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lokesh/Desktop/WIS Dropbox/Boron-Cluster_Dihydrogen/"/>
    </mc:Choice>
  </mc:AlternateContent>
  <xr:revisionPtr revIDLastSave="0" documentId="13_ncr:1_{87455957-2A35-4F4C-9889-A73FF36679D1}" xr6:coauthVersionLast="47" xr6:coauthVersionMax="47" xr10:uidLastSave="{00000000-0000-0000-0000-000000000000}"/>
  <bookViews>
    <workbookView xWindow="2820" yWindow="500" windowWidth="25980" windowHeight="15560" xr2:uid="{8C4E691B-9D38-AC40-BD48-F28311B645B7}"/>
  </bookViews>
  <sheets>
    <sheet name="WFT" sheetId="5" r:id="rId1"/>
    <sheet name="LNO-CCSDt" sheetId="6" r:id="rId2"/>
    <sheet name="PNO-LCCSDt" sheetId="7" r:id="rId3"/>
    <sheet name="DLPNO-CCSDt1" sheetId="8" r:id="rId4"/>
    <sheet name="DFT" sheetId="3" r:id="rId5"/>
  </sheets>
  <definedNames>
    <definedName name="solver_adj" localSheetId="3" hidden="1">'DLPNO-CCSDt1'!$BA$1</definedName>
    <definedName name="solver_adj" localSheetId="1" hidden="1">'LNO-CCSDt'!$AX$1</definedName>
    <definedName name="solver_adj" localSheetId="2" hidden="1">'PNO-LCCSDt'!$AD$1</definedName>
    <definedName name="solver_adj" localSheetId="0" hidden="1">WFT!$BL$1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3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in" localSheetId="3" hidden="1">2</definedName>
    <definedName name="solver_lin" localSheetId="1" hidden="1">2</definedName>
    <definedName name="solver_lin" localSheetId="2" hidden="1">2</definedName>
    <definedName name="solver_lin" localSheetId="0" hidden="1">2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3" hidden="1">1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3" hidden="1">0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opt" localSheetId="3" hidden="1">'DLPNO-CCSDt1'!$AB$3</definedName>
    <definedName name="solver_opt" localSheetId="1" hidden="1">'LNO-CCSDt'!$AA$3</definedName>
    <definedName name="solver_opt" localSheetId="2" hidden="1">'PNO-LCCSDt'!$Q$3</definedName>
    <definedName name="solver_opt" localSheetId="0" hidden="1">WFT!$BL$4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3" hidden="1">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3" hidden="1">1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3" hidden="1">2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3" hidden="1">2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" i="8" l="1"/>
  <c r="AJ1" i="8"/>
  <c r="AN1" i="8"/>
  <c r="AO1" i="8"/>
  <c r="AS1" i="8"/>
  <c r="AT1" i="8"/>
  <c r="G2" i="8"/>
  <c r="H2" i="8"/>
  <c r="J2" i="8"/>
  <c r="K2" i="8"/>
  <c r="M2" i="8"/>
  <c r="O2" i="8"/>
  <c r="P2" i="8"/>
  <c r="T2" i="8"/>
  <c r="U2" i="8"/>
  <c r="V2" i="8"/>
  <c r="W2" i="8"/>
  <c r="X2" i="8"/>
  <c r="Y2" i="8"/>
  <c r="Z2" i="8"/>
  <c r="AB2" i="8"/>
  <c r="R12" i="8"/>
  <c r="G17" i="8"/>
  <c r="H17" i="8"/>
  <c r="J17" i="8"/>
  <c r="K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F17" i="8"/>
  <c r="AG17" i="8"/>
  <c r="AH17" i="8"/>
  <c r="AK17" i="8"/>
  <c r="AL17" i="8"/>
  <c r="M17" i="8" s="1"/>
  <c r="AM17" i="8"/>
  <c r="AP17" i="8"/>
  <c r="Q2" i="8" s="1"/>
  <c r="AQ17" i="8"/>
  <c r="R2" i="8" s="1"/>
  <c r="AR17" i="8"/>
  <c r="S2" i="8" s="1"/>
  <c r="AZ17" i="8"/>
  <c r="AA2" i="8" s="1"/>
  <c r="G18" i="8"/>
  <c r="H18" i="8"/>
  <c r="R18" i="8"/>
  <c r="W18" i="8"/>
  <c r="AF18" i="8"/>
  <c r="AG18" i="8"/>
  <c r="AH18" i="8"/>
  <c r="AJ18" i="8" s="1"/>
  <c r="AI18" i="8"/>
  <c r="AK18" i="8"/>
  <c r="AL18" i="8"/>
  <c r="AM18" i="8"/>
  <c r="AP18" i="8"/>
  <c r="AQ18" i="8"/>
  <c r="AV18" i="8" s="1"/>
  <c r="AR18" i="8"/>
  <c r="AZ18" i="8"/>
  <c r="CF18" i="8"/>
  <c r="R19" i="8"/>
  <c r="S19" i="8"/>
  <c r="T19" i="8"/>
  <c r="AF19" i="8"/>
  <c r="AG19" i="8"/>
  <c r="AH19" i="8"/>
  <c r="AK19" i="8"/>
  <c r="L19" i="8" s="1"/>
  <c r="AL19" i="8"/>
  <c r="AM19" i="8"/>
  <c r="AP19" i="8"/>
  <c r="AQ19" i="8"/>
  <c r="AR19" i="8"/>
  <c r="AS19" i="8"/>
  <c r="AT19" i="8"/>
  <c r="AU19" i="8"/>
  <c r="V19" i="8" s="1"/>
  <c r="AV19" i="8"/>
  <c r="CF19" i="8"/>
  <c r="AZ19" i="8" s="1"/>
  <c r="G20" i="8"/>
  <c r="M20" i="8"/>
  <c r="N20" i="8"/>
  <c r="O20" i="8"/>
  <c r="P20" i="8"/>
  <c r="AF20" i="8"/>
  <c r="AG20" i="8"/>
  <c r="AH20" i="8"/>
  <c r="AI20" i="8"/>
  <c r="AK20" i="8"/>
  <c r="AL20" i="8"/>
  <c r="AM20" i="8"/>
  <c r="AN20" i="8"/>
  <c r="AO20" i="8"/>
  <c r="AP20" i="8"/>
  <c r="AQ20" i="8"/>
  <c r="AR20" i="8"/>
  <c r="AV20" i="8"/>
  <c r="AW20" i="8"/>
  <c r="AZ20" i="8"/>
  <c r="CF20" i="8"/>
  <c r="H21" i="8"/>
  <c r="I21" i="8"/>
  <c r="J21" i="8"/>
  <c r="K21" i="8"/>
  <c r="Q21" i="8"/>
  <c r="S21" i="8"/>
  <c r="AF21" i="8"/>
  <c r="G21" i="8" s="1"/>
  <c r="AG21" i="8"/>
  <c r="AH21" i="8"/>
  <c r="AI21" i="8"/>
  <c r="AJ21" i="8"/>
  <c r="AK21" i="8"/>
  <c r="AL21" i="8"/>
  <c r="AM21" i="8"/>
  <c r="N21" i="8" s="1"/>
  <c r="AP21" i="8"/>
  <c r="AQ21" i="8"/>
  <c r="AR21" i="8"/>
  <c r="AS21" i="8"/>
  <c r="AT21" i="8"/>
  <c r="AZ21" i="8"/>
  <c r="CF21" i="8"/>
  <c r="L22" i="8"/>
  <c r="M22" i="8"/>
  <c r="S22" i="8"/>
  <c r="U22" i="8"/>
  <c r="V22" i="8"/>
  <c r="AA22" i="8"/>
  <c r="AF22" i="8"/>
  <c r="AG22" i="8"/>
  <c r="AH22" i="8"/>
  <c r="I22" i="8" s="1"/>
  <c r="AK22" i="8"/>
  <c r="AL22" i="8"/>
  <c r="AM22" i="8"/>
  <c r="AP22" i="8"/>
  <c r="Q22" i="8" s="1"/>
  <c r="AQ22" i="8"/>
  <c r="R22" i="8" s="1"/>
  <c r="AR22" i="8"/>
  <c r="AT22" i="8"/>
  <c r="AU22" i="8"/>
  <c r="AV22" i="8"/>
  <c r="CF22" i="8"/>
  <c r="AZ22" i="8" s="1"/>
  <c r="G23" i="8"/>
  <c r="H23" i="8"/>
  <c r="I23" i="8"/>
  <c r="N23" i="8"/>
  <c r="AF23" i="8"/>
  <c r="AG23" i="8"/>
  <c r="AH23" i="8"/>
  <c r="AK23" i="8"/>
  <c r="L23" i="8" s="1"/>
  <c r="AL23" i="8"/>
  <c r="M23" i="8" s="1"/>
  <c r="AM23" i="8"/>
  <c r="AO23" i="8"/>
  <c r="AP23" i="8"/>
  <c r="AQ23" i="8"/>
  <c r="AR23" i="8"/>
  <c r="AZ23" i="8"/>
  <c r="CF23" i="8"/>
  <c r="I24" i="8"/>
  <c r="K24" i="8"/>
  <c r="Q24" i="8"/>
  <c r="R24" i="8"/>
  <c r="S24" i="8"/>
  <c r="AA24" i="8"/>
  <c r="AF24" i="8"/>
  <c r="G24" i="8" s="1"/>
  <c r="AG24" i="8"/>
  <c r="H24" i="8" s="1"/>
  <c r="AH24" i="8"/>
  <c r="AJ24" i="8"/>
  <c r="AK24" i="8"/>
  <c r="AL24" i="8"/>
  <c r="AM24" i="8"/>
  <c r="AP24" i="8"/>
  <c r="AQ24" i="8"/>
  <c r="AR24" i="8"/>
  <c r="AS24" i="8"/>
  <c r="T24" i="8" s="1"/>
  <c r="AT24" i="8"/>
  <c r="AU24" i="8"/>
  <c r="V24" i="8" s="1"/>
  <c r="AZ24" i="8"/>
  <c r="CF24" i="8"/>
  <c r="G25" i="8"/>
  <c r="L25" i="8"/>
  <c r="M25" i="8"/>
  <c r="N25" i="8"/>
  <c r="W25" i="8"/>
  <c r="AF25" i="8"/>
  <c r="AG25" i="8"/>
  <c r="AH25" i="8"/>
  <c r="AK25" i="8"/>
  <c r="AL25" i="8"/>
  <c r="AM25" i="8"/>
  <c r="AN25" i="8"/>
  <c r="AO25" i="8"/>
  <c r="AP25" i="8"/>
  <c r="AU25" i="8" s="1"/>
  <c r="AQ25" i="8"/>
  <c r="R25" i="8" s="1"/>
  <c r="AR25" i="8"/>
  <c r="AV25" i="8"/>
  <c r="AW25" i="8"/>
  <c r="X25" i="8" s="1"/>
  <c r="AZ25" i="8"/>
  <c r="CF25" i="8"/>
  <c r="G26" i="8"/>
  <c r="H26" i="8"/>
  <c r="J26" i="8"/>
  <c r="Q26" i="8"/>
  <c r="AF26" i="8"/>
  <c r="AG26" i="8"/>
  <c r="AH26" i="8"/>
  <c r="AI26" i="8"/>
  <c r="AK26" i="8"/>
  <c r="AL26" i="8"/>
  <c r="M26" i="8" s="1"/>
  <c r="AM26" i="8"/>
  <c r="N26" i="8" s="1"/>
  <c r="AP26" i="8"/>
  <c r="AQ26" i="8"/>
  <c r="AR26" i="8"/>
  <c r="AS26" i="8"/>
  <c r="AZ26" i="8"/>
  <c r="AA26" i="8" s="1"/>
  <c r="CF26" i="8"/>
  <c r="L27" i="8"/>
  <c r="M27" i="8"/>
  <c r="R27" i="8"/>
  <c r="S27" i="8"/>
  <c r="AF27" i="8"/>
  <c r="G27" i="8" s="1"/>
  <c r="AG27" i="8"/>
  <c r="H27" i="8" s="1"/>
  <c r="AH27" i="8"/>
  <c r="I27" i="8" s="1"/>
  <c r="AK27" i="8"/>
  <c r="AU27" i="8" s="1"/>
  <c r="V27" i="8" s="1"/>
  <c r="AL27" i="8"/>
  <c r="AM27" i="8"/>
  <c r="AN27" i="8"/>
  <c r="O27" i="8" s="1"/>
  <c r="AP27" i="8"/>
  <c r="Q27" i="8" s="1"/>
  <c r="AQ27" i="8"/>
  <c r="AR27" i="8"/>
  <c r="AS27" i="8"/>
  <c r="T27" i="8" s="1"/>
  <c r="AT27" i="8"/>
  <c r="AV27" i="8"/>
  <c r="W27" i="8" s="1"/>
  <c r="CF27" i="8"/>
  <c r="AZ27" i="8" s="1"/>
  <c r="AA27" i="8" s="1"/>
  <c r="G28" i="8"/>
  <c r="H28" i="8"/>
  <c r="M28" i="8"/>
  <c r="N28" i="8"/>
  <c r="W28" i="8"/>
  <c r="AF28" i="8"/>
  <c r="AG28" i="8"/>
  <c r="AH28" i="8"/>
  <c r="AK28" i="8"/>
  <c r="L28" i="8" s="1"/>
  <c r="AL28" i="8"/>
  <c r="AM28" i="8"/>
  <c r="AN28" i="8"/>
  <c r="AO28" i="8"/>
  <c r="P28" i="8" s="1"/>
  <c r="AP28" i="8"/>
  <c r="AQ28" i="8"/>
  <c r="AR28" i="8"/>
  <c r="S28" i="8" s="1"/>
  <c r="AV28" i="8"/>
  <c r="AW28" i="8"/>
  <c r="X28" i="8" s="1"/>
  <c r="CF28" i="8"/>
  <c r="AZ28" i="8" s="1"/>
  <c r="AA28" i="8" s="1"/>
  <c r="R29" i="8"/>
  <c r="S29" i="8"/>
  <c r="AF29" i="8"/>
  <c r="G29" i="8" s="1"/>
  <c r="AG29" i="8"/>
  <c r="AH29" i="8"/>
  <c r="AK29" i="8"/>
  <c r="L29" i="8" s="1"/>
  <c r="AL29" i="8"/>
  <c r="M29" i="8" s="1"/>
  <c r="AM29" i="8"/>
  <c r="N29" i="8" s="1"/>
  <c r="AO29" i="8"/>
  <c r="P29" i="8" s="1"/>
  <c r="AP29" i="8"/>
  <c r="AQ29" i="8"/>
  <c r="AR29" i="8"/>
  <c r="AZ29" i="8"/>
  <c r="AA29" i="8" s="1"/>
  <c r="CF29" i="8"/>
  <c r="L30" i="8"/>
  <c r="M30" i="8"/>
  <c r="N30" i="8"/>
  <c r="AF30" i="8"/>
  <c r="G30" i="8" s="1"/>
  <c r="AG30" i="8"/>
  <c r="AH30" i="8"/>
  <c r="AK30" i="8"/>
  <c r="AL30" i="8"/>
  <c r="AM30" i="8"/>
  <c r="AN30" i="8"/>
  <c r="O30" i="8" s="1"/>
  <c r="AO30" i="8"/>
  <c r="P30" i="8" s="1"/>
  <c r="AP30" i="8"/>
  <c r="AQ30" i="8"/>
  <c r="AR30" i="8"/>
  <c r="AW30" i="8"/>
  <c r="X30" i="8" s="1"/>
  <c r="AZ30" i="8"/>
  <c r="AA30" i="8" s="1"/>
  <c r="CF30" i="8"/>
  <c r="H31" i="8"/>
  <c r="I31" i="8"/>
  <c r="K31" i="8"/>
  <c r="L31" i="8"/>
  <c r="R31" i="8"/>
  <c r="S31" i="8"/>
  <c r="AA31" i="8"/>
  <c r="AF31" i="8"/>
  <c r="AG31" i="8"/>
  <c r="AH31" i="8"/>
  <c r="AJ31" i="8"/>
  <c r="AK31" i="8"/>
  <c r="AL31" i="8"/>
  <c r="AM31" i="8"/>
  <c r="AP31" i="8"/>
  <c r="AQ31" i="8"/>
  <c r="AR31" i="8"/>
  <c r="AT31" i="8" s="1"/>
  <c r="AU31" i="8"/>
  <c r="V31" i="8" s="1"/>
  <c r="AV31" i="8"/>
  <c r="W31" i="8" s="1"/>
  <c r="CF31" i="8"/>
  <c r="AZ31" i="8" s="1"/>
  <c r="L32" i="8"/>
  <c r="M32" i="8"/>
  <c r="R32" i="8"/>
  <c r="S32" i="8"/>
  <c r="AA32" i="8"/>
  <c r="AF32" i="8"/>
  <c r="G32" i="8" s="1"/>
  <c r="AG32" i="8"/>
  <c r="AH32" i="8"/>
  <c r="AK32" i="8"/>
  <c r="AL32" i="8"/>
  <c r="AM32" i="8"/>
  <c r="N32" i="8" s="1"/>
  <c r="AN32" i="8"/>
  <c r="O32" i="8" s="1"/>
  <c r="AO32" i="8"/>
  <c r="P32" i="8" s="1"/>
  <c r="AP32" i="8"/>
  <c r="AQ32" i="8"/>
  <c r="AT32" i="8" s="1"/>
  <c r="AR32" i="8"/>
  <c r="AU32" i="8"/>
  <c r="V32" i="8" s="1"/>
  <c r="AV32" i="8"/>
  <c r="W32" i="8" s="1"/>
  <c r="AW32" i="8"/>
  <c r="X32" i="8" s="1"/>
  <c r="CF32" i="8"/>
  <c r="AZ32" i="8" s="1"/>
  <c r="H33" i="8"/>
  <c r="I33" i="8"/>
  <c r="N33" i="8"/>
  <c r="Q33" i="8"/>
  <c r="R33" i="8"/>
  <c r="S33" i="8"/>
  <c r="AA33" i="8"/>
  <c r="AF33" i="8"/>
  <c r="G33" i="8" s="1"/>
  <c r="AG33" i="8"/>
  <c r="AH33" i="8"/>
  <c r="AK33" i="8"/>
  <c r="L33" i="8" s="1"/>
  <c r="AL33" i="8"/>
  <c r="M33" i="8" s="1"/>
  <c r="AM33" i="8"/>
  <c r="AN33" i="8"/>
  <c r="O33" i="8" s="1"/>
  <c r="AO33" i="8"/>
  <c r="P33" i="8" s="1"/>
  <c r="AP33" i="8"/>
  <c r="AU33" i="8" s="1"/>
  <c r="V33" i="8" s="1"/>
  <c r="AQ33" i="8"/>
  <c r="AS33" i="8" s="1"/>
  <c r="T33" i="8" s="1"/>
  <c r="AR33" i="8"/>
  <c r="AT33" i="8"/>
  <c r="U33" i="8" s="1"/>
  <c r="AV33" i="8"/>
  <c r="W33" i="8" s="1"/>
  <c r="AW33" i="8"/>
  <c r="AX33" i="8"/>
  <c r="Y33" i="8" s="1"/>
  <c r="AZ33" i="8"/>
  <c r="CF33" i="8"/>
  <c r="H34" i="8"/>
  <c r="I34" i="8"/>
  <c r="K34" i="8"/>
  <c r="Q34" i="8"/>
  <c r="R34" i="8"/>
  <c r="S34" i="8"/>
  <c r="T34" i="8"/>
  <c r="AF34" i="8"/>
  <c r="AG34" i="8"/>
  <c r="AJ34" i="8" s="1"/>
  <c r="AH34" i="8"/>
  <c r="AK34" i="8"/>
  <c r="AL34" i="8"/>
  <c r="AM34" i="8"/>
  <c r="AP34" i="8"/>
  <c r="AQ34" i="8"/>
  <c r="AR34" i="8"/>
  <c r="AS34" i="8"/>
  <c r="AT34" i="8"/>
  <c r="AU34" i="8"/>
  <c r="V34" i="8" s="1"/>
  <c r="CF34" i="8"/>
  <c r="AZ34" i="8" s="1"/>
  <c r="AA34" i="8" s="1"/>
  <c r="G35" i="8"/>
  <c r="H35" i="8"/>
  <c r="I35" i="8"/>
  <c r="L35" i="8"/>
  <c r="S35" i="8"/>
  <c r="V35" i="8"/>
  <c r="AA35" i="8"/>
  <c r="AF35" i="8"/>
  <c r="AG35" i="8"/>
  <c r="AI35" i="8" s="1"/>
  <c r="AH35" i="8"/>
  <c r="AJ35" i="8"/>
  <c r="K35" i="8" s="1"/>
  <c r="AK35" i="8"/>
  <c r="AL35" i="8"/>
  <c r="AM35" i="8"/>
  <c r="AP35" i="8"/>
  <c r="Q35" i="8" s="1"/>
  <c r="AQ35" i="8"/>
  <c r="AR35" i="8"/>
  <c r="AT35" i="8"/>
  <c r="U35" i="8" s="1"/>
  <c r="AU35" i="8"/>
  <c r="AV35" i="8"/>
  <c r="W35" i="8" s="1"/>
  <c r="CF35" i="8"/>
  <c r="AZ35" i="8" s="1"/>
  <c r="G36" i="8"/>
  <c r="I36" i="8"/>
  <c r="L36" i="8"/>
  <c r="Q36" i="8"/>
  <c r="R36" i="8"/>
  <c r="V36" i="8"/>
  <c r="AF36" i="8"/>
  <c r="AG36" i="8"/>
  <c r="AH36" i="8"/>
  <c r="AI36" i="8"/>
  <c r="J36" i="8" s="1"/>
  <c r="AK36" i="8"/>
  <c r="AL36" i="8"/>
  <c r="AM36" i="8"/>
  <c r="AP36" i="8"/>
  <c r="AU36" i="8" s="1"/>
  <c r="AQ36" i="8"/>
  <c r="AR36" i="8"/>
  <c r="AS36" i="8"/>
  <c r="BA36" i="8"/>
  <c r="AB36" i="8" s="1"/>
  <c r="CF36" i="8"/>
  <c r="AZ36" i="8" s="1"/>
  <c r="AA36" i="8" s="1"/>
  <c r="G37" i="8"/>
  <c r="I37" i="8"/>
  <c r="Q37" i="8"/>
  <c r="R37" i="8"/>
  <c r="U37" i="8"/>
  <c r="AF37" i="8"/>
  <c r="AG37" i="8"/>
  <c r="AH37" i="8"/>
  <c r="AJ37" i="8"/>
  <c r="K37" i="8" s="1"/>
  <c r="AK37" i="8"/>
  <c r="L37" i="8" s="1"/>
  <c r="AL37" i="8"/>
  <c r="AM37" i="8"/>
  <c r="AP37" i="8"/>
  <c r="AQ37" i="8"/>
  <c r="AR37" i="8"/>
  <c r="AS37" i="8"/>
  <c r="T37" i="8" s="1"/>
  <c r="AT37" i="8"/>
  <c r="AU37" i="8"/>
  <c r="V37" i="8" s="1"/>
  <c r="CF37" i="8"/>
  <c r="AZ37" i="8" s="1"/>
  <c r="AA37" i="8" s="1"/>
  <c r="G38" i="8"/>
  <c r="H38" i="8"/>
  <c r="I38" i="8"/>
  <c r="L38" i="8"/>
  <c r="M38" i="8"/>
  <c r="N38" i="8"/>
  <c r="O38" i="8"/>
  <c r="Q38" i="8"/>
  <c r="AF38" i="8"/>
  <c r="AG38" i="8"/>
  <c r="AH38" i="8"/>
  <c r="AI38" i="8"/>
  <c r="J38" i="8" s="1"/>
  <c r="AJ38" i="8"/>
  <c r="K38" i="8" s="1"/>
  <c r="AK38" i="8"/>
  <c r="AN38" i="8" s="1"/>
  <c r="AL38" i="8"/>
  <c r="AM38" i="8"/>
  <c r="AO38" i="8"/>
  <c r="P38" i="8" s="1"/>
  <c r="AP38" i="8"/>
  <c r="AQ38" i="8"/>
  <c r="AR38" i="8"/>
  <c r="AS38" i="8"/>
  <c r="T38" i="8" s="1"/>
  <c r="AU38" i="8"/>
  <c r="V38" i="8" s="1"/>
  <c r="AX38" i="8"/>
  <c r="Y38" i="8" s="1"/>
  <c r="AZ38" i="8"/>
  <c r="AA38" i="8" s="1"/>
  <c r="BA38" i="8"/>
  <c r="AB38" i="8" s="1"/>
  <c r="CF38" i="8"/>
  <c r="G39" i="8"/>
  <c r="L39" i="8"/>
  <c r="M39" i="8"/>
  <c r="S39" i="8"/>
  <c r="AF39" i="8"/>
  <c r="AG39" i="8"/>
  <c r="AH39" i="8"/>
  <c r="AK39" i="8"/>
  <c r="AL39" i="8"/>
  <c r="AN39" i="8" s="1"/>
  <c r="O39" i="8" s="1"/>
  <c r="AM39" i="8"/>
  <c r="AP39" i="8"/>
  <c r="AQ39" i="8"/>
  <c r="AR39" i="8"/>
  <c r="AZ39" i="8"/>
  <c r="AA39" i="8" s="1"/>
  <c r="CF39" i="8"/>
  <c r="G40" i="8"/>
  <c r="K40" i="8"/>
  <c r="L40" i="8"/>
  <c r="Q40" i="8"/>
  <c r="R40" i="8"/>
  <c r="AF40" i="8"/>
  <c r="AG40" i="8"/>
  <c r="H40" i="8" s="1"/>
  <c r="AH40" i="8"/>
  <c r="I40" i="8" s="1"/>
  <c r="AJ40" i="8"/>
  <c r="AK40" i="8"/>
  <c r="AL40" i="8"/>
  <c r="AM40" i="8"/>
  <c r="AP40" i="8"/>
  <c r="AS40" i="8" s="1"/>
  <c r="T40" i="8" s="1"/>
  <c r="AQ40" i="8"/>
  <c r="AR40" i="8"/>
  <c r="AU40" i="8"/>
  <c r="V40" i="8" s="1"/>
  <c r="CF40" i="8"/>
  <c r="AZ40" i="8" s="1"/>
  <c r="AA40" i="8" s="1"/>
  <c r="M41" i="8"/>
  <c r="N41" i="8"/>
  <c r="R41" i="8"/>
  <c r="AF41" i="8"/>
  <c r="G41" i="8" s="1"/>
  <c r="AG41" i="8"/>
  <c r="AH41" i="8"/>
  <c r="AK41" i="8"/>
  <c r="AL41" i="8"/>
  <c r="AM41" i="8"/>
  <c r="AO41" i="8"/>
  <c r="P41" i="8" s="1"/>
  <c r="AP41" i="8"/>
  <c r="AQ41" i="8"/>
  <c r="AR41" i="8"/>
  <c r="S41" i="8" s="1"/>
  <c r="AV41" i="8"/>
  <c r="W41" i="8" s="1"/>
  <c r="AW41" i="8"/>
  <c r="X41" i="8" s="1"/>
  <c r="AZ41" i="8"/>
  <c r="AA41" i="8" s="1"/>
  <c r="CF41" i="8"/>
  <c r="G42" i="8"/>
  <c r="H42" i="8"/>
  <c r="M42" i="8"/>
  <c r="Q42" i="8"/>
  <c r="R42" i="8"/>
  <c r="AF42" i="8"/>
  <c r="AI42" i="8" s="1"/>
  <c r="J42" i="8" s="1"/>
  <c r="AG42" i="8"/>
  <c r="AH42" i="8"/>
  <c r="AK42" i="8"/>
  <c r="L42" i="8" s="1"/>
  <c r="AL42" i="8"/>
  <c r="AM42" i="8"/>
  <c r="N42" i="8" s="1"/>
  <c r="AN42" i="8"/>
  <c r="O42" i="8" s="1"/>
  <c r="AP42" i="8"/>
  <c r="AQ42" i="8"/>
  <c r="AS42" i="8" s="1"/>
  <c r="T42" i="8" s="1"/>
  <c r="AR42" i="8"/>
  <c r="AX42" i="8"/>
  <c r="Y42" i="8" s="1"/>
  <c r="AZ42" i="8"/>
  <c r="AA42" i="8" s="1"/>
  <c r="CF42" i="8"/>
  <c r="H43" i="8"/>
  <c r="M43" i="8"/>
  <c r="R43" i="8"/>
  <c r="S43" i="8"/>
  <c r="AA43" i="8"/>
  <c r="AF43" i="8"/>
  <c r="AG43" i="8"/>
  <c r="AH43" i="8"/>
  <c r="I43" i="8" s="1"/>
  <c r="AK43" i="8"/>
  <c r="AL43" i="8"/>
  <c r="AM43" i="8"/>
  <c r="AP43" i="8"/>
  <c r="Q43" i="8" s="1"/>
  <c r="AQ43" i="8"/>
  <c r="AR43" i="8"/>
  <c r="AT43" i="8"/>
  <c r="CF43" i="8"/>
  <c r="AZ43" i="8" s="1"/>
  <c r="M44" i="8"/>
  <c r="N44" i="8"/>
  <c r="O44" i="8"/>
  <c r="S44" i="8"/>
  <c r="AF44" i="8"/>
  <c r="G44" i="8" s="1"/>
  <c r="AG44" i="8"/>
  <c r="AH44" i="8"/>
  <c r="AK44" i="8"/>
  <c r="L44" i="8" s="1"/>
  <c r="AL44" i="8"/>
  <c r="AN44" i="8" s="1"/>
  <c r="AM44" i="8"/>
  <c r="AO44" i="8"/>
  <c r="P44" i="8" s="1"/>
  <c r="AP44" i="8"/>
  <c r="AQ44" i="8"/>
  <c r="AR44" i="8"/>
  <c r="AW44" i="8"/>
  <c r="X44" i="8" s="1"/>
  <c r="CF44" i="8"/>
  <c r="AZ44" i="8" s="1"/>
  <c r="AA44" i="8" s="1"/>
  <c r="H45" i="8"/>
  <c r="I45" i="8"/>
  <c r="N45" i="8"/>
  <c r="Q45" i="8"/>
  <c r="R45" i="8"/>
  <c r="S45" i="8"/>
  <c r="AF45" i="8"/>
  <c r="G45" i="8" s="1"/>
  <c r="AG45" i="8"/>
  <c r="AH45" i="8"/>
  <c r="AK45" i="8"/>
  <c r="AL45" i="8"/>
  <c r="AM45" i="8"/>
  <c r="AP45" i="8"/>
  <c r="AQ45" i="8"/>
  <c r="AR45" i="8"/>
  <c r="AT45" i="8"/>
  <c r="U45" i="8" s="1"/>
  <c r="AW45" i="8"/>
  <c r="X45" i="8" s="1"/>
  <c r="AZ45" i="8"/>
  <c r="AA45" i="8" s="1"/>
  <c r="CF45" i="8"/>
  <c r="I46" i="8"/>
  <c r="L46" i="8"/>
  <c r="Q46" i="8"/>
  <c r="S46" i="8"/>
  <c r="AF46" i="8"/>
  <c r="G46" i="8" s="1"/>
  <c r="AG46" i="8"/>
  <c r="AH46" i="8"/>
  <c r="AK46" i="8"/>
  <c r="AL46" i="8"/>
  <c r="AV46" i="8" s="1"/>
  <c r="W46" i="8" s="1"/>
  <c r="AM46" i="8"/>
  <c r="AP46" i="8"/>
  <c r="AQ46" i="8"/>
  <c r="R46" i="8" s="1"/>
  <c r="AR46" i="8"/>
  <c r="AT46" i="8"/>
  <c r="AU46" i="8"/>
  <c r="V46" i="8" s="1"/>
  <c r="CF46" i="8"/>
  <c r="AZ46" i="8" s="1"/>
  <c r="AA46" i="8" s="1"/>
  <c r="G47" i="8"/>
  <c r="L47" i="8"/>
  <c r="N47" i="8"/>
  <c r="P47" i="8"/>
  <c r="AF47" i="8"/>
  <c r="AG47" i="8"/>
  <c r="AH47" i="8"/>
  <c r="AK47" i="8"/>
  <c r="AL47" i="8"/>
  <c r="M47" i="8" s="1"/>
  <c r="AM47" i="8"/>
  <c r="AO47" i="8" s="1"/>
  <c r="AP47" i="8"/>
  <c r="AQ47" i="8"/>
  <c r="AR47" i="8"/>
  <c r="AW47" i="8"/>
  <c r="X47" i="8" s="1"/>
  <c r="AZ47" i="8"/>
  <c r="AA47" i="8" s="1"/>
  <c r="CF47" i="8"/>
  <c r="G48" i="8"/>
  <c r="K48" i="8"/>
  <c r="L48" i="8"/>
  <c r="R48" i="8"/>
  <c r="S48" i="8"/>
  <c r="AA48" i="8"/>
  <c r="AF48" i="8"/>
  <c r="AG48" i="8"/>
  <c r="H48" i="8" s="1"/>
  <c r="AH48" i="8"/>
  <c r="I48" i="8" s="1"/>
  <c r="AJ48" i="8"/>
  <c r="AK48" i="8"/>
  <c r="AL48" i="8"/>
  <c r="AM48" i="8"/>
  <c r="AP48" i="8"/>
  <c r="AQ48" i="8"/>
  <c r="AR48" i="8"/>
  <c r="CF48" i="8"/>
  <c r="AZ48" i="8" s="1"/>
  <c r="G49" i="8"/>
  <c r="M49" i="8"/>
  <c r="N49" i="8"/>
  <c r="R49" i="8"/>
  <c r="AF49" i="8"/>
  <c r="AG49" i="8"/>
  <c r="AH49" i="8"/>
  <c r="AK49" i="8"/>
  <c r="L49" i="8" s="1"/>
  <c r="AL49" i="8"/>
  <c r="AM49" i="8"/>
  <c r="AN49" i="8"/>
  <c r="O49" i="8" s="1"/>
  <c r="AO49" i="8"/>
  <c r="P49" i="8" s="1"/>
  <c r="AP49" i="8"/>
  <c r="AQ49" i="8"/>
  <c r="AR49" i="8"/>
  <c r="S49" i="8" s="1"/>
  <c r="AV49" i="8"/>
  <c r="W49" i="8" s="1"/>
  <c r="AW49" i="8"/>
  <c r="X49" i="8" s="1"/>
  <c r="AZ49" i="8"/>
  <c r="AA49" i="8" s="1"/>
  <c r="CF49" i="8"/>
  <c r="H50" i="8"/>
  <c r="M50" i="8"/>
  <c r="Q50" i="8"/>
  <c r="AF50" i="8"/>
  <c r="AG50" i="8"/>
  <c r="AH50" i="8"/>
  <c r="AK50" i="8"/>
  <c r="AL50" i="8"/>
  <c r="AM50" i="8"/>
  <c r="N50" i="8" s="1"/>
  <c r="AP50" i="8"/>
  <c r="AQ50" i="8"/>
  <c r="AR50" i="8"/>
  <c r="AV50" i="8"/>
  <c r="AZ50" i="8"/>
  <c r="CF50" i="8"/>
  <c r="H51" i="8"/>
  <c r="L51" i="8"/>
  <c r="M51" i="8"/>
  <c r="S51" i="8"/>
  <c r="AA51" i="8"/>
  <c r="AF51" i="8"/>
  <c r="AG51" i="8"/>
  <c r="AH51" i="8"/>
  <c r="I51" i="8" s="1"/>
  <c r="AK51" i="8"/>
  <c r="AL51" i="8"/>
  <c r="AM51" i="8"/>
  <c r="AN51" i="8"/>
  <c r="O51" i="8" s="1"/>
  <c r="AP51" i="8"/>
  <c r="Q51" i="8" s="1"/>
  <c r="AQ51" i="8"/>
  <c r="AR51" i="8"/>
  <c r="AU51" i="8"/>
  <c r="V51" i="8" s="1"/>
  <c r="CF51" i="8"/>
  <c r="AZ51" i="8" s="1"/>
  <c r="N52" i="8"/>
  <c r="S52" i="8"/>
  <c r="AF52" i="8"/>
  <c r="G52" i="8" s="1"/>
  <c r="AG52" i="8"/>
  <c r="AH52" i="8"/>
  <c r="I52" i="8" s="1"/>
  <c r="AJ52" i="8"/>
  <c r="K52" i="8" s="1"/>
  <c r="AK52" i="8"/>
  <c r="L52" i="8" s="1"/>
  <c r="AL52" i="8"/>
  <c r="AM52" i="8"/>
  <c r="AP52" i="8"/>
  <c r="AQ52" i="8"/>
  <c r="AR52" i="8"/>
  <c r="AT52" i="8"/>
  <c r="AW52" i="8"/>
  <c r="X52" i="8" s="1"/>
  <c r="CF52" i="8"/>
  <c r="AZ52" i="8" s="1"/>
  <c r="AA52" i="8" s="1"/>
  <c r="I53" i="8"/>
  <c r="Q53" i="8"/>
  <c r="R53" i="8"/>
  <c r="S53" i="8"/>
  <c r="T53" i="8"/>
  <c r="AF53" i="8"/>
  <c r="G53" i="8" s="1"/>
  <c r="AG53" i="8"/>
  <c r="AH53" i="8"/>
  <c r="AK53" i="8"/>
  <c r="L53" i="8" s="1"/>
  <c r="AL53" i="8"/>
  <c r="AM53" i="8"/>
  <c r="AP53" i="8"/>
  <c r="AQ53" i="8"/>
  <c r="AR53" i="8"/>
  <c r="AS53" i="8"/>
  <c r="AT53" i="8"/>
  <c r="AU53" i="8"/>
  <c r="V53" i="8" s="1"/>
  <c r="CF53" i="8"/>
  <c r="AZ53" i="8" s="1"/>
  <c r="AA53" i="8" s="1"/>
  <c r="G54" i="8"/>
  <c r="I54" i="8"/>
  <c r="L54" i="8"/>
  <c r="Q54" i="8"/>
  <c r="S54" i="8"/>
  <c r="AF54" i="8"/>
  <c r="AG54" i="8"/>
  <c r="AI54" i="8" s="1"/>
  <c r="AH54" i="8"/>
  <c r="AJ54" i="8"/>
  <c r="K54" i="8" s="1"/>
  <c r="AK54" i="8"/>
  <c r="AL54" i="8"/>
  <c r="M54" i="8" s="1"/>
  <c r="AM54" i="8"/>
  <c r="N54" i="8" s="1"/>
  <c r="AN54" i="8"/>
  <c r="O54" i="8" s="1"/>
  <c r="AP54" i="8"/>
  <c r="AQ54" i="8"/>
  <c r="AR54" i="8"/>
  <c r="AW54" i="8" s="1"/>
  <c r="X54" i="8" s="1"/>
  <c r="AT54" i="8"/>
  <c r="AU54" i="8"/>
  <c r="V54" i="8" s="1"/>
  <c r="AV54" i="8"/>
  <c r="W54" i="8" s="1"/>
  <c r="CF54" i="8"/>
  <c r="AZ54" i="8" s="1"/>
  <c r="AA54" i="8" s="1"/>
  <c r="G55" i="8"/>
  <c r="H55" i="8"/>
  <c r="I55" i="8"/>
  <c r="Q55" i="8"/>
  <c r="R55" i="8"/>
  <c r="S55" i="8"/>
  <c r="T55" i="8"/>
  <c r="AF55" i="8"/>
  <c r="AG55" i="8"/>
  <c r="AH55" i="8"/>
  <c r="AI55" i="8"/>
  <c r="J55" i="8" s="1"/>
  <c r="AJ55" i="8"/>
  <c r="K55" i="8" s="1"/>
  <c r="AK55" i="8"/>
  <c r="AU55" i="8" s="1"/>
  <c r="AL55" i="8"/>
  <c r="AM55" i="8"/>
  <c r="N55" i="8" s="1"/>
  <c r="AO55" i="8"/>
  <c r="P55" i="8" s="1"/>
  <c r="AP55" i="8"/>
  <c r="AQ55" i="8"/>
  <c r="AR55" i="8"/>
  <c r="AS55" i="8"/>
  <c r="AT55" i="8"/>
  <c r="AW55" i="8"/>
  <c r="X55" i="8" s="1"/>
  <c r="CF55" i="8"/>
  <c r="AZ55" i="8" s="1"/>
  <c r="AA55" i="8" s="1"/>
  <c r="I56" i="8"/>
  <c r="N56" i="8"/>
  <c r="O56" i="8"/>
  <c r="Q56" i="8"/>
  <c r="R56" i="8"/>
  <c r="T56" i="8"/>
  <c r="AA56" i="8"/>
  <c r="AF56" i="8"/>
  <c r="G56" i="8" s="1"/>
  <c r="AG56" i="8"/>
  <c r="AH56" i="8"/>
  <c r="AJ56" i="8"/>
  <c r="K56" i="8" s="1"/>
  <c r="AK56" i="8"/>
  <c r="L56" i="8" s="1"/>
  <c r="AL56" i="8"/>
  <c r="M56" i="8" s="1"/>
  <c r="AM56" i="8"/>
  <c r="AN56" i="8"/>
  <c r="AO56" i="8"/>
  <c r="P56" i="8" s="1"/>
  <c r="AP56" i="8"/>
  <c r="AQ56" i="8"/>
  <c r="AR56" i="8"/>
  <c r="S56" i="8" s="1"/>
  <c r="AS56" i="8"/>
  <c r="AT56" i="8"/>
  <c r="AU56" i="8"/>
  <c r="V56" i="8" s="1"/>
  <c r="AV56" i="8"/>
  <c r="W56" i="8" s="1"/>
  <c r="AW56" i="8"/>
  <c r="X56" i="8" s="1"/>
  <c r="CF56" i="8"/>
  <c r="AZ56" i="8" s="1"/>
  <c r="H57" i="8"/>
  <c r="I57" i="8"/>
  <c r="M57" i="8"/>
  <c r="N57" i="8"/>
  <c r="Q57" i="8"/>
  <c r="T57" i="8"/>
  <c r="AF57" i="8"/>
  <c r="G57" i="8" s="1"/>
  <c r="AG57" i="8"/>
  <c r="AH57" i="8"/>
  <c r="AI57" i="8"/>
  <c r="AJ57" i="8"/>
  <c r="K57" i="8" s="1"/>
  <c r="AK57" i="8"/>
  <c r="AL57" i="8"/>
  <c r="AM57" i="8"/>
  <c r="AO57" i="8" s="1"/>
  <c r="P57" i="8" s="1"/>
  <c r="AP57" i="8"/>
  <c r="AQ57" i="8"/>
  <c r="AR57" i="8"/>
  <c r="AS57" i="8"/>
  <c r="AZ57" i="8"/>
  <c r="AA57" i="8" s="1"/>
  <c r="CF57" i="8"/>
  <c r="G58" i="8"/>
  <c r="H58" i="8"/>
  <c r="I58" i="8"/>
  <c r="AF58" i="8"/>
  <c r="AG58" i="8"/>
  <c r="AH58" i="8"/>
  <c r="AJ58" i="8" s="1"/>
  <c r="K58" i="8" s="1"/>
  <c r="AI58" i="8"/>
  <c r="J58" i="8" s="1"/>
  <c r="AK58" i="8"/>
  <c r="L58" i="8" s="1"/>
  <c r="AL58" i="8"/>
  <c r="AN58" i="8" s="1"/>
  <c r="O58" i="8" s="1"/>
  <c r="AM58" i="8"/>
  <c r="AP58" i="8"/>
  <c r="AQ58" i="8"/>
  <c r="AR58" i="8"/>
  <c r="CF58" i="8"/>
  <c r="AZ58" i="8" s="1"/>
  <c r="AA58" i="8" s="1"/>
  <c r="G59" i="8"/>
  <c r="H59" i="8"/>
  <c r="N59" i="8"/>
  <c r="R59" i="8"/>
  <c r="S59" i="8"/>
  <c r="AF59" i="8"/>
  <c r="AG59" i="8"/>
  <c r="AI59" i="8" s="1"/>
  <c r="J59" i="8" s="1"/>
  <c r="AH59" i="8"/>
  <c r="AK59" i="8"/>
  <c r="L59" i="8" s="1"/>
  <c r="AL59" i="8"/>
  <c r="AM59" i="8"/>
  <c r="AP59" i="8"/>
  <c r="AQ59" i="8"/>
  <c r="AR59" i="8"/>
  <c r="AS59" i="8"/>
  <c r="CF59" i="8"/>
  <c r="AZ59" i="8" s="1"/>
  <c r="AA59" i="8" s="1"/>
  <c r="G60" i="8"/>
  <c r="N60" i="8"/>
  <c r="AF60" i="8"/>
  <c r="AG60" i="8"/>
  <c r="AH60" i="8"/>
  <c r="AK60" i="8"/>
  <c r="L60" i="8" s="1"/>
  <c r="AL60" i="8"/>
  <c r="AM60" i="8"/>
  <c r="AO60" i="8"/>
  <c r="P60" i="8" s="1"/>
  <c r="AP60" i="8"/>
  <c r="AQ60" i="8"/>
  <c r="AR60" i="8"/>
  <c r="CF60" i="8"/>
  <c r="AZ60" i="8" s="1"/>
  <c r="AA60" i="8" s="1"/>
  <c r="I61" i="8"/>
  <c r="M61" i="8"/>
  <c r="N61" i="8"/>
  <c r="Q61" i="8"/>
  <c r="T61" i="8"/>
  <c r="AF61" i="8"/>
  <c r="G61" i="8" s="1"/>
  <c r="AG61" i="8"/>
  <c r="AH61" i="8"/>
  <c r="AK61" i="8"/>
  <c r="AU61" i="8" s="1"/>
  <c r="V61" i="8" s="1"/>
  <c r="AL61" i="8"/>
  <c r="AM61" i="8"/>
  <c r="AN61" i="8"/>
  <c r="O61" i="8" s="1"/>
  <c r="AO61" i="8"/>
  <c r="P61" i="8" s="1"/>
  <c r="AP61" i="8"/>
  <c r="AQ61" i="8"/>
  <c r="R61" i="8" s="1"/>
  <c r="AR61" i="8"/>
  <c r="AS61" i="8"/>
  <c r="AV61" i="8"/>
  <c r="W61" i="8" s="1"/>
  <c r="AW61" i="8"/>
  <c r="X61" i="8" s="1"/>
  <c r="AZ61" i="8"/>
  <c r="AA61" i="8" s="1"/>
  <c r="CF61" i="8"/>
  <c r="I62" i="8"/>
  <c r="L62" i="8"/>
  <c r="M62" i="8"/>
  <c r="S62" i="8"/>
  <c r="V62" i="8"/>
  <c r="X62" i="8"/>
  <c r="AF62" i="8"/>
  <c r="G62" i="8" s="1"/>
  <c r="AG62" i="8"/>
  <c r="AH62" i="8"/>
  <c r="AK62" i="8"/>
  <c r="AL62" i="8"/>
  <c r="AM62" i="8"/>
  <c r="N62" i="8" s="1"/>
  <c r="AN62" i="8"/>
  <c r="O62" i="8" s="1"/>
  <c r="AO62" i="8"/>
  <c r="P62" i="8" s="1"/>
  <c r="AP62" i="8"/>
  <c r="Q62" i="8" s="1"/>
  <c r="AQ62" i="8"/>
  <c r="AR62" i="8"/>
  <c r="AT62" i="8" s="1"/>
  <c r="U62" i="8" s="1"/>
  <c r="AU62" i="8"/>
  <c r="AV62" i="8"/>
  <c r="W62" i="8" s="1"/>
  <c r="AW62" i="8"/>
  <c r="AY62" i="8"/>
  <c r="Z62" i="8" s="1"/>
  <c r="CF62" i="8"/>
  <c r="AZ62" i="8" s="1"/>
  <c r="AA62" i="8" s="1"/>
  <c r="G63" i="8"/>
  <c r="I63" i="8"/>
  <c r="L63" i="8"/>
  <c r="R63" i="8"/>
  <c r="S63" i="8"/>
  <c r="AF63" i="8"/>
  <c r="AG63" i="8"/>
  <c r="AH63" i="8"/>
  <c r="AK63" i="8"/>
  <c r="AL63" i="8"/>
  <c r="AM63" i="8"/>
  <c r="N63" i="8" s="1"/>
  <c r="AP63" i="8"/>
  <c r="AQ63" i="8"/>
  <c r="AR63" i="8"/>
  <c r="AT63" i="8" s="1"/>
  <c r="U63" i="8" s="1"/>
  <c r="AU63" i="8"/>
  <c r="V63" i="8" s="1"/>
  <c r="AW63" i="8"/>
  <c r="X63" i="8" s="1"/>
  <c r="CF63" i="8"/>
  <c r="AZ63" i="8" s="1"/>
  <c r="AA63" i="8" s="1"/>
  <c r="I64" i="8"/>
  <c r="L64" i="8"/>
  <c r="R64" i="8"/>
  <c r="S64" i="8"/>
  <c r="AF64" i="8"/>
  <c r="G64" i="8" s="1"/>
  <c r="AG64" i="8"/>
  <c r="AH64" i="8"/>
  <c r="AK64" i="8"/>
  <c r="AL64" i="8"/>
  <c r="M64" i="8" s="1"/>
  <c r="AM64" i="8"/>
  <c r="N64" i="8" s="1"/>
  <c r="AN64" i="8"/>
  <c r="O64" i="8" s="1"/>
  <c r="AO64" i="8"/>
  <c r="P64" i="8" s="1"/>
  <c r="AP64" i="8"/>
  <c r="AQ64" i="8"/>
  <c r="AR64" i="8"/>
  <c r="AT64" i="8" s="1"/>
  <c r="AU64" i="8"/>
  <c r="V64" i="8" s="1"/>
  <c r="AV64" i="8"/>
  <c r="W64" i="8" s="1"/>
  <c r="AW64" i="8"/>
  <c r="X64" i="8" s="1"/>
  <c r="CF64" i="8"/>
  <c r="AZ64" i="8" s="1"/>
  <c r="AA64" i="8" s="1"/>
  <c r="H65" i="8"/>
  <c r="I65" i="8"/>
  <c r="L65" i="8"/>
  <c r="M65" i="8"/>
  <c r="Q65" i="8"/>
  <c r="R65" i="8"/>
  <c r="T65" i="8"/>
  <c r="AF65" i="8"/>
  <c r="G65" i="8" s="1"/>
  <c r="AG65" i="8"/>
  <c r="AH65" i="8"/>
  <c r="AK65" i="8"/>
  <c r="AL65" i="8"/>
  <c r="AM65" i="8"/>
  <c r="N65" i="8" s="1"/>
  <c r="AN65" i="8"/>
  <c r="O65" i="8" s="1"/>
  <c r="AO65" i="8"/>
  <c r="P65" i="8" s="1"/>
  <c r="AP65" i="8"/>
  <c r="AQ65" i="8"/>
  <c r="AS65" i="8" s="1"/>
  <c r="AR65" i="8"/>
  <c r="AU65" i="8"/>
  <c r="V65" i="8" s="1"/>
  <c r="AV65" i="8"/>
  <c r="W65" i="8" s="1"/>
  <c r="AW65" i="8"/>
  <c r="X65" i="8" s="1"/>
  <c r="AX65" i="8"/>
  <c r="Y65" i="8" s="1"/>
  <c r="AZ65" i="8"/>
  <c r="AA65" i="8" s="1"/>
  <c r="CF65" i="8"/>
  <c r="G66" i="8"/>
  <c r="H66" i="8"/>
  <c r="I66" i="8"/>
  <c r="J66" i="8"/>
  <c r="Q66" i="8"/>
  <c r="R66" i="8"/>
  <c r="S66" i="8"/>
  <c r="AF66" i="8"/>
  <c r="AG66" i="8"/>
  <c r="AH66" i="8"/>
  <c r="AI66" i="8"/>
  <c r="AJ66" i="8"/>
  <c r="K66" i="8" s="1"/>
  <c r="AK66" i="8"/>
  <c r="L66" i="8" s="1"/>
  <c r="AL66" i="8"/>
  <c r="AM66" i="8"/>
  <c r="AP66" i="8"/>
  <c r="AQ66" i="8"/>
  <c r="AR66" i="8"/>
  <c r="AS66" i="8"/>
  <c r="AT66" i="8"/>
  <c r="AU66" i="8"/>
  <c r="AV66" i="8"/>
  <c r="W66" i="8" s="1"/>
  <c r="CF66" i="8"/>
  <c r="AZ66" i="8" s="1"/>
  <c r="AA66" i="8" s="1"/>
  <c r="G67" i="8"/>
  <c r="H67" i="8"/>
  <c r="J67" i="8"/>
  <c r="R67" i="8"/>
  <c r="S67" i="8"/>
  <c r="AF67" i="8"/>
  <c r="AG67" i="8"/>
  <c r="AI67" i="8" s="1"/>
  <c r="AH67" i="8"/>
  <c r="AK67" i="8"/>
  <c r="L67" i="8" s="1"/>
  <c r="AL67" i="8"/>
  <c r="M67" i="8" s="1"/>
  <c r="AM67" i="8"/>
  <c r="AN67" i="8"/>
  <c r="O67" i="8" s="1"/>
  <c r="AP67" i="8"/>
  <c r="Q67" i="8" s="1"/>
  <c r="AQ67" i="8"/>
  <c r="AR67" i="8"/>
  <c r="AS67" i="8"/>
  <c r="AT67" i="8"/>
  <c r="AU67" i="8"/>
  <c r="V67" i="8" s="1"/>
  <c r="AV67" i="8"/>
  <c r="W67" i="8" s="1"/>
  <c r="CF67" i="8"/>
  <c r="AZ67" i="8" s="1"/>
  <c r="AA67" i="8" s="1"/>
  <c r="G68" i="8"/>
  <c r="H68" i="8"/>
  <c r="I68" i="8"/>
  <c r="N68" i="8"/>
  <c r="Q68" i="8"/>
  <c r="R68" i="8"/>
  <c r="AA68" i="8"/>
  <c r="AF68" i="8"/>
  <c r="AG68" i="8"/>
  <c r="AI68" i="8" s="1"/>
  <c r="J68" i="8" s="1"/>
  <c r="AH68" i="8"/>
  <c r="AJ68" i="8"/>
  <c r="K68" i="8" s="1"/>
  <c r="AK68" i="8"/>
  <c r="L68" i="8" s="1"/>
  <c r="AL68" i="8"/>
  <c r="AM68" i="8"/>
  <c r="AP68" i="8"/>
  <c r="AQ68" i="8"/>
  <c r="AR68" i="8"/>
  <c r="AS68" i="8"/>
  <c r="AT68" i="8"/>
  <c r="AV68" i="8"/>
  <c r="W68" i="8" s="1"/>
  <c r="CF68" i="8"/>
  <c r="AZ68" i="8" s="1"/>
  <c r="H69" i="8"/>
  <c r="I69" i="8"/>
  <c r="N69" i="8"/>
  <c r="Q69" i="8"/>
  <c r="R69" i="8"/>
  <c r="AF69" i="8"/>
  <c r="G69" i="8" s="1"/>
  <c r="AG69" i="8"/>
  <c r="AH69" i="8"/>
  <c r="AI69" i="8"/>
  <c r="AJ69" i="8"/>
  <c r="K69" i="8" s="1"/>
  <c r="AK69" i="8"/>
  <c r="AL69" i="8"/>
  <c r="AM69" i="8"/>
  <c r="AP69" i="8"/>
  <c r="AQ69" i="8"/>
  <c r="AV69" i="8" s="1"/>
  <c r="W69" i="8" s="1"/>
  <c r="AR69" i="8"/>
  <c r="AT69" i="8" s="1"/>
  <c r="AS69" i="8"/>
  <c r="CF69" i="8"/>
  <c r="AZ69" i="8" s="1"/>
  <c r="AA69" i="8" s="1"/>
  <c r="G70" i="8"/>
  <c r="L70" i="8"/>
  <c r="M70" i="8"/>
  <c r="N70" i="8"/>
  <c r="O70" i="8"/>
  <c r="AF70" i="8"/>
  <c r="AG70" i="8"/>
  <c r="H70" i="8" s="1"/>
  <c r="AH70" i="8"/>
  <c r="AI70" i="8"/>
  <c r="AK70" i="8"/>
  <c r="AL70" i="8"/>
  <c r="AM70" i="8"/>
  <c r="AO70" i="8" s="1"/>
  <c r="P70" i="8" s="1"/>
  <c r="AN70" i="8"/>
  <c r="AP70" i="8"/>
  <c r="AQ70" i="8"/>
  <c r="AR70" i="8"/>
  <c r="CF70" i="8"/>
  <c r="AZ70" i="8" s="1"/>
  <c r="AA70" i="8" s="1"/>
  <c r="G71" i="8"/>
  <c r="L71" i="8"/>
  <c r="N71" i="8"/>
  <c r="AF71" i="8"/>
  <c r="AG71" i="8"/>
  <c r="AH71" i="8"/>
  <c r="I71" i="8" s="1"/>
  <c r="AK71" i="8"/>
  <c r="AL71" i="8"/>
  <c r="AM71" i="8"/>
  <c r="AO71" i="8" s="1"/>
  <c r="P71" i="8" s="1"/>
  <c r="AP71" i="8"/>
  <c r="AQ71" i="8"/>
  <c r="AR71" i="8"/>
  <c r="CF71" i="8"/>
  <c r="AZ71" i="8" s="1"/>
  <c r="AA71" i="8" s="1"/>
  <c r="L72" i="8"/>
  <c r="M72" i="8"/>
  <c r="N72" i="8"/>
  <c r="R72" i="8"/>
  <c r="W72" i="8"/>
  <c r="AF72" i="8"/>
  <c r="G72" i="8" s="1"/>
  <c r="AG72" i="8"/>
  <c r="AH72" i="8"/>
  <c r="I72" i="8" s="1"/>
  <c r="AJ72" i="8"/>
  <c r="K72" i="8" s="1"/>
  <c r="AK72" i="8"/>
  <c r="AN72" i="8" s="1"/>
  <c r="O72" i="8" s="1"/>
  <c r="AL72" i="8"/>
  <c r="AM72" i="8"/>
  <c r="AO72" i="8" s="1"/>
  <c r="P72" i="8" s="1"/>
  <c r="AP72" i="8"/>
  <c r="AQ72" i="8"/>
  <c r="AR72" i="8"/>
  <c r="AV72" i="8"/>
  <c r="CF72" i="8"/>
  <c r="AZ72" i="8" s="1"/>
  <c r="AA72" i="8" s="1"/>
  <c r="L73" i="8"/>
  <c r="M73" i="8"/>
  <c r="N73" i="8"/>
  <c r="O73" i="8"/>
  <c r="AF73" i="8"/>
  <c r="G73" i="8" s="1"/>
  <c r="AG73" i="8"/>
  <c r="H73" i="8" s="1"/>
  <c r="AH73" i="8"/>
  <c r="I73" i="8" s="1"/>
  <c r="AI73" i="8"/>
  <c r="J73" i="8" s="1"/>
  <c r="AJ73" i="8"/>
  <c r="K73" i="8" s="1"/>
  <c r="AK73" i="8"/>
  <c r="AL73" i="8"/>
  <c r="AM73" i="8"/>
  <c r="AN73" i="8"/>
  <c r="AO73" i="8"/>
  <c r="P73" i="8" s="1"/>
  <c r="AP73" i="8"/>
  <c r="AQ73" i="8"/>
  <c r="AR73" i="8"/>
  <c r="AZ73" i="8"/>
  <c r="AA73" i="8" s="1"/>
  <c r="CF73" i="8"/>
  <c r="H74" i="8"/>
  <c r="L74" i="8"/>
  <c r="M74" i="8"/>
  <c r="S74" i="8"/>
  <c r="AF74" i="8"/>
  <c r="AG74" i="8"/>
  <c r="AH74" i="8"/>
  <c r="AK74" i="8"/>
  <c r="AL74" i="8"/>
  <c r="AM74" i="8"/>
  <c r="AN74" i="8"/>
  <c r="O74" i="8" s="1"/>
  <c r="AP74" i="8"/>
  <c r="AQ74" i="8"/>
  <c r="AR74" i="8"/>
  <c r="AV74" i="8"/>
  <c r="W74" i="8" s="1"/>
  <c r="AZ74" i="8"/>
  <c r="AA74" i="8" s="1"/>
  <c r="CF74" i="8"/>
  <c r="L75" i="8"/>
  <c r="M75" i="8"/>
  <c r="S75" i="8"/>
  <c r="AF75" i="8"/>
  <c r="G75" i="8" s="1"/>
  <c r="AG75" i="8"/>
  <c r="AH75" i="8"/>
  <c r="AK75" i="8"/>
  <c r="AL75" i="8"/>
  <c r="AM75" i="8"/>
  <c r="N75" i="8" s="1"/>
  <c r="AN75" i="8"/>
  <c r="O75" i="8" s="1"/>
  <c r="AO75" i="8"/>
  <c r="P75" i="8" s="1"/>
  <c r="AP75" i="8"/>
  <c r="AQ75" i="8"/>
  <c r="AR75" i="8"/>
  <c r="AV75" i="8"/>
  <c r="W75" i="8" s="1"/>
  <c r="AW75" i="8"/>
  <c r="X75" i="8" s="1"/>
  <c r="CF75" i="8"/>
  <c r="AZ75" i="8" s="1"/>
  <c r="AA75" i="8" s="1"/>
  <c r="M76" i="8"/>
  <c r="N76" i="8"/>
  <c r="R76" i="8"/>
  <c r="S76" i="8"/>
  <c r="AF76" i="8"/>
  <c r="G76" i="8" s="1"/>
  <c r="AG76" i="8"/>
  <c r="AH76" i="8"/>
  <c r="AK76" i="8"/>
  <c r="L76" i="8" s="1"/>
  <c r="AL76" i="8"/>
  <c r="AM76" i="8"/>
  <c r="AN76" i="8"/>
  <c r="O76" i="8" s="1"/>
  <c r="AO76" i="8"/>
  <c r="P76" i="8" s="1"/>
  <c r="AP76" i="8"/>
  <c r="AQ76" i="8"/>
  <c r="AR76" i="8"/>
  <c r="AT76" i="8" s="1"/>
  <c r="AV76" i="8"/>
  <c r="W76" i="8" s="1"/>
  <c r="AW76" i="8"/>
  <c r="X76" i="8" s="1"/>
  <c r="CF76" i="8"/>
  <c r="AZ76" i="8" s="1"/>
  <c r="AA76" i="8" s="1"/>
  <c r="I77" i="8"/>
  <c r="L77" i="8"/>
  <c r="Q77" i="8"/>
  <c r="R77" i="8"/>
  <c r="S77" i="8"/>
  <c r="T77" i="8"/>
  <c r="U77" i="8"/>
  <c r="AA77" i="8"/>
  <c r="AF77" i="8"/>
  <c r="G77" i="8" s="1"/>
  <c r="AG77" i="8"/>
  <c r="AH77" i="8"/>
  <c r="AK77" i="8"/>
  <c r="AL77" i="8"/>
  <c r="M77" i="8" s="1"/>
  <c r="AM77" i="8"/>
  <c r="N77" i="8" s="1"/>
  <c r="AN77" i="8"/>
  <c r="O77" i="8" s="1"/>
  <c r="AO77" i="8"/>
  <c r="P77" i="8" s="1"/>
  <c r="AP77" i="8"/>
  <c r="AQ77" i="8"/>
  <c r="AS77" i="8" s="1"/>
  <c r="AR77" i="8"/>
  <c r="AT77" i="8"/>
  <c r="AU77" i="8"/>
  <c r="V77" i="8" s="1"/>
  <c r="AV77" i="8"/>
  <c r="W77" i="8" s="1"/>
  <c r="AZ77" i="8"/>
  <c r="CF77" i="8"/>
  <c r="G78" i="8"/>
  <c r="H78" i="8"/>
  <c r="I78" i="8"/>
  <c r="J78" i="8"/>
  <c r="M78" i="8"/>
  <c r="AF78" i="8"/>
  <c r="AG78" i="8"/>
  <c r="AH78" i="8"/>
  <c r="AI78" i="8"/>
  <c r="AJ78" i="8"/>
  <c r="K78" i="8" s="1"/>
  <c r="AK78" i="8"/>
  <c r="AL78" i="8"/>
  <c r="AM78" i="8"/>
  <c r="N78" i="8" s="1"/>
  <c r="AP78" i="8"/>
  <c r="AQ78" i="8"/>
  <c r="AR78" i="8"/>
  <c r="AZ78" i="8"/>
  <c r="AA78" i="8" s="1"/>
  <c r="CF78" i="8"/>
  <c r="H79" i="8"/>
  <c r="R79" i="8"/>
  <c r="S79" i="8"/>
  <c r="T79" i="8"/>
  <c r="AF79" i="8"/>
  <c r="AG79" i="8"/>
  <c r="AH79" i="8"/>
  <c r="I79" i="8" s="1"/>
  <c r="AK79" i="8"/>
  <c r="L79" i="8" s="1"/>
  <c r="AL79" i="8"/>
  <c r="AM79" i="8"/>
  <c r="AP79" i="8"/>
  <c r="Q79" i="8" s="1"/>
  <c r="AQ79" i="8"/>
  <c r="AR79" i="8"/>
  <c r="AW79" i="8" s="1"/>
  <c r="X79" i="8" s="1"/>
  <c r="AS79" i="8"/>
  <c r="AT79" i="8"/>
  <c r="AU79" i="8"/>
  <c r="V79" i="8" s="1"/>
  <c r="CF79" i="8"/>
  <c r="AZ79" i="8" s="1"/>
  <c r="AA79" i="8" s="1"/>
  <c r="M80" i="8"/>
  <c r="N80" i="8"/>
  <c r="S80" i="8"/>
  <c r="W80" i="8"/>
  <c r="X80" i="8"/>
  <c r="AF80" i="8"/>
  <c r="G80" i="8" s="1"/>
  <c r="AG80" i="8"/>
  <c r="AH80" i="8"/>
  <c r="AK80" i="8"/>
  <c r="L80" i="8" s="1"/>
  <c r="AL80" i="8"/>
  <c r="AM80" i="8"/>
  <c r="AN80" i="8"/>
  <c r="O80" i="8" s="1"/>
  <c r="AO80" i="8"/>
  <c r="P80" i="8" s="1"/>
  <c r="AP80" i="8"/>
  <c r="AQ80" i="8"/>
  <c r="AR80" i="8"/>
  <c r="AV80" i="8"/>
  <c r="AW80" i="8"/>
  <c r="CF80" i="8"/>
  <c r="AZ80" i="8" s="1"/>
  <c r="AA80" i="8" s="1"/>
  <c r="H81" i="8"/>
  <c r="I81" i="8"/>
  <c r="K81" i="8"/>
  <c r="N81" i="8"/>
  <c r="Q81" i="8"/>
  <c r="AF81" i="8"/>
  <c r="G81" i="8" s="1"/>
  <c r="AG81" i="8"/>
  <c r="AH81" i="8"/>
  <c r="AI81" i="8"/>
  <c r="AJ81" i="8"/>
  <c r="AK81" i="8"/>
  <c r="L81" i="8" s="1"/>
  <c r="AL81" i="8"/>
  <c r="AM81" i="8"/>
  <c r="AP81" i="8"/>
  <c r="AU81" i="8" s="1"/>
  <c r="V81" i="8" s="1"/>
  <c r="AQ81" i="8"/>
  <c r="AV81" i="8" s="1"/>
  <c r="W81" i="8" s="1"/>
  <c r="AR81" i="8"/>
  <c r="AS81" i="8"/>
  <c r="CF81" i="8"/>
  <c r="AZ81" i="8" s="1"/>
  <c r="AA81" i="8" s="1"/>
  <c r="I82" i="8"/>
  <c r="L82" i="8"/>
  <c r="Q82" i="8"/>
  <c r="S82" i="8"/>
  <c r="U82" i="8"/>
  <c r="AA82" i="8"/>
  <c r="AF82" i="8"/>
  <c r="AG82" i="8"/>
  <c r="AH82" i="8"/>
  <c r="AK82" i="8"/>
  <c r="AL82" i="8"/>
  <c r="AM82" i="8"/>
  <c r="AN82" i="8"/>
  <c r="AP82" i="8"/>
  <c r="AQ82" i="8"/>
  <c r="R82" i="8" s="1"/>
  <c r="AR82" i="8"/>
  <c r="AT82" i="8"/>
  <c r="AU82" i="8"/>
  <c r="V82" i="8" s="1"/>
  <c r="AV82" i="8"/>
  <c r="AW82" i="8"/>
  <c r="CF82" i="8"/>
  <c r="AZ82" i="8" s="1"/>
  <c r="G83" i="8"/>
  <c r="L83" i="8"/>
  <c r="N83" i="8"/>
  <c r="X83" i="8"/>
  <c r="AF83" i="8"/>
  <c r="AG83" i="8"/>
  <c r="AH83" i="8"/>
  <c r="AK83" i="8"/>
  <c r="AL83" i="8"/>
  <c r="M83" i="8" s="1"/>
  <c r="AM83" i="8"/>
  <c r="AO83" i="8"/>
  <c r="P83" i="8" s="1"/>
  <c r="AP83" i="8"/>
  <c r="AQ83" i="8"/>
  <c r="AR83" i="8"/>
  <c r="AW83" i="8"/>
  <c r="AZ83" i="8"/>
  <c r="AA83" i="8" s="1"/>
  <c r="CF83" i="8"/>
  <c r="G84" i="8"/>
  <c r="I84" i="8"/>
  <c r="Q84" i="8"/>
  <c r="R84" i="8"/>
  <c r="S84" i="8"/>
  <c r="AF84" i="8"/>
  <c r="AG84" i="8"/>
  <c r="H84" i="8" s="1"/>
  <c r="AH84" i="8"/>
  <c r="AJ84" i="8"/>
  <c r="K84" i="8" s="1"/>
  <c r="AK84" i="8"/>
  <c r="L84" i="8" s="1"/>
  <c r="AL84" i="8"/>
  <c r="AM84" i="8"/>
  <c r="AP84" i="8"/>
  <c r="AQ84" i="8"/>
  <c r="AV84" i="8" s="1"/>
  <c r="W84" i="8" s="1"/>
  <c r="AR84" i="8"/>
  <c r="AW84" i="8" s="1"/>
  <c r="X84" i="8" s="1"/>
  <c r="AS84" i="8"/>
  <c r="T84" i="8" s="1"/>
  <c r="AT84" i="8"/>
  <c r="AU84" i="8"/>
  <c r="V84" i="8" s="1"/>
  <c r="CF84" i="8"/>
  <c r="AZ84" i="8" s="1"/>
  <c r="AA84" i="8" s="1"/>
  <c r="L85" i="8"/>
  <c r="M85" i="8"/>
  <c r="N85" i="8"/>
  <c r="O85" i="8"/>
  <c r="R85" i="8"/>
  <c r="W85" i="8"/>
  <c r="AF85" i="8"/>
  <c r="G85" i="8" s="1"/>
  <c r="AG85" i="8"/>
  <c r="AH85" i="8"/>
  <c r="AK85" i="8"/>
  <c r="AL85" i="8"/>
  <c r="AM85" i="8"/>
  <c r="AN85" i="8"/>
  <c r="AO85" i="8"/>
  <c r="P85" i="8" s="1"/>
  <c r="AP85" i="8"/>
  <c r="AQ85" i="8"/>
  <c r="AR85" i="8"/>
  <c r="S85" i="8" s="1"/>
  <c r="AV85" i="8"/>
  <c r="AW85" i="8"/>
  <c r="X85" i="8" s="1"/>
  <c r="AZ85" i="8"/>
  <c r="AA85" i="8" s="1"/>
  <c r="CF85" i="8"/>
  <c r="H86" i="8"/>
  <c r="I86" i="8"/>
  <c r="M86" i="8"/>
  <c r="AF86" i="8"/>
  <c r="AG86" i="8"/>
  <c r="AH86" i="8"/>
  <c r="AJ86" i="8"/>
  <c r="K86" i="8" s="1"/>
  <c r="AK86" i="8"/>
  <c r="L86" i="8" s="1"/>
  <c r="AL86" i="8"/>
  <c r="AM86" i="8"/>
  <c r="N86" i="8" s="1"/>
  <c r="AN86" i="8"/>
  <c r="O86" i="8" s="1"/>
  <c r="AP86" i="8"/>
  <c r="AQ86" i="8"/>
  <c r="R86" i="8" s="1"/>
  <c r="AR86" i="8"/>
  <c r="AS86" i="8"/>
  <c r="T86" i="8" s="1"/>
  <c r="AV86" i="8"/>
  <c r="W86" i="8" s="1"/>
  <c r="AX86" i="8"/>
  <c r="Y86" i="8" s="1"/>
  <c r="AZ86" i="8"/>
  <c r="AA86" i="8" s="1"/>
  <c r="CF86" i="8"/>
  <c r="H87" i="8"/>
  <c r="L87" i="8"/>
  <c r="S87" i="8"/>
  <c r="AA87" i="8"/>
  <c r="AF87" i="8"/>
  <c r="G87" i="8" s="1"/>
  <c r="AG87" i="8"/>
  <c r="AH87" i="8"/>
  <c r="I87" i="8" s="1"/>
  <c r="AI87" i="8"/>
  <c r="BA87" i="8" s="1"/>
  <c r="AB87" i="8" s="1"/>
  <c r="AK87" i="8"/>
  <c r="AL87" i="8"/>
  <c r="M87" i="8" s="1"/>
  <c r="AM87" i="8"/>
  <c r="AN87" i="8"/>
  <c r="O87" i="8" s="1"/>
  <c r="AP87" i="8"/>
  <c r="Q87" i="8" s="1"/>
  <c r="AQ87" i="8"/>
  <c r="R87" i="8" s="1"/>
  <c r="AR87" i="8"/>
  <c r="AS87" i="8"/>
  <c r="AT87" i="8"/>
  <c r="U87" i="8" s="1"/>
  <c r="AU87" i="8"/>
  <c r="V87" i="8" s="1"/>
  <c r="AV87" i="8"/>
  <c r="W87" i="8" s="1"/>
  <c r="CF87" i="8"/>
  <c r="AZ87" i="8" s="1"/>
  <c r="H88" i="8"/>
  <c r="M88" i="8"/>
  <c r="N88" i="8"/>
  <c r="O88" i="8"/>
  <c r="S88" i="8"/>
  <c r="X88" i="8"/>
  <c r="AA88" i="8"/>
  <c r="AF88" i="8"/>
  <c r="AG88" i="8"/>
  <c r="AH88" i="8"/>
  <c r="AK88" i="8"/>
  <c r="L88" i="8" s="1"/>
  <c r="AL88" i="8"/>
  <c r="AM88" i="8"/>
  <c r="AN88" i="8"/>
  <c r="AO88" i="8"/>
  <c r="P88" i="8" s="1"/>
  <c r="AP88" i="8"/>
  <c r="AQ88" i="8"/>
  <c r="AR88" i="8"/>
  <c r="AT88" i="8"/>
  <c r="U88" i="8" s="1"/>
  <c r="AV88" i="8"/>
  <c r="W88" i="8" s="1"/>
  <c r="AW88" i="8"/>
  <c r="AY88" i="8"/>
  <c r="Z88" i="8" s="1"/>
  <c r="CF88" i="8"/>
  <c r="AZ88" i="8" s="1"/>
  <c r="H89" i="8"/>
  <c r="I89" i="8"/>
  <c r="J89" i="8"/>
  <c r="K89" i="8"/>
  <c r="N89" i="8"/>
  <c r="Q89" i="8"/>
  <c r="AA89" i="8"/>
  <c r="AF89" i="8"/>
  <c r="G89" i="8" s="1"/>
  <c r="AG89" i="8"/>
  <c r="AH89" i="8"/>
  <c r="AI89" i="8"/>
  <c r="AJ89" i="8"/>
  <c r="AK89" i="8"/>
  <c r="L89" i="8" s="1"/>
  <c r="AL89" i="8"/>
  <c r="AM89" i="8"/>
  <c r="AP89" i="8"/>
  <c r="AQ89" i="8"/>
  <c r="R89" i="8" s="1"/>
  <c r="AR89" i="8"/>
  <c r="S89" i="8" s="1"/>
  <c r="AS89" i="8"/>
  <c r="AT89" i="8"/>
  <c r="U89" i="8" s="1"/>
  <c r="AV89" i="8"/>
  <c r="W89" i="8" s="1"/>
  <c r="AW89" i="8"/>
  <c r="X89" i="8" s="1"/>
  <c r="CF89" i="8"/>
  <c r="AZ89" i="8" s="1"/>
  <c r="I90" i="8"/>
  <c r="L90" i="8"/>
  <c r="M90" i="8"/>
  <c r="Q90" i="8"/>
  <c r="V90" i="8"/>
  <c r="AF90" i="8"/>
  <c r="G90" i="8" s="1"/>
  <c r="AG90" i="8"/>
  <c r="H90" i="8" s="1"/>
  <c r="AH90" i="8"/>
  <c r="AI90" i="8"/>
  <c r="AJ90" i="8"/>
  <c r="K90" i="8" s="1"/>
  <c r="AK90" i="8"/>
  <c r="AL90" i="8"/>
  <c r="AM90" i="8"/>
  <c r="N90" i="8" s="1"/>
  <c r="AN90" i="8"/>
  <c r="O90" i="8" s="1"/>
  <c r="AO90" i="8"/>
  <c r="P90" i="8" s="1"/>
  <c r="AP90" i="8"/>
  <c r="AQ90" i="8"/>
  <c r="AR90" i="8"/>
  <c r="AU90" i="8"/>
  <c r="CF90" i="8"/>
  <c r="AZ90" i="8" s="1"/>
  <c r="AA90" i="8" s="1"/>
  <c r="G91" i="8"/>
  <c r="L91" i="8"/>
  <c r="Q91" i="8"/>
  <c r="AF91" i="8"/>
  <c r="AG91" i="8"/>
  <c r="H91" i="8" s="1"/>
  <c r="AH91" i="8"/>
  <c r="I91" i="8" s="1"/>
  <c r="AI91" i="8"/>
  <c r="AJ91" i="8"/>
  <c r="K91" i="8" s="1"/>
  <c r="AK91" i="8"/>
  <c r="AL91" i="8"/>
  <c r="AM91" i="8"/>
  <c r="AP91" i="8"/>
  <c r="AQ91" i="8"/>
  <c r="AR91" i="8"/>
  <c r="S91" i="8" s="1"/>
  <c r="AT91" i="8"/>
  <c r="U91" i="8" s="1"/>
  <c r="AU91" i="8"/>
  <c r="V91" i="8" s="1"/>
  <c r="AW91" i="8"/>
  <c r="X91" i="8" s="1"/>
  <c r="CF91" i="8"/>
  <c r="AZ91" i="8" s="1"/>
  <c r="AA91" i="8" s="1"/>
  <c r="G92" i="8"/>
  <c r="L92" i="8"/>
  <c r="R92" i="8"/>
  <c r="T92" i="8"/>
  <c r="W92" i="8"/>
  <c r="AF92" i="8"/>
  <c r="AG92" i="8"/>
  <c r="AH92" i="8"/>
  <c r="I92" i="8" s="1"/>
  <c r="AK92" i="8"/>
  <c r="AL92" i="8"/>
  <c r="AM92" i="8"/>
  <c r="N92" i="8" s="1"/>
  <c r="AO92" i="8"/>
  <c r="P92" i="8" s="1"/>
  <c r="AP92" i="8"/>
  <c r="AU92" i="8" s="1"/>
  <c r="V92" i="8" s="1"/>
  <c r="AQ92" i="8"/>
  <c r="AV92" i="8" s="1"/>
  <c r="AR92" i="8"/>
  <c r="AS92" i="8"/>
  <c r="CF92" i="8"/>
  <c r="AZ92" i="8" s="1"/>
  <c r="AA92" i="8" s="1"/>
  <c r="M93" i="8"/>
  <c r="O93" i="8"/>
  <c r="Q93" i="8"/>
  <c r="R93" i="8"/>
  <c r="AF93" i="8"/>
  <c r="G93" i="8" s="1"/>
  <c r="AG93" i="8"/>
  <c r="AH93" i="8"/>
  <c r="I93" i="8" s="1"/>
  <c r="AJ93" i="8"/>
  <c r="K93" i="8" s="1"/>
  <c r="AK93" i="8"/>
  <c r="L93" i="8" s="1"/>
  <c r="AL93" i="8"/>
  <c r="AM93" i="8"/>
  <c r="N93" i="8" s="1"/>
  <c r="AN93" i="8"/>
  <c r="AO93" i="8"/>
  <c r="P93" i="8" s="1"/>
  <c r="AP93" i="8"/>
  <c r="AQ93" i="8"/>
  <c r="AR93" i="8"/>
  <c r="AS93" i="8"/>
  <c r="T93" i="8" s="1"/>
  <c r="AU93" i="8"/>
  <c r="V93" i="8" s="1"/>
  <c r="AV93" i="8"/>
  <c r="W93" i="8" s="1"/>
  <c r="AW93" i="8"/>
  <c r="X93" i="8" s="1"/>
  <c r="AX93" i="8"/>
  <c r="Y93" i="8" s="1"/>
  <c r="AZ93" i="8"/>
  <c r="AA93" i="8" s="1"/>
  <c r="CF93" i="8"/>
  <c r="H94" i="8"/>
  <c r="J94" i="8"/>
  <c r="L94" i="8"/>
  <c r="M94" i="8"/>
  <c r="AF94" i="8"/>
  <c r="G94" i="8" s="1"/>
  <c r="AG94" i="8"/>
  <c r="AH94" i="8"/>
  <c r="AJ94" i="8" s="1"/>
  <c r="K94" i="8" s="1"/>
  <c r="AI94" i="8"/>
  <c r="AK94" i="8"/>
  <c r="AL94" i="8"/>
  <c r="AM94" i="8"/>
  <c r="AN94" i="8"/>
  <c r="O94" i="8" s="1"/>
  <c r="AP94" i="8"/>
  <c r="AQ94" i="8"/>
  <c r="AR94" i="8"/>
  <c r="AZ94" i="8"/>
  <c r="AA94" i="8" s="1"/>
  <c r="CF94" i="8"/>
  <c r="H95" i="8"/>
  <c r="M95" i="8"/>
  <c r="S95" i="8"/>
  <c r="AA95" i="8"/>
  <c r="AF95" i="8"/>
  <c r="G95" i="8" s="1"/>
  <c r="AG95" i="8"/>
  <c r="AH95" i="8"/>
  <c r="AI95" i="8"/>
  <c r="J95" i="8" s="1"/>
  <c r="AK95" i="8"/>
  <c r="L95" i="8" s="1"/>
  <c r="AL95" i="8"/>
  <c r="AM95" i="8"/>
  <c r="AP95" i="8"/>
  <c r="Q95" i="8" s="1"/>
  <c r="AQ95" i="8"/>
  <c r="R95" i="8" s="1"/>
  <c r="AR95" i="8"/>
  <c r="AS95" i="8"/>
  <c r="AT95" i="8"/>
  <c r="AU95" i="8"/>
  <c r="V95" i="8" s="1"/>
  <c r="AV95" i="8"/>
  <c r="W95" i="8" s="1"/>
  <c r="CF95" i="8"/>
  <c r="AZ95" i="8" s="1"/>
  <c r="N96" i="8"/>
  <c r="S96" i="8"/>
  <c r="AF96" i="8"/>
  <c r="G96" i="8" s="1"/>
  <c r="AG96" i="8"/>
  <c r="AI96" i="8" s="1"/>
  <c r="AH96" i="8"/>
  <c r="AK96" i="8"/>
  <c r="L96" i="8" s="1"/>
  <c r="AL96" i="8"/>
  <c r="M96" i="8" s="1"/>
  <c r="AM96" i="8"/>
  <c r="AN96" i="8"/>
  <c r="O96" i="8" s="1"/>
  <c r="AO96" i="8"/>
  <c r="P96" i="8" s="1"/>
  <c r="AP96" i="8"/>
  <c r="AQ96" i="8"/>
  <c r="AR96" i="8"/>
  <c r="AW96" i="8"/>
  <c r="X96" i="8" s="1"/>
  <c r="CF96" i="8"/>
  <c r="AZ96" i="8" s="1"/>
  <c r="AA96" i="8" s="1"/>
  <c r="I97" i="8"/>
  <c r="N97" i="8"/>
  <c r="Q97" i="8"/>
  <c r="AA97" i="8"/>
  <c r="AF97" i="8"/>
  <c r="G97" i="8" s="1"/>
  <c r="AG97" i="8"/>
  <c r="H97" i="8" s="1"/>
  <c r="AH97" i="8"/>
  <c r="AI97" i="8"/>
  <c r="J97" i="8" s="1"/>
  <c r="AJ97" i="8"/>
  <c r="K97" i="8" s="1"/>
  <c r="AK97" i="8"/>
  <c r="L97" i="8" s="1"/>
  <c r="AL97" i="8"/>
  <c r="AM97" i="8"/>
  <c r="AP97" i="8"/>
  <c r="AQ97" i="8"/>
  <c r="R97" i="8" s="1"/>
  <c r="AR97" i="8"/>
  <c r="AW97" i="8" s="1"/>
  <c r="X97" i="8" s="1"/>
  <c r="AS97" i="8"/>
  <c r="AT97" i="8"/>
  <c r="AV97" i="8"/>
  <c r="W97" i="8" s="1"/>
  <c r="CF97" i="8"/>
  <c r="AZ97" i="8" s="1"/>
  <c r="H98" i="8"/>
  <c r="I98" i="8"/>
  <c r="L98" i="8"/>
  <c r="Q98" i="8"/>
  <c r="S98" i="8"/>
  <c r="U98" i="8"/>
  <c r="AF98" i="8"/>
  <c r="G98" i="8" s="1"/>
  <c r="AG98" i="8"/>
  <c r="AH98" i="8"/>
  <c r="AK98" i="8"/>
  <c r="AL98" i="8"/>
  <c r="M98" i="8" s="1"/>
  <c r="AM98" i="8"/>
  <c r="N98" i="8" s="1"/>
  <c r="AN98" i="8"/>
  <c r="O98" i="8" s="1"/>
  <c r="AO98" i="8"/>
  <c r="P98" i="8" s="1"/>
  <c r="AP98" i="8"/>
  <c r="AQ98" i="8"/>
  <c r="AR98" i="8"/>
  <c r="AT98" i="8"/>
  <c r="AU98" i="8"/>
  <c r="V98" i="8" s="1"/>
  <c r="AV98" i="8"/>
  <c r="W98" i="8" s="1"/>
  <c r="AW98" i="8"/>
  <c r="X98" i="8" s="1"/>
  <c r="AY98" i="8"/>
  <c r="Z98" i="8" s="1"/>
  <c r="AZ98" i="8"/>
  <c r="AA98" i="8" s="1"/>
  <c r="CF98" i="8"/>
  <c r="L99" i="8"/>
  <c r="M99" i="8"/>
  <c r="S99" i="8"/>
  <c r="U99" i="8"/>
  <c r="AF99" i="8"/>
  <c r="G99" i="8" s="1"/>
  <c r="AG99" i="8"/>
  <c r="AH99" i="8"/>
  <c r="AK99" i="8"/>
  <c r="AL99" i="8"/>
  <c r="AM99" i="8"/>
  <c r="N99" i="8" s="1"/>
  <c r="AN99" i="8"/>
  <c r="O99" i="8" s="1"/>
  <c r="AO99" i="8"/>
  <c r="P99" i="8" s="1"/>
  <c r="AP99" i="8"/>
  <c r="AQ99" i="8"/>
  <c r="AR99" i="8"/>
  <c r="AT99" i="8"/>
  <c r="AV99" i="8"/>
  <c r="W99" i="8" s="1"/>
  <c r="AW99" i="8"/>
  <c r="X99" i="8" s="1"/>
  <c r="AY99" i="8"/>
  <c r="Z99" i="8" s="1"/>
  <c r="CF99" i="8"/>
  <c r="AZ99" i="8" s="1"/>
  <c r="AA99" i="8" s="1"/>
  <c r="G100" i="8"/>
  <c r="I100" i="8"/>
  <c r="L100" i="8"/>
  <c r="R100" i="8"/>
  <c r="S100" i="8"/>
  <c r="AF100" i="8"/>
  <c r="AG100" i="8"/>
  <c r="AH100" i="8"/>
  <c r="AK100" i="8"/>
  <c r="AL100" i="8"/>
  <c r="AM100" i="8"/>
  <c r="N100" i="8" s="1"/>
  <c r="AO100" i="8"/>
  <c r="P100" i="8" s="1"/>
  <c r="AP100" i="8"/>
  <c r="AQ100" i="8"/>
  <c r="AR100" i="8"/>
  <c r="AT100" i="8"/>
  <c r="U100" i="8" s="1"/>
  <c r="CF100" i="8"/>
  <c r="AZ100" i="8" s="1"/>
  <c r="AA100" i="8" s="1"/>
  <c r="I101" i="8"/>
  <c r="L101" i="8"/>
  <c r="R101" i="8"/>
  <c r="S101" i="8"/>
  <c r="U101" i="8"/>
  <c r="AF101" i="8"/>
  <c r="G101" i="8" s="1"/>
  <c r="AG101" i="8"/>
  <c r="AH101" i="8"/>
  <c r="AK101" i="8"/>
  <c r="AL101" i="8"/>
  <c r="M101" i="8" s="1"/>
  <c r="AM101" i="8"/>
  <c r="N101" i="8" s="1"/>
  <c r="AN101" i="8"/>
  <c r="O101" i="8" s="1"/>
  <c r="AO101" i="8"/>
  <c r="P101" i="8" s="1"/>
  <c r="AP101" i="8"/>
  <c r="AQ101" i="8"/>
  <c r="AR101" i="8"/>
  <c r="AT101" i="8"/>
  <c r="AV101" i="8"/>
  <c r="W101" i="8" s="1"/>
  <c r="AW101" i="8"/>
  <c r="X101" i="8" s="1"/>
  <c r="CF101" i="8"/>
  <c r="AZ101" i="8" s="1"/>
  <c r="AA101" i="8" s="1"/>
  <c r="I102" i="8"/>
  <c r="L102" i="8"/>
  <c r="M102" i="8"/>
  <c r="Q102" i="8"/>
  <c r="R102" i="8"/>
  <c r="T102" i="8"/>
  <c r="AF102" i="8"/>
  <c r="G102" i="8" s="1"/>
  <c r="AG102" i="8"/>
  <c r="AH102" i="8"/>
  <c r="AK102" i="8"/>
  <c r="AL102" i="8"/>
  <c r="AM102" i="8"/>
  <c r="N102" i="8" s="1"/>
  <c r="AN102" i="8"/>
  <c r="O102" i="8" s="1"/>
  <c r="AP102" i="8"/>
  <c r="AQ102" i="8"/>
  <c r="AR102" i="8"/>
  <c r="AS102" i="8"/>
  <c r="AU102" i="8"/>
  <c r="V102" i="8" s="1"/>
  <c r="AV102" i="8"/>
  <c r="W102" i="8" s="1"/>
  <c r="AW102" i="8"/>
  <c r="X102" i="8" s="1"/>
  <c r="AZ102" i="8"/>
  <c r="AA102" i="8" s="1"/>
  <c r="CF102" i="8"/>
  <c r="G103" i="8"/>
  <c r="H103" i="8"/>
  <c r="I103" i="8"/>
  <c r="J103" i="8"/>
  <c r="Q103" i="8"/>
  <c r="R103" i="8"/>
  <c r="S103" i="8"/>
  <c r="AF103" i="8"/>
  <c r="AG103" i="8"/>
  <c r="AH103" i="8"/>
  <c r="AI103" i="8"/>
  <c r="AJ103" i="8"/>
  <c r="K103" i="8" s="1"/>
  <c r="AK103" i="8"/>
  <c r="L103" i="8" s="1"/>
  <c r="AL103" i="8"/>
  <c r="AM103" i="8"/>
  <c r="AP103" i="8"/>
  <c r="AQ103" i="8"/>
  <c r="AR103" i="8"/>
  <c r="AS103" i="8"/>
  <c r="T103" i="8" s="1"/>
  <c r="AT103" i="8"/>
  <c r="AU103" i="8"/>
  <c r="AV103" i="8"/>
  <c r="W103" i="8" s="1"/>
  <c r="CF103" i="8"/>
  <c r="AZ103" i="8" s="1"/>
  <c r="AA103" i="8" s="1"/>
  <c r="G104" i="8"/>
  <c r="H104" i="8"/>
  <c r="J104" i="8"/>
  <c r="R104" i="8"/>
  <c r="S104" i="8"/>
  <c r="AA104" i="8"/>
  <c r="AF104" i="8"/>
  <c r="AG104" i="8"/>
  <c r="AH104" i="8"/>
  <c r="AI104" i="8"/>
  <c r="AK104" i="8"/>
  <c r="L104" i="8" s="1"/>
  <c r="AL104" i="8"/>
  <c r="M104" i="8" s="1"/>
  <c r="AM104" i="8"/>
  <c r="AN104" i="8"/>
  <c r="O104" i="8" s="1"/>
  <c r="AP104" i="8"/>
  <c r="Q104" i="8" s="1"/>
  <c r="AQ104" i="8"/>
  <c r="AR104" i="8"/>
  <c r="AS104" i="8"/>
  <c r="T104" i="8" s="1"/>
  <c r="AT104" i="8"/>
  <c r="AU104" i="8"/>
  <c r="AV104" i="8"/>
  <c r="W104" i="8" s="1"/>
  <c r="CF104" i="8"/>
  <c r="AZ104" i="8" s="1"/>
  <c r="G105" i="8"/>
  <c r="H105" i="8"/>
  <c r="L105" i="8"/>
  <c r="M105" i="8"/>
  <c r="N105" i="8"/>
  <c r="O105" i="8"/>
  <c r="P105" i="8"/>
  <c r="AF105" i="8"/>
  <c r="AG105" i="8"/>
  <c r="AH105" i="8"/>
  <c r="I105" i="8" s="1"/>
  <c r="AI105" i="8"/>
  <c r="AK105" i="8"/>
  <c r="AL105" i="8"/>
  <c r="AM105" i="8"/>
  <c r="AN105" i="8"/>
  <c r="AO105" i="8"/>
  <c r="AP105" i="8"/>
  <c r="AU105" i="8" s="1"/>
  <c r="V105" i="8" s="1"/>
  <c r="AQ105" i="8"/>
  <c r="AR105" i="8"/>
  <c r="AZ105" i="8"/>
  <c r="AA105" i="8" s="1"/>
  <c r="CF105" i="8"/>
  <c r="G106" i="8"/>
  <c r="H106" i="8"/>
  <c r="I106" i="8"/>
  <c r="J106" i="8"/>
  <c r="K106" i="8"/>
  <c r="Q106" i="8"/>
  <c r="R106" i="8"/>
  <c r="S106" i="8"/>
  <c r="T106" i="8"/>
  <c r="AB106" i="8"/>
  <c r="AF106" i="8"/>
  <c r="AG106" i="8"/>
  <c r="AH106" i="8"/>
  <c r="AI106" i="8"/>
  <c r="AJ106" i="8"/>
  <c r="AK106" i="8"/>
  <c r="L106" i="8" s="1"/>
  <c r="AL106" i="8"/>
  <c r="AM106" i="8"/>
  <c r="AP106" i="8"/>
  <c r="AQ106" i="8"/>
  <c r="AV106" i="8" s="1"/>
  <c r="W106" i="8" s="1"/>
  <c r="AR106" i="8"/>
  <c r="AS106" i="8"/>
  <c r="AT106" i="8"/>
  <c r="AU106" i="8"/>
  <c r="V106" i="8" s="1"/>
  <c r="BA106" i="8"/>
  <c r="CF106" i="8"/>
  <c r="AZ106" i="8" s="1"/>
  <c r="AA106" i="8" s="1"/>
  <c r="L107" i="8"/>
  <c r="M107" i="8"/>
  <c r="N107" i="8"/>
  <c r="O107" i="8"/>
  <c r="R107" i="8"/>
  <c r="S107" i="8"/>
  <c r="U107" i="8"/>
  <c r="W107" i="8"/>
  <c r="AF107" i="8"/>
  <c r="G107" i="8" s="1"/>
  <c r="AG107" i="8"/>
  <c r="AH107" i="8"/>
  <c r="AK107" i="8"/>
  <c r="AL107" i="8"/>
  <c r="AM107" i="8"/>
  <c r="AN107" i="8"/>
  <c r="AO107" i="8"/>
  <c r="P107" i="8" s="1"/>
  <c r="AP107" i="8"/>
  <c r="AQ107" i="8"/>
  <c r="AR107" i="8"/>
  <c r="AT107" i="8"/>
  <c r="AV107" i="8"/>
  <c r="AW107" i="8"/>
  <c r="X107" i="8" s="1"/>
  <c r="CF107" i="8"/>
  <c r="AZ107" i="8" s="1"/>
  <c r="AA107" i="8" s="1"/>
  <c r="G108" i="8"/>
  <c r="H108" i="8"/>
  <c r="I108" i="8"/>
  <c r="M108" i="8"/>
  <c r="N108" i="8"/>
  <c r="P108" i="8"/>
  <c r="Q108" i="8"/>
  <c r="R108" i="8"/>
  <c r="AF108" i="8"/>
  <c r="AG108" i="8"/>
  <c r="AH108" i="8"/>
  <c r="AI108" i="8"/>
  <c r="J108" i="8" s="1"/>
  <c r="AJ108" i="8"/>
  <c r="K108" i="8" s="1"/>
  <c r="AK108" i="8"/>
  <c r="AL108" i="8"/>
  <c r="AM108" i="8"/>
  <c r="AO108" i="8"/>
  <c r="AP108" i="8"/>
  <c r="AU108" i="8" s="1"/>
  <c r="V108" i="8" s="1"/>
  <c r="AQ108" i="8"/>
  <c r="AV108" i="8" s="1"/>
  <c r="W108" i="8" s="1"/>
  <c r="AR108" i="8"/>
  <c r="AS108" i="8"/>
  <c r="AZ108" i="8"/>
  <c r="AA108" i="8" s="1"/>
  <c r="CF108" i="8"/>
  <c r="H109" i="8"/>
  <c r="I109" i="8"/>
  <c r="K109" i="8"/>
  <c r="L109" i="8"/>
  <c r="M109" i="8"/>
  <c r="Q109" i="8"/>
  <c r="R109" i="8"/>
  <c r="S109" i="8"/>
  <c r="T109" i="8"/>
  <c r="AF109" i="8"/>
  <c r="AG109" i="8"/>
  <c r="AH109" i="8"/>
  <c r="AJ109" i="8"/>
  <c r="AK109" i="8"/>
  <c r="AL109" i="8"/>
  <c r="AM109" i="8"/>
  <c r="AN109" i="8"/>
  <c r="O109" i="8" s="1"/>
  <c r="AP109" i="8"/>
  <c r="AQ109" i="8"/>
  <c r="AR109" i="8"/>
  <c r="AS109" i="8"/>
  <c r="AT109" i="8"/>
  <c r="AU109" i="8"/>
  <c r="V109" i="8" s="1"/>
  <c r="AV109" i="8"/>
  <c r="W109" i="8" s="1"/>
  <c r="CF109" i="8"/>
  <c r="AZ109" i="8" s="1"/>
  <c r="AA109" i="8" s="1"/>
  <c r="G110" i="8"/>
  <c r="L110" i="8"/>
  <c r="M110" i="8"/>
  <c r="N110" i="8"/>
  <c r="O110" i="8"/>
  <c r="P110" i="8"/>
  <c r="S110" i="8"/>
  <c r="AF110" i="8"/>
  <c r="AG110" i="8"/>
  <c r="AI110" i="8" s="1"/>
  <c r="AH110" i="8"/>
  <c r="AK110" i="8"/>
  <c r="AL110" i="8"/>
  <c r="AM110" i="8"/>
  <c r="AN110" i="8"/>
  <c r="AO110" i="8"/>
  <c r="AP110" i="8"/>
  <c r="AQ110" i="8"/>
  <c r="AR110" i="8"/>
  <c r="AW110" i="8"/>
  <c r="X110" i="8" s="1"/>
  <c r="CF110" i="8"/>
  <c r="AZ110" i="8" s="1"/>
  <c r="AA110" i="8" s="1"/>
  <c r="G111" i="8"/>
  <c r="H111" i="8"/>
  <c r="I111" i="8"/>
  <c r="J111" i="8"/>
  <c r="K111" i="8"/>
  <c r="N111" i="8"/>
  <c r="Q111" i="8"/>
  <c r="R111" i="8"/>
  <c r="AF111" i="8"/>
  <c r="AG111" i="8"/>
  <c r="AH111" i="8"/>
  <c r="AI111" i="8"/>
  <c r="AJ111" i="8"/>
  <c r="AK111" i="8"/>
  <c r="L111" i="8" s="1"/>
  <c r="AL111" i="8"/>
  <c r="AM111" i="8"/>
  <c r="AP111" i="8"/>
  <c r="AQ111" i="8"/>
  <c r="AV111" i="8" s="1"/>
  <c r="W111" i="8" s="1"/>
  <c r="AR111" i="8"/>
  <c r="AW111" i="8" s="1"/>
  <c r="X111" i="8" s="1"/>
  <c r="AS111" i="8"/>
  <c r="AZ111" i="8"/>
  <c r="AA111" i="8" s="1"/>
  <c r="CF111" i="8"/>
  <c r="I112" i="8"/>
  <c r="L112" i="8"/>
  <c r="M112" i="8"/>
  <c r="Q112" i="8"/>
  <c r="R112" i="8"/>
  <c r="S112" i="8"/>
  <c r="T112" i="8"/>
  <c r="U112" i="8"/>
  <c r="AF112" i="8"/>
  <c r="G112" i="8" s="1"/>
  <c r="AG112" i="8"/>
  <c r="AH112" i="8"/>
  <c r="AK112" i="8"/>
  <c r="AL112" i="8"/>
  <c r="AM112" i="8"/>
  <c r="AW112" i="8" s="1"/>
  <c r="X112" i="8" s="1"/>
  <c r="AN112" i="8"/>
  <c r="O112" i="8" s="1"/>
  <c r="AP112" i="8"/>
  <c r="AQ112" i="8"/>
  <c r="AR112" i="8"/>
  <c r="AS112" i="8"/>
  <c r="AT112" i="8"/>
  <c r="AU112" i="8"/>
  <c r="V112" i="8" s="1"/>
  <c r="AV112" i="8"/>
  <c r="W112" i="8" s="1"/>
  <c r="CF112" i="8"/>
  <c r="AZ112" i="8" s="1"/>
  <c r="AA112" i="8" s="1"/>
  <c r="G113" i="8"/>
  <c r="H113" i="8"/>
  <c r="L113" i="8"/>
  <c r="M113" i="8"/>
  <c r="N113" i="8"/>
  <c r="O113" i="8"/>
  <c r="P113" i="8"/>
  <c r="AF113" i="8"/>
  <c r="AG113" i="8"/>
  <c r="AH113" i="8"/>
  <c r="I113" i="8" s="1"/>
  <c r="AI113" i="8"/>
  <c r="AK113" i="8"/>
  <c r="AL113" i="8"/>
  <c r="AM113" i="8"/>
  <c r="AN113" i="8"/>
  <c r="AO113" i="8"/>
  <c r="AP113" i="8"/>
  <c r="AU113" i="8" s="1"/>
  <c r="V113" i="8" s="1"/>
  <c r="AQ113" i="8"/>
  <c r="AR113" i="8"/>
  <c r="AZ113" i="8"/>
  <c r="AA113" i="8" s="1"/>
  <c r="CF113" i="8"/>
  <c r="W1" i="7"/>
  <c r="X1" i="7"/>
  <c r="AB1" i="7"/>
  <c r="AC1" i="7"/>
  <c r="G2" i="7"/>
  <c r="I2" i="7"/>
  <c r="J2" i="7"/>
  <c r="K2" i="7"/>
  <c r="O2" i="7"/>
  <c r="P2" i="7"/>
  <c r="Q2" i="7"/>
  <c r="M6" i="7"/>
  <c r="N7" i="7"/>
  <c r="L11" i="7"/>
  <c r="M11" i="7"/>
  <c r="I17" i="7"/>
  <c r="J17" i="7"/>
  <c r="K17" i="7"/>
  <c r="N17" i="7"/>
  <c r="O17" i="7"/>
  <c r="P17" i="7"/>
  <c r="Q17" i="7"/>
  <c r="T17" i="7"/>
  <c r="G17" i="7" s="1"/>
  <c r="U17" i="7"/>
  <c r="H17" i="7" s="1"/>
  <c r="V17" i="7"/>
  <c r="Y17" i="7"/>
  <c r="L17" i="7" s="1"/>
  <c r="Z17" i="7"/>
  <c r="AA17" i="7"/>
  <c r="N2" i="7" s="1"/>
  <c r="H18" i="7"/>
  <c r="I18" i="7"/>
  <c r="M18" i="7"/>
  <c r="N18" i="7"/>
  <c r="T18" i="7"/>
  <c r="G3" i="7" s="1"/>
  <c r="U18" i="7"/>
  <c r="V18" i="7"/>
  <c r="X18" i="7"/>
  <c r="Y18" i="7"/>
  <c r="Z18" i="7"/>
  <c r="AA18" i="7"/>
  <c r="AB18" i="7"/>
  <c r="H19" i="7"/>
  <c r="I19" i="7"/>
  <c r="T19" i="7"/>
  <c r="U19" i="7"/>
  <c r="V19" i="7"/>
  <c r="Y19" i="7"/>
  <c r="Z19" i="7"/>
  <c r="M19" i="7" s="1"/>
  <c r="AA19" i="7"/>
  <c r="N19" i="7" s="1"/>
  <c r="AB19" i="7"/>
  <c r="O19" i="7" s="1"/>
  <c r="AC19" i="7"/>
  <c r="P19" i="7" s="1"/>
  <c r="L20" i="7"/>
  <c r="M20" i="7"/>
  <c r="N20" i="7"/>
  <c r="T20" i="7"/>
  <c r="U20" i="7"/>
  <c r="V20" i="7"/>
  <c r="Y20" i="7"/>
  <c r="Z20" i="7"/>
  <c r="AA20" i="7"/>
  <c r="AB20" i="7"/>
  <c r="G21" i="7"/>
  <c r="N21" i="7"/>
  <c r="T21" i="7"/>
  <c r="U21" i="7"/>
  <c r="H21" i="7" s="1"/>
  <c r="V21" i="7"/>
  <c r="I21" i="7" s="1"/>
  <c r="W21" i="7"/>
  <c r="X21" i="7"/>
  <c r="K21" i="7" s="1"/>
  <c r="Y21" i="7"/>
  <c r="Z21" i="7"/>
  <c r="AA21" i="7"/>
  <c r="AC21" i="7"/>
  <c r="H22" i="7"/>
  <c r="I22" i="7"/>
  <c r="M22" i="7"/>
  <c r="N22" i="7"/>
  <c r="T22" i="7"/>
  <c r="U22" i="7"/>
  <c r="V22" i="7"/>
  <c r="I8" i="7" s="1"/>
  <c r="X22" i="7"/>
  <c r="Y22" i="7"/>
  <c r="L22" i="7" s="1"/>
  <c r="Z22" i="7"/>
  <c r="AA22" i="7"/>
  <c r="AC22" i="7" s="1"/>
  <c r="AB22" i="7"/>
  <c r="I23" i="7"/>
  <c r="T23" i="7"/>
  <c r="G9" i="7" s="1"/>
  <c r="U23" i="7"/>
  <c r="V23" i="7"/>
  <c r="Y23" i="7"/>
  <c r="L23" i="7" s="1"/>
  <c r="Z23" i="7"/>
  <c r="M23" i="7" s="1"/>
  <c r="AA23" i="7"/>
  <c r="AB23" i="7"/>
  <c r="AC23" i="7"/>
  <c r="P23" i="7" s="1"/>
  <c r="I24" i="7"/>
  <c r="L24" i="7"/>
  <c r="M24" i="7"/>
  <c r="N24" i="7"/>
  <c r="T24" i="7"/>
  <c r="U24" i="7"/>
  <c r="V24" i="7"/>
  <c r="Y24" i="7"/>
  <c r="Z24" i="7"/>
  <c r="AA24" i="7"/>
  <c r="AB24" i="7"/>
  <c r="AC24" i="7"/>
  <c r="G25" i="7"/>
  <c r="N25" i="7"/>
  <c r="T25" i="7"/>
  <c r="U25" i="7"/>
  <c r="V25" i="7"/>
  <c r="W25" i="7"/>
  <c r="X25" i="7"/>
  <c r="K25" i="7" s="1"/>
  <c r="Y25" i="7"/>
  <c r="L25" i="7" s="1"/>
  <c r="Z25" i="7"/>
  <c r="AA25" i="7"/>
  <c r="AC25" i="7"/>
  <c r="H26" i="7"/>
  <c r="I26" i="7"/>
  <c r="M26" i="7"/>
  <c r="N26" i="7"/>
  <c r="T26" i="7"/>
  <c r="U26" i="7"/>
  <c r="V26" i="7"/>
  <c r="X26" i="7"/>
  <c r="K26" i="7" s="1"/>
  <c r="Y26" i="7"/>
  <c r="L26" i="7" s="1"/>
  <c r="Z26" i="7"/>
  <c r="AA26" i="7"/>
  <c r="AC26" i="7" s="1"/>
  <c r="P26" i="7" s="1"/>
  <c r="AB26" i="7"/>
  <c r="O26" i="7" s="1"/>
  <c r="T27" i="7"/>
  <c r="G27" i="7" s="1"/>
  <c r="U27" i="7"/>
  <c r="W27" i="7" s="1"/>
  <c r="J27" i="7" s="1"/>
  <c r="V27" i="7"/>
  <c r="Y27" i="7"/>
  <c r="L27" i="7" s="1"/>
  <c r="Z27" i="7"/>
  <c r="M27" i="7" s="1"/>
  <c r="AA27" i="7"/>
  <c r="N27" i="7" s="1"/>
  <c r="AB27" i="7"/>
  <c r="O27" i="7" s="1"/>
  <c r="AC27" i="7"/>
  <c r="P27" i="7" s="1"/>
  <c r="I28" i="7"/>
  <c r="L28" i="7"/>
  <c r="M28" i="7"/>
  <c r="T28" i="7"/>
  <c r="G28" i="7" s="1"/>
  <c r="U28" i="7"/>
  <c r="V28" i="7"/>
  <c r="Y28" i="7"/>
  <c r="Z28" i="7"/>
  <c r="AA28" i="7"/>
  <c r="N28" i="7" s="1"/>
  <c r="AB28" i="7"/>
  <c r="O28" i="7" s="1"/>
  <c r="AC28" i="7"/>
  <c r="P28" i="7" s="1"/>
  <c r="G29" i="7"/>
  <c r="N29" i="7"/>
  <c r="T29" i="7"/>
  <c r="U29" i="7"/>
  <c r="H29" i="7" s="1"/>
  <c r="V29" i="7"/>
  <c r="I29" i="7" s="1"/>
  <c r="W29" i="7"/>
  <c r="X29" i="7"/>
  <c r="K29" i="7" s="1"/>
  <c r="Y29" i="7"/>
  <c r="L29" i="7" s="1"/>
  <c r="Z29" i="7"/>
  <c r="AB29" i="7" s="1"/>
  <c r="O29" i="7" s="1"/>
  <c r="AA29" i="7"/>
  <c r="AC29" i="7"/>
  <c r="P29" i="7" s="1"/>
  <c r="H30" i="7"/>
  <c r="I30" i="7"/>
  <c r="M30" i="7"/>
  <c r="N30" i="7"/>
  <c r="T30" i="7"/>
  <c r="G30" i="7" s="1"/>
  <c r="U30" i="7"/>
  <c r="V30" i="7"/>
  <c r="W30" i="7"/>
  <c r="X30" i="7"/>
  <c r="K30" i="7" s="1"/>
  <c r="Y30" i="7"/>
  <c r="L30" i="7" s="1"/>
  <c r="Z30" i="7"/>
  <c r="AA30" i="7"/>
  <c r="AC30" i="7" s="1"/>
  <c r="P30" i="7" s="1"/>
  <c r="AB30" i="7"/>
  <c r="O30" i="7" s="1"/>
  <c r="I31" i="7"/>
  <c r="T31" i="7"/>
  <c r="G31" i="7" s="1"/>
  <c r="U31" i="7"/>
  <c r="W31" i="7" s="1"/>
  <c r="J31" i="7" s="1"/>
  <c r="V31" i="7"/>
  <c r="Y31" i="7"/>
  <c r="L9" i="7" s="1"/>
  <c r="Z31" i="7"/>
  <c r="M31" i="7" s="1"/>
  <c r="AA31" i="7"/>
  <c r="N31" i="7" s="1"/>
  <c r="AC31" i="7"/>
  <c r="P31" i="7" s="1"/>
  <c r="I32" i="7"/>
  <c r="J32" i="7"/>
  <c r="L32" i="7"/>
  <c r="M32" i="7"/>
  <c r="T32" i="7"/>
  <c r="G32" i="7" s="1"/>
  <c r="U32" i="7"/>
  <c r="H32" i="7" s="1"/>
  <c r="V32" i="7"/>
  <c r="X32" i="7" s="1"/>
  <c r="K32" i="7" s="1"/>
  <c r="W32" i="7"/>
  <c r="AD32" i="7" s="1"/>
  <c r="Q32" i="7" s="1"/>
  <c r="Y32" i="7"/>
  <c r="Z32" i="7"/>
  <c r="AA32" i="7"/>
  <c r="N32" i="7" s="1"/>
  <c r="AB32" i="7"/>
  <c r="O32" i="7" s="1"/>
  <c r="AC32" i="7"/>
  <c r="P32" i="7" s="1"/>
  <c r="G33" i="7"/>
  <c r="L33" i="7"/>
  <c r="N33" i="7"/>
  <c r="T33" i="7"/>
  <c r="U33" i="7"/>
  <c r="H33" i="7" s="1"/>
  <c r="V33" i="7"/>
  <c r="I33" i="7" s="1"/>
  <c r="W33" i="7"/>
  <c r="X33" i="7"/>
  <c r="K33" i="7" s="1"/>
  <c r="Y33" i="7"/>
  <c r="Z33" i="7"/>
  <c r="AB33" i="7" s="1"/>
  <c r="O33" i="7" s="1"/>
  <c r="AA33" i="7"/>
  <c r="AC33" i="7"/>
  <c r="P33" i="7" s="1"/>
  <c r="H34" i="7"/>
  <c r="I34" i="7"/>
  <c r="J34" i="7"/>
  <c r="M34" i="7"/>
  <c r="N34" i="7"/>
  <c r="T34" i="7"/>
  <c r="G34" i="7" s="1"/>
  <c r="U34" i="7"/>
  <c r="V34" i="7"/>
  <c r="W34" i="7"/>
  <c r="AD34" i="7" s="1"/>
  <c r="Q34" i="7" s="1"/>
  <c r="X34" i="7"/>
  <c r="K34" i="7" s="1"/>
  <c r="Y34" i="7"/>
  <c r="L34" i="7" s="1"/>
  <c r="Z34" i="7"/>
  <c r="AA34" i="7"/>
  <c r="AC34" i="7" s="1"/>
  <c r="P34" i="7" s="1"/>
  <c r="AB34" i="7"/>
  <c r="O34" i="7" s="1"/>
  <c r="G35" i="7"/>
  <c r="T35" i="7"/>
  <c r="U35" i="7"/>
  <c r="W35" i="7" s="1"/>
  <c r="J35" i="7" s="1"/>
  <c r="V35" i="7"/>
  <c r="X35" i="7" s="1"/>
  <c r="K35" i="7" s="1"/>
  <c r="Y35" i="7"/>
  <c r="Z35" i="7"/>
  <c r="M35" i="7" s="1"/>
  <c r="AA35" i="7"/>
  <c r="N35" i="7" s="1"/>
  <c r="AC35" i="7"/>
  <c r="P35" i="7" s="1"/>
  <c r="I36" i="7"/>
  <c r="K36" i="7"/>
  <c r="L36" i="7"/>
  <c r="M36" i="7"/>
  <c r="T36" i="7"/>
  <c r="G36" i="7" s="1"/>
  <c r="U36" i="7"/>
  <c r="H36" i="7" s="1"/>
  <c r="V36" i="7"/>
  <c r="X36" i="7" s="1"/>
  <c r="W36" i="7"/>
  <c r="AD36" i="7" s="1"/>
  <c r="Q36" i="7" s="1"/>
  <c r="Y36" i="7"/>
  <c r="Z36" i="7"/>
  <c r="AA36" i="7"/>
  <c r="N36" i="7" s="1"/>
  <c r="AB36" i="7"/>
  <c r="O36" i="7" s="1"/>
  <c r="AC36" i="7"/>
  <c r="P36" i="7" s="1"/>
  <c r="G37" i="7"/>
  <c r="L37" i="7"/>
  <c r="M37" i="7"/>
  <c r="N37" i="7"/>
  <c r="T37" i="7"/>
  <c r="U37" i="7"/>
  <c r="H37" i="7" s="1"/>
  <c r="V37" i="7"/>
  <c r="I37" i="7" s="1"/>
  <c r="W37" i="7"/>
  <c r="X37" i="7"/>
  <c r="K37" i="7" s="1"/>
  <c r="Y37" i="7"/>
  <c r="Z37" i="7"/>
  <c r="AB37" i="7" s="1"/>
  <c r="O37" i="7" s="1"/>
  <c r="AA37" i="7"/>
  <c r="AC37" i="7"/>
  <c r="P37" i="7" s="1"/>
  <c r="H38" i="7"/>
  <c r="I38" i="7"/>
  <c r="M38" i="7"/>
  <c r="N38" i="7"/>
  <c r="T38" i="7"/>
  <c r="G38" i="7" s="1"/>
  <c r="U38" i="7"/>
  <c r="V38" i="7"/>
  <c r="W38" i="7"/>
  <c r="AD38" i="7" s="1"/>
  <c r="Q38" i="7" s="1"/>
  <c r="X38" i="7"/>
  <c r="K38" i="7" s="1"/>
  <c r="Y38" i="7"/>
  <c r="Z38" i="7"/>
  <c r="AA38" i="7"/>
  <c r="AC38" i="7" s="1"/>
  <c r="P38" i="7" s="1"/>
  <c r="G39" i="7"/>
  <c r="H39" i="7"/>
  <c r="I39" i="7"/>
  <c r="J39" i="7"/>
  <c r="K39" i="7"/>
  <c r="T39" i="7"/>
  <c r="U39" i="7"/>
  <c r="W39" i="7" s="1"/>
  <c r="V39" i="7"/>
  <c r="X39" i="7" s="1"/>
  <c r="Y39" i="7"/>
  <c r="Z39" i="7"/>
  <c r="M39" i="7" s="1"/>
  <c r="AA39" i="7"/>
  <c r="N39" i="7" s="1"/>
  <c r="AC39" i="7"/>
  <c r="P39" i="7" s="1"/>
  <c r="J40" i="7"/>
  <c r="L40" i="7"/>
  <c r="M40" i="7"/>
  <c r="T40" i="7"/>
  <c r="G40" i="7" s="1"/>
  <c r="U40" i="7"/>
  <c r="H40" i="7" s="1"/>
  <c r="V40" i="7"/>
  <c r="W40" i="7"/>
  <c r="AD40" i="7" s="1"/>
  <c r="Q40" i="7" s="1"/>
  <c r="Y40" i="7"/>
  <c r="Z40" i="7"/>
  <c r="AA40" i="7"/>
  <c r="N40" i="7" s="1"/>
  <c r="AB40" i="7"/>
  <c r="O40" i="7" s="1"/>
  <c r="AC40" i="7"/>
  <c r="P40" i="7" s="1"/>
  <c r="G41" i="7"/>
  <c r="M41" i="7"/>
  <c r="N41" i="7"/>
  <c r="T41" i="7"/>
  <c r="U41" i="7"/>
  <c r="H41" i="7" s="1"/>
  <c r="V41" i="7"/>
  <c r="I41" i="7" s="1"/>
  <c r="W41" i="7"/>
  <c r="X41" i="7"/>
  <c r="K41" i="7" s="1"/>
  <c r="Y41" i="7"/>
  <c r="L41" i="7" s="1"/>
  <c r="Z41" i="7"/>
  <c r="AA41" i="7"/>
  <c r="AC41" i="7"/>
  <c r="P41" i="7" s="1"/>
  <c r="H42" i="7"/>
  <c r="I42" i="7"/>
  <c r="J42" i="7"/>
  <c r="M42" i="7"/>
  <c r="N42" i="7"/>
  <c r="T42" i="7"/>
  <c r="G42" i="7" s="1"/>
  <c r="U42" i="7"/>
  <c r="V42" i="7"/>
  <c r="W42" i="7"/>
  <c r="X42" i="7"/>
  <c r="K42" i="7" s="1"/>
  <c r="Y42" i="7"/>
  <c r="Z42" i="7"/>
  <c r="AA42" i="7"/>
  <c r="AC42" i="7" s="1"/>
  <c r="P42" i="7" s="1"/>
  <c r="G43" i="7"/>
  <c r="H43" i="7"/>
  <c r="I43" i="7"/>
  <c r="J43" i="7"/>
  <c r="K43" i="7"/>
  <c r="P43" i="7"/>
  <c r="T43" i="7"/>
  <c r="U43" i="7"/>
  <c r="W43" i="7" s="1"/>
  <c r="V43" i="7"/>
  <c r="X43" i="7" s="1"/>
  <c r="Y43" i="7"/>
  <c r="L43" i="7" s="1"/>
  <c r="Z43" i="7"/>
  <c r="M43" i="7" s="1"/>
  <c r="AA43" i="7"/>
  <c r="N43" i="7" s="1"/>
  <c r="AC43" i="7"/>
  <c r="K44" i="7"/>
  <c r="L44" i="7"/>
  <c r="M44" i="7"/>
  <c r="N44" i="7"/>
  <c r="T44" i="7"/>
  <c r="G44" i="7" s="1"/>
  <c r="U44" i="7"/>
  <c r="H44" i="7" s="1"/>
  <c r="V44" i="7"/>
  <c r="X44" i="7" s="1"/>
  <c r="W44" i="7"/>
  <c r="Y44" i="7"/>
  <c r="Z44" i="7"/>
  <c r="AA44" i="7"/>
  <c r="AC44" i="7" s="1"/>
  <c r="P44" i="7" s="1"/>
  <c r="AB44" i="7"/>
  <c r="O44" i="7" s="1"/>
  <c r="G45" i="7"/>
  <c r="M45" i="7"/>
  <c r="N45" i="7"/>
  <c r="T45" i="7"/>
  <c r="U45" i="7"/>
  <c r="H45" i="7" s="1"/>
  <c r="V45" i="7"/>
  <c r="I45" i="7" s="1"/>
  <c r="W45" i="7"/>
  <c r="X45" i="7"/>
  <c r="K45" i="7" s="1"/>
  <c r="Y45" i="7"/>
  <c r="L45" i="7" s="1"/>
  <c r="Z45" i="7"/>
  <c r="AA45" i="7"/>
  <c r="H46" i="7"/>
  <c r="I46" i="7"/>
  <c r="J46" i="7"/>
  <c r="M46" i="7"/>
  <c r="N46" i="7"/>
  <c r="T46" i="7"/>
  <c r="G46" i="7" s="1"/>
  <c r="U46" i="7"/>
  <c r="V46" i="7"/>
  <c r="W46" i="7"/>
  <c r="X46" i="7"/>
  <c r="K46" i="7" s="1"/>
  <c r="Y46" i="7"/>
  <c r="Z46" i="7"/>
  <c r="AA46" i="7"/>
  <c r="AC46" i="7" s="1"/>
  <c r="P46" i="7" s="1"/>
  <c r="G47" i="7"/>
  <c r="H47" i="7"/>
  <c r="I47" i="7"/>
  <c r="J47" i="7"/>
  <c r="K47" i="7"/>
  <c r="T47" i="7"/>
  <c r="U47" i="7"/>
  <c r="W47" i="7" s="1"/>
  <c r="AD47" i="7" s="1"/>
  <c r="Q47" i="7" s="1"/>
  <c r="V47" i="7"/>
  <c r="X47" i="7" s="1"/>
  <c r="Y47" i="7"/>
  <c r="L47" i="7" s="1"/>
  <c r="Z47" i="7"/>
  <c r="M47" i="7" s="1"/>
  <c r="AA47" i="7"/>
  <c r="N47" i="7" s="1"/>
  <c r="AB47" i="7"/>
  <c r="O47" i="7" s="1"/>
  <c r="AC47" i="7"/>
  <c r="P47" i="7" s="1"/>
  <c r="K48" i="7"/>
  <c r="L48" i="7"/>
  <c r="M48" i="7"/>
  <c r="Q48" i="7"/>
  <c r="T48" i="7"/>
  <c r="G48" i="7" s="1"/>
  <c r="U48" i="7"/>
  <c r="H48" i="7" s="1"/>
  <c r="V48" i="7"/>
  <c r="X48" i="7" s="1"/>
  <c r="W48" i="7"/>
  <c r="AD48" i="7" s="1"/>
  <c r="Y48" i="7"/>
  <c r="Z48" i="7"/>
  <c r="AA48" i="7"/>
  <c r="AC48" i="7" s="1"/>
  <c r="P48" i="7" s="1"/>
  <c r="AB48" i="7"/>
  <c r="O48" i="7" s="1"/>
  <c r="G49" i="7"/>
  <c r="N49" i="7"/>
  <c r="T49" i="7"/>
  <c r="U49" i="7"/>
  <c r="H49" i="7" s="1"/>
  <c r="V49" i="7"/>
  <c r="I49" i="7" s="1"/>
  <c r="W49" i="7"/>
  <c r="X49" i="7"/>
  <c r="K49" i="7" s="1"/>
  <c r="Y49" i="7"/>
  <c r="L49" i="7" s="1"/>
  <c r="Z49" i="7"/>
  <c r="AA49" i="7"/>
  <c r="H50" i="7"/>
  <c r="I50" i="7"/>
  <c r="M50" i="7"/>
  <c r="N50" i="7"/>
  <c r="T50" i="7"/>
  <c r="U50" i="7"/>
  <c r="V50" i="7"/>
  <c r="X50" i="7"/>
  <c r="Y50" i="7"/>
  <c r="L50" i="7" s="1"/>
  <c r="Z50" i="7"/>
  <c r="AA50" i="7"/>
  <c r="AC50" i="7" s="1"/>
  <c r="P50" i="7" s="1"/>
  <c r="K51" i="7"/>
  <c r="O51" i="7"/>
  <c r="T51" i="7"/>
  <c r="G51" i="7" s="1"/>
  <c r="U51" i="7"/>
  <c r="V51" i="7"/>
  <c r="X51" i="7" s="1"/>
  <c r="Y51" i="7"/>
  <c r="L51" i="7" s="1"/>
  <c r="Z51" i="7"/>
  <c r="M51" i="7" s="1"/>
  <c r="AA51" i="7"/>
  <c r="N51" i="7" s="1"/>
  <c r="AB51" i="7"/>
  <c r="AC51" i="7"/>
  <c r="P51" i="7" s="1"/>
  <c r="L52" i="7"/>
  <c r="M52" i="7"/>
  <c r="N52" i="7"/>
  <c r="T52" i="7"/>
  <c r="G52" i="7" s="1"/>
  <c r="U52" i="7"/>
  <c r="H52" i="7" s="1"/>
  <c r="V52" i="7"/>
  <c r="I52" i="7" s="1"/>
  <c r="W52" i="7"/>
  <c r="J52" i="7" s="1"/>
  <c r="X52" i="7"/>
  <c r="K52" i="7" s="1"/>
  <c r="Y52" i="7"/>
  <c r="Z52" i="7"/>
  <c r="AA52" i="7"/>
  <c r="AC52" i="7" s="1"/>
  <c r="P52" i="7" s="1"/>
  <c r="AB52" i="7"/>
  <c r="O52" i="7" s="1"/>
  <c r="G53" i="7"/>
  <c r="H53" i="7"/>
  <c r="L53" i="7"/>
  <c r="M53" i="7"/>
  <c r="N53" i="7"/>
  <c r="T53" i="7"/>
  <c r="G7" i="7" s="1"/>
  <c r="U53" i="7"/>
  <c r="V53" i="7"/>
  <c r="W53" i="7"/>
  <c r="J53" i="7" s="1"/>
  <c r="X53" i="7"/>
  <c r="K53" i="7" s="1"/>
  <c r="Y53" i="7"/>
  <c r="Z53" i="7"/>
  <c r="AB53" i="7" s="1"/>
  <c r="O53" i="7" s="1"/>
  <c r="AA53" i="7"/>
  <c r="AC53" i="7"/>
  <c r="P53" i="7" s="1"/>
  <c r="H54" i="7"/>
  <c r="I54" i="7"/>
  <c r="T54" i="7"/>
  <c r="W54" i="7" s="1"/>
  <c r="U54" i="7"/>
  <c r="V54" i="7"/>
  <c r="X54" i="7"/>
  <c r="K54" i="7" s="1"/>
  <c r="Y54" i="7"/>
  <c r="L54" i="7" s="1"/>
  <c r="Z54" i="7"/>
  <c r="AA54" i="7"/>
  <c r="AB54" i="7"/>
  <c r="O54" i="7" s="1"/>
  <c r="G55" i="7"/>
  <c r="J55" i="7"/>
  <c r="K55" i="7"/>
  <c r="L55" i="7"/>
  <c r="T55" i="7"/>
  <c r="U55" i="7"/>
  <c r="W55" i="7" s="1"/>
  <c r="AD55" i="7" s="1"/>
  <c r="Q55" i="7" s="1"/>
  <c r="V55" i="7"/>
  <c r="X55" i="7" s="1"/>
  <c r="Y55" i="7"/>
  <c r="Z55" i="7"/>
  <c r="M55" i="7" s="1"/>
  <c r="AA55" i="7"/>
  <c r="N55" i="7" s="1"/>
  <c r="AB55" i="7"/>
  <c r="O55" i="7" s="1"/>
  <c r="AC55" i="7"/>
  <c r="P55" i="7" s="1"/>
  <c r="L56" i="7"/>
  <c r="M56" i="7"/>
  <c r="T56" i="7"/>
  <c r="G56" i="7" s="1"/>
  <c r="U56" i="7"/>
  <c r="H56" i="7" s="1"/>
  <c r="V56" i="7"/>
  <c r="I56" i="7" s="1"/>
  <c r="W56" i="7"/>
  <c r="J56" i="7" s="1"/>
  <c r="X56" i="7"/>
  <c r="K56" i="7" s="1"/>
  <c r="Y56" i="7"/>
  <c r="Z56" i="7"/>
  <c r="AA56" i="7"/>
  <c r="AC56" i="7" s="1"/>
  <c r="P56" i="7" s="1"/>
  <c r="AB56" i="7"/>
  <c r="O56" i="7" s="1"/>
  <c r="G57" i="7"/>
  <c r="H57" i="7"/>
  <c r="L57" i="7"/>
  <c r="M57" i="7"/>
  <c r="N57" i="7"/>
  <c r="T57" i="7"/>
  <c r="U57" i="7"/>
  <c r="V57" i="7"/>
  <c r="I57" i="7" s="1"/>
  <c r="W57" i="7"/>
  <c r="J57" i="7" s="1"/>
  <c r="X57" i="7"/>
  <c r="K57" i="7" s="1"/>
  <c r="Y57" i="7"/>
  <c r="Z57" i="7"/>
  <c r="AB57" i="7" s="1"/>
  <c r="O57" i="7" s="1"/>
  <c r="AA57" i="7"/>
  <c r="AC57" i="7"/>
  <c r="P57" i="7" s="1"/>
  <c r="G58" i="7"/>
  <c r="H58" i="7"/>
  <c r="I58" i="7"/>
  <c r="T58" i="7"/>
  <c r="W58" i="7" s="1"/>
  <c r="U58" i="7"/>
  <c r="H4" i="7" s="1"/>
  <c r="V58" i="7"/>
  <c r="X58" i="7"/>
  <c r="K58" i="7" s="1"/>
  <c r="Y58" i="7"/>
  <c r="L58" i="7" s="1"/>
  <c r="Z58" i="7"/>
  <c r="M58" i="7" s="1"/>
  <c r="AA58" i="7"/>
  <c r="AB58" i="7"/>
  <c r="O58" i="7" s="1"/>
  <c r="G59" i="7"/>
  <c r="J59" i="7"/>
  <c r="K59" i="7"/>
  <c r="L59" i="7"/>
  <c r="Q59" i="7"/>
  <c r="T59" i="7"/>
  <c r="U59" i="7"/>
  <c r="W59" i="7" s="1"/>
  <c r="AD59" i="7" s="1"/>
  <c r="V59" i="7"/>
  <c r="X59" i="7" s="1"/>
  <c r="Y59" i="7"/>
  <c r="Z59" i="7"/>
  <c r="M59" i="7" s="1"/>
  <c r="AA59" i="7"/>
  <c r="N59" i="7" s="1"/>
  <c r="AB59" i="7"/>
  <c r="O59" i="7" s="1"/>
  <c r="AC59" i="7"/>
  <c r="P59" i="7" s="1"/>
  <c r="L60" i="7"/>
  <c r="M60" i="7"/>
  <c r="T60" i="7"/>
  <c r="G60" i="7" s="1"/>
  <c r="U60" i="7"/>
  <c r="H60" i="7" s="1"/>
  <c r="V60" i="7"/>
  <c r="I60" i="7" s="1"/>
  <c r="W60" i="7"/>
  <c r="J60" i="7" s="1"/>
  <c r="X60" i="7"/>
  <c r="K60" i="7" s="1"/>
  <c r="Y60" i="7"/>
  <c r="Z60" i="7"/>
  <c r="AA60" i="7"/>
  <c r="AC60" i="7" s="1"/>
  <c r="P60" i="7" s="1"/>
  <c r="AB60" i="7"/>
  <c r="O60" i="7" s="1"/>
  <c r="G61" i="7"/>
  <c r="H61" i="7"/>
  <c r="L61" i="7"/>
  <c r="M61" i="7"/>
  <c r="N61" i="7"/>
  <c r="T61" i="7"/>
  <c r="U61" i="7"/>
  <c r="V61" i="7"/>
  <c r="I61" i="7" s="1"/>
  <c r="W61" i="7"/>
  <c r="J61" i="7" s="1"/>
  <c r="X61" i="7"/>
  <c r="Y61" i="7"/>
  <c r="Z61" i="7"/>
  <c r="AB61" i="7" s="1"/>
  <c r="O61" i="7" s="1"/>
  <c r="AA61" i="7"/>
  <c r="AC61" i="7"/>
  <c r="P61" i="7" s="1"/>
  <c r="G62" i="7"/>
  <c r="H62" i="7"/>
  <c r="I62" i="7"/>
  <c r="T62" i="7"/>
  <c r="W62" i="7" s="1"/>
  <c r="U62" i="7"/>
  <c r="V62" i="7"/>
  <c r="X62" i="7"/>
  <c r="K62" i="7" s="1"/>
  <c r="Y62" i="7"/>
  <c r="L62" i="7" s="1"/>
  <c r="Z62" i="7"/>
  <c r="M62" i="7" s="1"/>
  <c r="AA62" i="7"/>
  <c r="G63" i="7"/>
  <c r="J63" i="7"/>
  <c r="K63" i="7"/>
  <c r="L63" i="7"/>
  <c r="Q63" i="7"/>
  <c r="T63" i="7"/>
  <c r="U63" i="7"/>
  <c r="W63" i="7" s="1"/>
  <c r="AD63" i="7" s="1"/>
  <c r="V63" i="7"/>
  <c r="X63" i="7" s="1"/>
  <c r="Y63" i="7"/>
  <c r="Z63" i="7"/>
  <c r="M63" i="7" s="1"/>
  <c r="AA63" i="7"/>
  <c r="N63" i="7" s="1"/>
  <c r="AB63" i="7"/>
  <c r="O63" i="7" s="1"/>
  <c r="AC63" i="7"/>
  <c r="P63" i="7" s="1"/>
  <c r="L64" i="7"/>
  <c r="M64" i="7"/>
  <c r="N64" i="7"/>
  <c r="T64" i="7"/>
  <c r="G64" i="7" s="1"/>
  <c r="U64" i="7"/>
  <c r="H64" i="7" s="1"/>
  <c r="V64" i="7"/>
  <c r="I64" i="7" s="1"/>
  <c r="W64" i="7"/>
  <c r="J64" i="7" s="1"/>
  <c r="X64" i="7"/>
  <c r="K64" i="7" s="1"/>
  <c r="Y64" i="7"/>
  <c r="Z64" i="7"/>
  <c r="AA64" i="7"/>
  <c r="AC64" i="7" s="1"/>
  <c r="P64" i="7" s="1"/>
  <c r="AB64" i="7"/>
  <c r="O64" i="7" s="1"/>
  <c r="G65" i="7"/>
  <c r="H65" i="7"/>
  <c r="L65" i="7"/>
  <c r="M65" i="7"/>
  <c r="N65" i="7"/>
  <c r="T65" i="7"/>
  <c r="U65" i="7"/>
  <c r="V65" i="7"/>
  <c r="I65" i="7" s="1"/>
  <c r="W65" i="7"/>
  <c r="J65" i="7" s="1"/>
  <c r="X65" i="7"/>
  <c r="K65" i="7" s="1"/>
  <c r="Y65" i="7"/>
  <c r="Z65" i="7"/>
  <c r="AB65" i="7" s="1"/>
  <c r="O65" i="7" s="1"/>
  <c r="AA65" i="7"/>
  <c r="AC65" i="7"/>
  <c r="P65" i="7" s="1"/>
  <c r="G66" i="7"/>
  <c r="H66" i="7"/>
  <c r="I66" i="7"/>
  <c r="T66" i="7"/>
  <c r="W66" i="7" s="1"/>
  <c r="U66" i="7"/>
  <c r="V66" i="7"/>
  <c r="X66" i="7"/>
  <c r="K66" i="7" s="1"/>
  <c r="Y66" i="7"/>
  <c r="L66" i="7" s="1"/>
  <c r="Z66" i="7"/>
  <c r="M66" i="7" s="1"/>
  <c r="AA66" i="7"/>
  <c r="G67" i="7"/>
  <c r="J67" i="7"/>
  <c r="K67" i="7"/>
  <c r="L67" i="7"/>
  <c r="T67" i="7"/>
  <c r="U67" i="7"/>
  <c r="W67" i="7" s="1"/>
  <c r="AD67" i="7" s="1"/>
  <c r="Q67" i="7" s="1"/>
  <c r="V67" i="7"/>
  <c r="X67" i="7" s="1"/>
  <c r="Y67" i="7"/>
  <c r="Z67" i="7"/>
  <c r="M67" i="7" s="1"/>
  <c r="AA67" i="7"/>
  <c r="N67" i="7" s="1"/>
  <c r="AB67" i="7"/>
  <c r="O67" i="7" s="1"/>
  <c r="L68" i="7"/>
  <c r="M68" i="7"/>
  <c r="T68" i="7"/>
  <c r="G68" i="7" s="1"/>
  <c r="U68" i="7"/>
  <c r="H68" i="7" s="1"/>
  <c r="V68" i="7"/>
  <c r="I68" i="7" s="1"/>
  <c r="W68" i="7"/>
  <c r="J68" i="7" s="1"/>
  <c r="X68" i="7"/>
  <c r="K68" i="7" s="1"/>
  <c r="Y68" i="7"/>
  <c r="Z68" i="7"/>
  <c r="AA68" i="7"/>
  <c r="AC68" i="7" s="1"/>
  <c r="P68" i="7" s="1"/>
  <c r="AB68" i="7"/>
  <c r="O68" i="7" s="1"/>
  <c r="G69" i="7"/>
  <c r="H69" i="7"/>
  <c r="L69" i="7"/>
  <c r="M69" i="7"/>
  <c r="N69" i="7"/>
  <c r="T69" i="7"/>
  <c r="U69" i="7"/>
  <c r="V69" i="7"/>
  <c r="I69" i="7" s="1"/>
  <c r="W69" i="7"/>
  <c r="J69" i="7" s="1"/>
  <c r="Y69" i="7"/>
  <c r="Z69" i="7"/>
  <c r="AB69" i="7" s="1"/>
  <c r="O69" i="7" s="1"/>
  <c r="AA69" i="7"/>
  <c r="AC69" i="7"/>
  <c r="P69" i="7" s="1"/>
  <c r="G70" i="7"/>
  <c r="H70" i="7"/>
  <c r="I70" i="7"/>
  <c r="T70" i="7"/>
  <c r="W70" i="7" s="1"/>
  <c r="U70" i="7"/>
  <c r="V70" i="7"/>
  <c r="X70" i="7"/>
  <c r="K70" i="7" s="1"/>
  <c r="Y70" i="7"/>
  <c r="L70" i="7" s="1"/>
  <c r="Z70" i="7"/>
  <c r="M70" i="7" s="1"/>
  <c r="AA70" i="7"/>
  <c r="AB70" i="7"/>
  <c r="O70" i="7" s="1"/>
  <c r="G71" i="7"/>
  <c r="J71" i="7"/>
  <c r="K71" i="7"/>
  <c r="L71" i="7"/>
  <c r="T71" i="7"/>
  <c r="U71" i="7"/>
  <c r="W71" i="7" s="1"/>
  <c r="AD71" i="7" s="1"/>
  <c r="Q71" i="7" s="1"/>
  <c r="V71" i="7"/>
  <c r="X71" i="7" s="1"/>
  <c r="Y71" i="7"/>
  <c r="Z71" i="7"/>
  <c r="M71" i="7" s="1"/>
  <c r="AA71" i="7"/>
  <c r="N71" i="7" s="1"/>
  <c r="L72" i="7"/>
  <c r="M72" i="7"/>
  <c r="T72" i="7"/>
  <c r="G72" i="7" s="1"/>
  <c r="U72" i="7"/>
  <c r="H72" i="7" s="1"/>
  <c r="V72" i="7"/>
  <c r="I72" i="7" s="1"/>
  <c r="W72" i="7"/>
  <c r="J72" i="7" s="1"/>
  <c r="X72" i="7"/>
  <c r="K72" i="7" s="1"/>
  <c r="Y72" i="7"/>
  <c r="Z72" i="7"/>
  <c r="AA72" i="7"/>
  <c r="AC72" i="7" s="1"/>
  <c r="P72" i="7" s="1"/>
  <c r="AB72" i="7"/>
  <c r="O72" i="7" s="1"/>
  <c r="G73" i="7"/>
  <c r="L73" i="7"/>
  <c r="M73" i="7"/>
  <c r="N73" i="7"/>
  <c r="T73" i="7"/>
  <c r="U73" i="7"/>
  <c r="H73" i="7" s="1"/>
  <c r="V73" i="7"/>
  <c r="I73" i="7" s="1"/>
  <c r="Y73" i="7"/>
  <c r="Z73" i="7"/>
  <c r="AB73" i="7" s="1"/>
  <c r="O73" i="7" s="1"/>
  <c r="AA73" i="7"/>
  <c r="AC73" i="7"/>
  <c r="P73" i="7" s="1"/>
  <c r="G74" i="7"/>
  <c r="H74" i="7"/>
  <c r="I74" i="7"/>
  <c r="T74" i="7"/>
  <c r="W74" i="7" s="1"/>
  <c r="U74" i="7"/>
  <c r="V74" i="7"/>
  <c r="X74" i="7"/>
  <c r="K74" i="7" s="1"/>
  <c r="Y74" i="7"/>
  <c r="L74" i="7" s="1"/>
  <c r="Z74" i="7"/>
  <c r="M74" i="7" s="1"/>
  <c r="AA74" i="7"/>
  <c r="G75" i="7"/>
  <c r="J75" i="7"/>
  <c r="K75" i="7"/>
  <c r="L75" i="7"/>
  <c r="T75" i="7"/>
  <c r="U75" i="7"/>
  <c r="W75" i="7" s="1"/>
  <c r="AD75" i="7" s="1"/>
  <c r="Q75" i="7" s="1"/>
  <c r="V75" i="7"/>
  <c r="X75" i="7" s="1"/>
  <c r="Y75" i="7"/>
  <c r="Z75" i="7"/>
  <c r="M75" i="7" s="1"/>
  <c r="AA75" i="7"/>
  <c r="N75" i="7" s="1"/>
  <c r="L76" i="7"/>
  <c r="M76" i="7"/>
  <c r="T76" i="7"/>
  <c r="G76" i="7" s="1"/>
  <c r="U76" i="7"/>
  <c r="H76" i="7" s="1"/>
  <c r="V76" i="7"/>
  <c r="I76" i="7" s="1"/>
  <c r="W76" i="7"/>
  <c r="J76" i="7" s="1"/>
  <c r="X76" i="7"/>
  <c r="K76" i="7" s="1"/>
  <c r="Y76" i="7"/>
  <c r="Z76" i="7"/>
  <c r="AA76" i="7"/>
  <c r="AC76" i="7" s="1"/>
  <c r="P76" i="7" s="1"/>
  <c r="AB76" i="7"/>
  <c r="O76" i="7" s="1"/>
  <c r="G77" i="7"/>
  <c r="L77" i="7"/>
  <c r="M77" i="7"/>
  <c r="N77" i="7"/>
  <c r="T77" i="7"/>
  <c r="U77" i="7"/>
  <c r="H77" i="7" s="1"/>
  <c r="V77" i="7"/>
  <c r="I77" i="7" s="1"/>
  <c r="Y77" i="7"/>
  <c r="Z77" i="7"/>
  <c r="AB77" i="7" s="1"/>
  <c r="O77" i="7" s="1"/>
  <c r="AA77" i="7"/>
  <c r="AC77" i="7"/>
  <c r="P77" i="7" s="1"/>
  <c r="H78" i="7"/>
  <c r="I78" i="7"/>
  <c r="T78" i="7"/>
  <c r="W78" i="7" s="1"/>
  <c r="U78" i="7"/>
  <c r="V78" i="7"/>
  <c r="X78" i="7"/>
  <c r="K78" i="7" s="1"/>
  <c r="Y78" i="7"/>
  <c r="L78" i="7" s="1"/>
  <c r="Z78" i="7"/>
  <c r="M78" i="7" s="1"/>
  <c r="AA78" i="7"/>
  <c r="AB78" i="7"/>
  <c r="O78" i="7" s="1"/>
  <c r="G79" i="7"/>
  <c r="J79" i="7"/>
  <c r="K79" i="7"/>
  <c r="L79" i="7"/>
  <c r="T79" i="7"/>
  <c r="U79" i="7"/>
  <c r="W79" i="7" s="1"/>
  <c r="AD79" i="7" s="1"/>
  <c r="Q79" i="7" s="1"/>
  <c r="V79" i="7"/>
  <c r="X79" i="7" s="1"/>
  <c r="Y79" i="7"/>
  <c r="Z79" i="7"/>
  <c r="M79" i="7" s="1"/>
  <c r="AA79" i="7"/>
  <c r="N79" i="7" s="1"/>
  <c r="AB79" i="7"/>
  <c r="O79" i="7" s="1"/>
  <c r="AC79" i="7"/>
  <c r="P79" i="7" s="1"/>
  <c r="L80" i="7"/>
  <c r="M80" i="7"/>
  <c r="T80" i="7"/>
  <c r="G80" i="7" s="1"/>
  <c r="U80" i="7"/>
  <c r="H80" i="7" s="1"/>
  <c r="V80" i="7"/>
  <c r="I80" i="7" s="1"/>
  <c r="W80" i="7"/>
  <c r="J80" i="7" s="1"/>
  <c r="X80" i="7"/>
  <c r="K80" i="7" s="1"/>
  <c r="Y80" i="7"/>
  <c r="Z80" i="7"/>
  <c r="AA80" i="7"/>
  <c r="AC80" i="7" s="1"/>
  <c r="P80" i="7" s="1"/>
  <c r="AB80" i="7"/>
  <c r="O80" i="7" s="1"/>
  <c r="G81" i="7"/>
  <c r="H81" i="7"/>
  <c r="L81" i="7"/>
  <c r="M81" i="7"/>
  <c r="N81" i="7"/>
  <c r="T81" i="7"/>
  <c r="U81" i="7"/>
  <c r="V81" i="7"/>
  <c r="I81" i="7" s="1"/>
  <c r="W81" i="7"/>
  <c r="J81" i="7" s="1"/>
  <c r="X81" i="7"/>
  <c r="K81" i="7" s="1"/>
  <c r="Y81" i="7"/>
  <c r="Z81" i="7"/>
  <c r="AB81" i="7" s="1"/>
  <c r="O81" i="7" s="1"/>
  <c r="AA81" i="7"/>
  <c r="AC81" i="7"/>
  <c r="P81" i="7" s="1"/>
  <c r="H82" i="7"/>
  <c r="I82" i="7"/>
  <c r="T82" i="7"/>
  <c r="U82" i="7"/>
  <c r="V82" i="7"/>
  <c r="X82" i="7"/>
  <c r="K82" i="7" s="1"/>
  <c r="Y82" i="7"/>
  <c r="L82" i="7" s="1"/>
  <c r="Z82" i="7"/>
  <c r="AA82" i="7"/>
  <c r="AB82" i="7"/>
  <c r="G83" i="7"/>
  <c r="J83" i="7"/>
  <c r="L83" i="7"/>
  <c r="T83" i="7"/>
  <c r="U83" i="7"/>
  <c r="W83" i="7" s="1"/>
  <c r="AD83" i="7" s="1"/>
  <c r="Q83" i="7" s="1"/>
  <c r="V83" i="7"/>
  <c r="Y83" i="7"/>
  <c r="Z83" i="7"/>
  <c r="M83" i="7" s="1"/>
  <c r="AA83" i="7"/>
  <c r="N83" i="7" s="1"/>
  <c r="AB83" i="7"/>
  <c r="O83" i="7" s="1"/>
  <c r="AC83" i="7"/>
  <c r="P83" i="7" s="1"/>
  <c r="L84" i="7"/>
  <c r="M84" i="7"/>
  <c r="T84" i="7"/>
  <c r="G84" i="7" s="1"/>
  <c r="U84" i="7"/>
  <c r="H84" i="7" s="1"/>
  <c r="V84" i="7"/>
  <c r="I84" i="7" s="1"/>
  <c r="W84" i="7"/>
  <c r="J84" i="7" s="1"/>
  <c r="X84" i="7"/>
  <c r="K84" i="7" s="1"/>
  <c r="Y84" i="7"/>
  <c r="Z84" i="7"/>
  <c r="AA84" i="7"/>
  <c r="AC84" i="7" s="1"/>
  <c r="P84" i="7" s="1"/>
  <c r="AB84" i="7"/>
  <c r="O84" i="7" s="1"/>
  <c r="G85" i="7"/>
  <c r="H85" i="7"/>
  <c r="L85" i="7"/>
  <c r="M85" i="7"/>
  <c r="N85" i="7"/>
  <c r="T85" i="7"/>
  <c r="U85" i="7"/>
  <c r="V85" i="7"/>
  <c r="I85" i="7" s="1"/>
  <c r="W85" i="7"/>
  <c r="J85" i="7" s="1"/>
  <c r="Y85" i="7"/>
  <c r="Z85" i="7"/>
  <c r="AB85" i="7" s="1"/>
  <c r="O85" i="7" s="1"/>
  <c r="AA85" i="7"/>
  <c r="AC85" i="7"/>
  <c r="P85" i="7" s="1"/>
  <c r="H86" i="7"/>
  <c r="I86" i="7"/>
  <c r="T86" i="7"/>
  <c r="W86" i="7" s="1"/>
  <c r="U86" i="7"/>
  <c r="H8" i="7" s="1"/>
  <c r="V86" i="7"/>
  <c r="X86" i="7"/>
  <c r="K86" i="7" s="1"/>
  <c r="Y86" i="7"/>
  <c r="L86" i="7" s="1"/>
  <c r="Z86" i="7"/>
  <c r="M86" i="7" s="1"/>
  <c r="AA86" i="7"/>
  <c r="AB86" i="7"/>
  <c r="O86" i="7" s="1"/>
  <c r="G87" i="7"/>
  <c r="J87" i="7"/>
  <c r="K87" i="7"/>
  <c r="T87" i="7"/>
  <c r="U87" i="7"/>
  <c r="W87" i="7" s="1"/>
  <c r="AD87" i="7" s="1"/>
  <c r="Q87" i="7" s="1"/>
  <c r="V87" i="7"/>
  <c r="X87" i="7" s="1"/>
  <c r="Y87" i="7"/>
  <c r="L87" i="7" s="1"/>
  <c r="Z87" i="7"/>
  <c r="M87" i="7" s="1"/>
  <c r="AA87" i="7"/>
  <c r="N87" i="7" s="1"/>
  <c r="AB87" i="7"/>
  <c r="O87" i="7" s="1"/>
  <c r="AC87" i="7"/>
  <c r="P87" i="7" s="1"/>
  <c r="L88" i="7"/>
  <c r="M88" i="7"/>
  <c r="T88" i="7"/>
  <c r="G88" i="7" s="1"/>
  <c r="U88" i="7"/>
  <c r="H88" i="7" s="1"/>
  <c r="V88" i="7"/>
  <c r="I88" i="7" s="1"/>
  <c r="W88" i="7"/>
  <c r="X88" i="7"/>
  <c r="K88" i="7" s="1"/>
  <c r="Y88" i="7"/>
  <c r="Z88" i="7"/>
  <c r="AA88" i="7"/>
  <c r="AC88" i="7" s="1"/>
  <c r="P88" i="7" s="1"/>
  <c r="AB88" i="7"/>
  <c r="O88" i="7" s="1"/>
  <c r="G89" i="7"/>
  <c r="H89" i="7"/>
  <c r="L89" i="7"/>
  <c r="M89" i="7"/>
  <c r="N89" i="7"/>
  <c r="T89" i="7"/>
  <c r="U89" i="7"/>
  <c r="V89" i="7"/>
  <c r="I89" i="7" s="1"/>
  <c r="W89" i="7"/>
  <c r="J89" i="7" s="1"/>
  <c r="X89" i="7"/>
  <c r="K89" i="7" s="1"/>
  <c r="Y89" i="7"/>
  <c r="Z89" i="7"/>
  <c r="AB89" i="7" s="1"/>
  <c r="O89" i="7" s="1"/>
  <c r="AA89" i="7"/>
  <c r="AC89" i="7"/>
  <c r="P89" i="7" s="1"/>
  <c r="G90" i="7"/>
  <c r="H90" i="7"/>
  <c r="I90" i="7"/>
  <c r="T90" i="7"/>
  <c r="W90" i="7" s="1"/>
  <c r="U90" i="7"/>
  <c r="V90" i="7"/>
  <c r="I4" i="7" s="1"/>
  <c r="X90" i="7"/>
  <c r="K90" i="7" s="1"/>
  <c r="Y90" i="7"/>
  <c r="L90" i="7" s="1"/>
  <c r="Z90" i="7"/>
  <c r="M90" i="7" s="1"/>
  <c r="AA90" i="7"/>
  <c r="G91" i="7"/>
  <c r="J91" i="7"/>
  <c r="K91" i="7"/>
  <c r="L91" i="7"/>
  <c r="T91" i="7"/>
  <c r="U91" i="7"/>
  <c r="W91" i="7" s="1"/>
  <c r="V91" i="7"/>
  <c r="X91" i="7" s="1"/>
  <c r="Y91" i="7"/>
  <c r="Z91" i="7"/>
  <c r="M91" i="7" s="1"/>
  <c r="AA91" i="7"/>
  <c r="N91" i="7" s="1"/>
  <c r="AB91" i="7"/>
  <c r="O91" i="7" s="1"/>
  <c r="L92" i="7"/>
  <c r="M92" i="7"/>
  <c r="T92" i="7"/>
  <c r="G92" i="7" s="1"/>
  <c r="U92" i="7"/>
  <c r="H92" i="7" s="1"/>
  <c r="V92" i="7"/>
  <c r="I92" i="7" s="1"/>
  <c r="W92" i="7"/>
  <c r="X92" i="7"/>
  <c r="K92" i="7" s="1"/>
  <c r="Y92" i="7"/>
  <c r="Z92" i="7"/>
  <c r="AA92" i="7"/>
  <c r="AC92" i="7" s="1"/>
  <c r="P92" i="7" s="1"/>
  <c r="AB92" i="7"/>
  <c r="O92" i="7" s="1"/>
  <c r="G93" i="7"/>
  <c r="L93" i="7"/>
  <c r="M93" i="7"/>
  <c r="N93" i="7"/>
  <c r="T93" i="7"/>
  <c r="U93" i="7"/>
  <c r="H93" i="7" s="1"/>
  <c r="V93" i="7"/>
  <c r="I93" i="7" s="1"/>
  <c r="Y93" i="7"/>
  <c r="Z93" i="7"/>
  <c r="AB93" i="7" s="1"/>
  <c r="O93" i="7" s="1"/>
  <c r="AA93" i="7"/>
  <c r="AC93" i="7"/>
  <c r="P93" i="7" s="1"/>
  <c r="G94" i="7"/>
  <c r="H94" i="7"/>
  <c r="I94" i="7"/>
  <c r="T94" i="7"/>
  <c r="W94" i="7" s="1"/>
  <c r="U94" i="7"/>
  <c r="V94" i="7"/>
  <c r="X94" i="7"/>
  <c r="K94" i="7" s="1"/>
  <c r="Y94" i="7"/>
  <c r="L94" i="7" s="1"/>
  <c r="Z94" i="7"/>
  <c r="M94" i="7" s="1"/>
  <c r="AA94" i="7"/>
  <c r="AB94" i="7"/>
  <c r="O94" i="7" s="1"/>
  <c r="G95" i="7"/>
  <c r="J95" i="7"/>
  <c r="K95" i="7"/>
  <c r="P95" i="7"/>
  <c r="T95" i="7"/>
  <c r="U95" i="7"/>
  <c r="W95" i="7" s="1"/>
  <c r="V95" i="7"/>
  <c r="X95" i="7" s="1"/>
  <c r="Y95" i="7"/>
  <c r="L95" i="7" s="1"/>
  <c r="Z95" i="7"/>
  <c r="M95" i="7" s="1"/>
  <c r="AA95" i="7"/>
  <c r="N95" i="7" s="1"/>
  <c r="AC95" i="7"/>
  <c r="L96" i="7"/>
  <c r="M96" i="7"/>
  <c r="N96" i="7"/>
  <c r="T96" i="7"/>
  <c r="G96" i="7" s="1"/>
  <c r="U96" i="7"/>
  <c r="H96" i="7" s="1"/>
  <c r="V96" i="7"/>
  <c r="I96" i="7" s="1"/>
  <c r="W96" i="7"/>
  <c r="X96" i="7"/>
  <c r="K96" i="7" s="1"/>
  <c r="Y96" i="7"/>
  <c r="Z96" i="7"/>
  <c r="AA96" i="7"/>
  <c r="AC96" i="7" s="1"/>
  <c r="P96" i="7" s="1"/>
  <c r="AB96" i="7"/>
  <c r="O96" i="7" s="1"/>
  <c r="G97" i="7"/>
  <c r="H97" i="7"/>
  <c r="L97" i="7"/>
  <c r="M97" i="7"/>
  <c r="N97" i="7"/>
  <c r="T97" i="7"/>
  <c r="U97" i="7"/>
  <c r="V97" i="7"/>
  <c r="I97" i="7" s="1"/>
  <c r="W97" i="7"/>
  <c r="J97" i="7" s="1"/>
  <c r="X97" i="7"/>
  <c r="K97" i="7" s="1"/>
  <c r="Y97" i="7"/>
  <c r="Z97" i="7"/>
  <c r="AB97" i="7" s="1"/>
  <c r="O97" i="7" s="1"/>
  <c r="AA97" i="7"/>
  <c r="AC97" i="7"/>
  <c r="P97" i="7" s="1"/>
  <c r="G98" i="7"/>
  <c r="H98" i="7"/>
  <c r="I98" i="7"/>
  <c r="T98" i="7"/>
  <c r="W98" i="7" s="1"/>
  <c r="U98" i="7"/>
  <c r="V98" i="7"/>
  <c r="X98" i="7"/>
  <c r="K98" i="7" s="1"/>
  <c r="Y98" i="7"/>
  <c r="L98" i="7" s="1"/>
  <c r="Z98" i="7"/>
  <c r="M98" i="7" s="1"/>
  <c r="AA98" i="7"/>
  <c r="AB98" i="7"/>
  <c r="O98" i="7" s="1"/>
  <c r="G99" i="7"/>
  <c r="J99" i="7"/>
  <c r="K99" i="7"/>
  <c r="T99" i="7"/>
  <c r="U99" i="7"/>
  <c r="W99" i="7" s="1"/>
  <c r="V99" i="7"/>
  <c r="X99" i="7" s="1"/>
  <c r="Y99" i="7"/>
  <c r="L99" i="7" s="1"/>
  <c r="Z99" i="7"/>
  <c r="M99" i="7" s="1"/>
  <c r="AA99" i="7"/>
  <c r="N99" i="7" s="1"/>
  <c r="AB99" i="7"/>
  <c r="O99" i="7" s="1"/>
  <c r="AC99" i="7"/>
  <c r="P99" i="7" s="1"/>
  <c r="K100" i="7"/>
  <c r="L100" i="7"/>
  <c r="M100" i="7"/>
  <c r="N100" i="7"/>
  <c r="T100" i="7"/>
  <c r="G100" i="7" s="1"/>
  <c r="U100" i="7"/>
  <c r="H100" i="7" s="1"/>
  <c r="V100" i="7"/>
  <c r="I100" i="7" s="1"/>
  <c r="W100" i="7"/>
  <c r="X100" i="7"/>
  <c r="Y100" i="7"/>
  <c r="Z100" i="7"/>
  <c r="AA100" i="7"/>
  <c r="AC100" i="7" s="1"/>
  <c r="P100" i="7" s="1"/>
  <c r="AB100" i="7"/>
  <c r="O100" i="7" s="1"/>
  <c r="G101" i="7"/>
  <c r="H101" i="7"/>
  <c r="L101" i="7"/>
  <c r="M101" i="7"/>
  <c r="N101" i="7"/>
  <c r="T101" i="7"/>
  <c r="U101" i="7"/>
  <c r="V101" i="7"/>
  <c r="I101" i="7" s="1"/>
  <c r="W101" i="7"/>
  <c r="J101" i="7" s="1"/>
  <c r="X101" i="7"/>
  <c r="K101" i="7" s="1"/>
  <c r="Y101" i="7"/>
  <c r="Z101" i="7"/>
  <c r="AB101" i="7" s="1"/>
  <c r="O101" i="7" s="1"/>
  <c r="AA101" i="7"/>
  <c r="AC101" i="7"/>
  <c r="P101" i="7" s="1"/>
  <c r="G102" i="7"/>
  <c r="H102" i="7"/>
  <c r="I102" i="7"/>
  <c r="T102" i="7"/>
  <c r="W102" i="7" s="1"/>
  <c r="U102" i="7"/>
  <c r="V102" i="7"/>
  <c r="X102" i="7"/>
  <c r="K102" i="7" s="1"/>
  <c r="Y102" i="7"/>
  <c r="L102" i="7" s="1"/>
  <c r="Z102" i="7"/>
  <c r="M102" i="7" s="1"/>
  <c r="AA102" i="7"/>
  <c r="G103" i="7"/>
  <c r="J103" i="7"/>
  <c r="K103" i="7"/>
  <c r="L103" i="7"/>
  <c r="T103" i="7"/>
  <c r="U103" i="7"/>
  <c r="W103" i="7" s="1"/>
  <c r="V103" i="7"/>
  <c r="X103" i="7" s="1"/>
  <c r="Y103" i="7"/>
  <c r="Z103" i="7"/>
  <c r="M103" i="7" s="1"/>
  <c r="AA103" i="7"/>
  <c r="N103" i="7" s="1"/>
  <c r="L104" i="7"/>
  <c r="M104" i="7"/>
  <c r="T104" i="7"/>
  <c r="G104" i="7" s="1"/>
  <c r="U104" i="7"/>
  <c r="H104" i="7" s="1"/>
  <c r="V104" i="7"/>
  <c r="I104" i="7" s="1"/>
  <c r="W104" i="7"/>
  <c r="X104" i="7"/>
  <c r="K104" i="7" s="1"/>
  <c r="Y104" i="7"/>
  <c r="Z104" i="7"/>
  <c r="AA104" i="7"/>
  <c r="AC104" i="7" s="1"/>
  <c r="P104" i="7" s="1"/>
  <c r="AB104" i="7"/>
  <c r="O104" i="7" s="1"/>
  <c r="G105" i="7"/>
  <c r="L105" i="7"/>
  <c r="M105" i="7"/>
  <c r="T105" i="7"/>
  <c r="U105" i="7"/>
  <c r="H105" i="7" s="1"/>
  <c r="V105" i="7"/>
  <c r="Y105" i="7"/>
  <c r="Z105" i="7"/>
  <c r="AB105" i="7" s="1"/>
  <c r="O105" i="7" s="1"/>
  <c r="AA105" i="7"/>
  <c r="N105" i="7" s="1"/>
  <c r="AC105" i="7"/>
  <c r="P105" i="7" s="1"/>
  <c r="G106" i="7"/>
  <c r="H106" i="7"/>
  <c r="I106" i="7"/>
  <c r="T106" i="7"/>
  <c r="U106" i="7"/>
  <c r="V106" i="7"/>
  <c r="W106" i="7"/>
  <c r="X106" i="7"/>
  <c r="K106" i="7" s="1"/>
  <c r="Y106" i="7"/>
  <c r="L106" i="7" s="1"/>
  <c r="Z106" i="7"/>
  <c r="AB106" i="7" s="1"/>
  <c r="O106" i="7" s="1"/>
  <c r="AA106" i="7"/>
  <c r="AC106" i="7" s="1"/>
  <c r="P106" i="7" s="1"/>
  <c r="K107" i="7"/>
  <c r="L107" i="7"/>
  <c r="T107" i="7"/>
  <c r="G107" i="7" s="1"/>
  <c r="U107" i="7"/>
  <c r="H107" i="7" s="1"/>
  <c r="V107" i="7"/>
  <c r="X107" i="7" s="1"/>
  <c r="W107" i="7"/>
  <c r="AD107" i="7" s="1"/>
  <c r="Q107" i="7" s="1"/>
  <c r="Y107" i="7"/>
  <c r="Z107" i="7"/>
  <c r="M107" i="7" s="1"/>
  <c r="AA107" i="7"/>
  <c r="N107" i="7" s="1"/>
  <c r="AB107" i="7"/>
  <c r="O107" i="7" s="1"/>
  <c r="G108" i="7"/>
  <c r="I108" i="7"/>
  <c r="M108" i="7"/>
  <c r="N108" i="7"/>
  <c r="T108" i="7"/>
  <c r="U108" i="7"/>
  <c r="H108" i="7" s="1"/>
  <c r="V108" i="7"/>
  <c r="W108" i="7"/>
  <c r="X108" i="7"/>
  <c r="K108" i="7" s="1"/>
  <c r="Y108" i="7"/>
  <c r="L6" i="7" s="1"/>
  <c r="Z108" i="7"/>
  <c r="AA108" i="7"/>
  <c r="AC108" i="7" s="1"/>
  <c r="P108" i="7" s="1"/>
  <c r="G109" i="7"/>
  <c r="K109" i="7"/>
  <c r="L109" i="7"/>
  <c r="T109" i="7"/>
  <c r="U109" i="7"/>
  <c r="H109" i="7" s="1"/>
  <c r="V109" i="7"/>
  <c r="X109" i="7" s="1"/>
  <c r="W109" i="7"/>
  <c r="J109" i="7" s="1"/>
  <c r="Y109" i="7"/>
  <c r="Z109" i="7"/>
  <c r="AB109" i="7" s="1"/>
  <c r="O109" i="7" s="1"/>
  <c r="AA109" i="7"/>
  <c r="N109" i="7" s="1"/>
  <c r="G110" i="7"/>
  <c r="H110" i="7"/>
  <c r="I110" i="7"/>
  <c r="K110" i="7"/>
  <c r="M110" i="7"/>
  <c r="T110" i="7"/>
  <c r="U110" i="7"/>
  <c r="V110" i="7"/>
  <c r="W110" i="7"/>
  <c r="X110" i="7"/>
  <c r="Y110" i="7"/>
  <c r="L110" i="7" s="1"/>
  <c r="Z110" i="7"/>
  <c r="AB110" i="7" s="1"/>
  <c r="O110" i="7" s="1"/>
  <c r="AA110" i="7"/>
  <c r="AC110" i="7" s="1"/>
  <c r="P110" i="7" s="1"/>
  <c r="L111" i="7"/>
  <c r="T111" i="7"/>
  <c r="G111" i="7" s="1"/>
  <c r="U111" i="7"/>
  <c r="H111" i="7" s="1"/>
  <c r="V111" i="7"/>
  <c r="X111" i="7" s="1"/>
  <c r="K111" i="7" s="1"/>
  <c r="W111" i="7"/>
  <c r="AD111" i="7" s="1"/>
  <c r="Q111" i="7" s="1"/>
  <c r="Y111" i="7"/>
  <c r="Z111" i="7"/>
  <c r="M111" i="7" s="1"/>
  <c r="AA111" i="7"/>
  <c r="N111" i="7" s="1"/>
  <c r="AB111" i="7"/>
  <c r="O111" i="7" s="1"/>
  <c r="AC111" i="7"/>
  <c r="P111" i="7" s="1"/>
  <c r="G112" i="7"/>
  <c r="H112" i="7"/>
  <c r="N112" i="7"/>
  <c r="T112" i="7"/>
  <c r="U112" i="7"/>
  <c r="W112" i="7" s="1"/>
  <c r="V112" i="7"/>
  <c r="I112" i="7" s="1"/>
  <c r="Y112" i="7"/>
  <c r="L112" i="7" s="1"/>
  <c r="Z112" i="7"/>
  <c r="AA112" i="7"/>
  <c r="AC112" i="7"/>
  <c r="P112" i="7" s="1"/>
  <c r="H113" i="7"/>
  <c r="I113" i="7"/>
  <c r="N113" i="7"/>
  <c r="T113" i="7"/>
  <c r="G113" i="7" s="1"/>
  <c r="U113" i="7"/>
  <c r="V113" i="7"/>
  <c r="W113" i="7"/>
  <c r="J113" i="7" s="1"/>
  <c r="X113" i="7"/>
  <c r="K113" i="7" s="1"/>
  <c r="Y113" i="7"/>
  <c r="L113" i="7" s="1"/>
  <c r="Z113" i="7"/>
  <c r="M113" i="7" s="1"/>
  <c r="AA113" i="7"/>
  <c r="AG1" i="6"/>
  <c r="AH1" i="6"/>
  <c r="AL1" i="6"/>
  <c r="AM1" i="6"/>
  <c r="AQ1" i="6"/>
  <c r="AR1" i="6"/>
  <c r="AV1" i="6"/>
  <c r="AW1" i="6"/>
  <c r="I2" i="6"/>
  <c r="J2" i="6"/>
  <c r="K2" i="6"/>
  <c r="L2" i="6"/>
  <c r="M2" i="6"/>
  <c r="N2" i="6"/>
  <c r="O2" i="6"/>
  <c r="P2" i="6"/>
  <c r="T2" i="6"/>
  <c r="U2" i="6"/>
  <c r="Y2" i="6"/>
  <c r="Z2" i="6"/>
  <c r="AA2" i="6"/>
  <c r="I17" i="6"/>
  <c r="J17" i="6"/>
  <c r="K17" i="6"/>
  <c r="L17" i="6"/>
  <c r="O17" i="6"/>
  <c r="P17" i="6"/>
  <c r="Q17" i="6"/>
  <c r="S17" i="6"/>
  <c r="T17" i="6"/>
  <c r="U17" i="6"/>
  <c r="X17" i="6"/>
  <c r="Y17" i="6"/>
  <c r="Z17" i="6"/>
  <c r="AA17" i="6"/>
  <c r="AD17" i="6"/>
  <c r="AE17" i="6"/>
  <c r="H2" i="6" s="1"/>
  <c r="AF17" i="6"/>
  <c r="AI17" i="6"/>
  <c r="AJ17" i="6"/>
  <c r="M17" i="6" s="1"/>
  <c r="AK17" i="6"/>
  <c r="N17" i="6" s="1"/>
  <c r="AN17" i="6"/>
  <c r="Q2" i="6" s="1"/>
  <c r="AO17" i="6"/>
  <c r="R2" i="6" s="1"/>
  <c r="AP17" i="6"/>
  <c r="S2" i="6" s="1"/>
  <c r="AS17" i="6"/>
  <c r="AT17" i="6"/>
  <c r="W2" i="6" s="1"/>
  <c r="AU17" i="6"/>
  <c r="X2" i="6" s="1"/>
  <c r="H18" i="6"/>
  <c r="I18" i="6"/>
  <c r="Q18" i="6"/>
  <c r="T18" i="6"/>
  <c r="W18" i="6"/>
  <c r="X18" i="6"/>
  <c r="AD18" i="6"/>
  <c r="AE18" i="6"/>
  <c r="AF18" i="6"/>
  <c r="AG18" i="6"/>
  <c r="AH18" i="6"/>
  <c r="AI18" i="6"/>
  <c r="AJ18" i="6"/>
  <c r="AK18" i="6"/>
  <c r="AN18" i="6"/>
  <c r="AO18" i="6"/>
  <c r="AP18" i="6"/>
  <c r="AQ18" i="6"/>
  <c r="AR18" i="6"/>
  <c r="AS18" i="6"/>
  <c r="AT18" i="6"/>
  <c r="AU18" i="6"/>
  <c r="AW18" i="6"/>
  <c r="G19" i="6"/>
  <c r="H19" i="6"/>
  <c r="N19" i="6"/>
  <c r="R19" i="6"/>
  <c r="U19" i="6"/>
  <c r="V19" i="6"/>
  <c r="W19" i="6"/>
  <c r="AD19" i="6"/>
  <c r="AE19" i="6"/>
  <c r="AF19" i="6"/>
  <c r="AI19" i="6"/>
  <c r="AJ19" i="6"/>
  <c r="AK19" i="6"/>
  <c r="AN19" i="6"/>
  <c r="Q19" i="6" s="1"/>
  <c r="AO19" i="6"/>
  <c r="AP19" i="6"/>
  <c r="AR19" i="6"/>
  <c r="AS19" i="6"/>
  <c r="AT19" i="6"/>
  <c r="AU19" i="6"/>
  <c r="AV19" i="6"/>
  <c r="H20" i="6"/>
  <c r="L20" i="6"/>
  <c r="M20" i="6"/>
  <c r="O20" i="6"/>
  <c r="X20" i="6"/>
  <c r="AD20" i="6"/>
  <c r="G20" i="6" s="1"/>
  <c r="AE20" i="6"/>
  <c r="AF20" i="6"/>
  <c r="AH20" i="6" s="1"/>
  <c r="AG20" i="6"/>
  <c r="AI20" i="6"/>
  <c r="AJ20" i="6"/>
  <c r="AK20" i="6"/>
  <c r="AL20" i="6"/>
  <c r="AN20" i="6"/>
  <c r="AO20" i="6"/>
  <c r="AP20" i="6"/>
  <c r="AS20" i="6"/>
  <c r="AT20" i="6"/>
  <c r="AV20" i="6" s="1"/>
  <c r="AU20" i="6"/>
  <c r="I21" i="6"/>
  <c r="R21" i="6"/>
  <c r="S21" i="6"/>
  <c r="U21" i="6"/>
  <c r="AD21" i="6"/>
  <c r="AE21" i="6"/>
  <c r="AF21" i="6"/>
  <c r="AI21" i="6"/>
  <c r="AJ21" i="6"/>
  <c r="AK21" i="6"/>
  <c r="AN21" i="6"/>
  <c r="AO21" i="6"/>
  <c r="AP21" i="6"/>
  <c r="AR21" i="6"/>
  <c r="AS21" i="6"/>
  <c r="AT21" i="6"/>
  <c r="AU21" i="6"/>
  <c r="H22" i="6"/>
  <c r="I22" i="6"/>
  <c r="K22" i="6"/>
  <c r="L22" i="6"/>
  <c r="Q22" i="6"/>
  <c r="S22" i="6"/>
  <c r="X22" i="6"/>
  <c r="AD22" i="6"/>
  <c r="AE22" i="6"/>
  <c r="AF22" i="6"/>
  <c r="AH22" i="6"/>
  <c r="AI22" i="6"/>
  <c r="AJ22" i="6"/>
  <c r="AK22" i="6"/>
  <c r="AL22" i="6"/>
  <c r="AN22" i="6"/>
  <c r="AO22" i="6"/>
  <c r="AP22" i="6"/>
  <c r="AS22" i="6"/>
  <c r="AT22" i="6"/>
  <c r="AU22" i="6"/>
  <c r="AW22" i="6"/>
  <c r="AX22" i="6"/>
  <c r="G23" i="6"/>
  <c r="J23" i="6"/>
  <c r="N23" i="6"/>
  <c r="P23" i="6"/>
  <c r="Q23" i="6"/>
  <c r="R23" i="6"/>
  <c r="V23" i="6"/>
  <c r="W23" i="6"/>
  <c r="Y23" i="6"/>
  <c r="AD23" i="6"/>
  <c r="AE23" i="6"/>
  <c r="H23" i="6" s="1"/>
  <c r="AF23" i="6"/>
  <c r="I23" i="6" s="1"/>
  <c r="AG23" i="6"/>
  <c r="AH23" i="6"/>
  <c r="AI23" i="6"/>
  <c r="AJ23" i="6"/>
  <c r="AK23" i="6"/>
  <c r="AM23" i="6"/>
  <c r="AN23" i="6"/>
  <c r="AO23" i="6"/>
  <c r="AP23" i="6"/>
  <c r="S23" i="6" s="1"/>
  <c r="AQ23" i="6"/>
  <c r="AS23" i="6"/>
  <c r="AT23" i="6"/>
  <c r="AU23" i="6"/>
  <c r="AV23" i="6"/>
  <c r="L24" i="6"/>
  <c r="M24" i="6"/>
  <c r="N24" i="6"/>
  <c r="P24" i="6"/>
  <c r="S24" i="6"/>
  <c r="W24" i="6"/>
  <c r="X24" i="6"/>
  <c r="AD24" i="6"/>
  <c r="AE24" i="6"/>
  <c r="AF24" i="6"/>
  <c r="AI24" i="6"/>
  <c r="AJ24" i="6"/>
  <c r="AK24" i="6"/>
  <c r="AL24" i="6"/>
  <c r="AM24" i="6"/>
  <c r="AN24" i="6"/>
  <c r="AO24" i="6"/>
  <c r="AP24" i="6"/>
  <c r="AR24" i="6" s="1"/>
  <c r="AS24" i="6"/>
  <c r="AT24" i="6"/>
  <c r="AU24" i="6"/>
  <c r="AV24" i="6"/>
  <c r="AW24" i="6"/>
  <c r="N25" i="6"/>
  <c r="Q25" i="6"/>
  <c r="R25" i="6"/>
  <c r="S25" i="6"/>
  <c r="T25" i="6"/>
  <c r="U25" i="6"/>
  <c r="V25" i="6"/>
  <c r="AD25" i="6"/>
  <c r="AE25" i="6"/>
  <c r="AF25" i="6"/>
  <c r="AI25" i="6"/>
  <c r="AJ25" i="6"/>
  <c r="M25" i="6" s="1"/>
  <c r="AK25" i="6"/>
  <c r="AM25" i="6"/>
  <c r="AN25" i="6"/>
  <c r="AO25" i="6"/>
  <c r="AP25" i="6"/>
  <c r="AQ25" i="6"/>
  <c r="AR25" i="6"/>
  <c r="AS25" i="6"/>
  <c r="AT25" i="6"/>
  <c r="AU25" i="6"/>
  <c r="AV25" i="6"/>
  <c r="G26" i="6"/>
  <c r="H26" i="6"/>
  <c r="I26" i="6"/>
  <c r="Q26" i="6"/>
  <c r="R26" i="6"/>
  <c r="S26" i="6"/>
  <c r="X26" i="6"/>
  <c r="AD26" i="6"/>
  <c r="AG26" i="6" s="1"/>
  <c r="J26" i="6" s="1"/>
  <c r="AE26" i="6"/>
  <c r="AF26" i="6"/>
  <c r="AH26" i="6"/>
  <c r="K26" i="6" s="1"/>
  <c r="AI26" i="6"/>
  <c r="L26" i="6" s="1"/>
  <c r="AJ26" i="6"/>
  <c r="AK26" i="6"/>
  <c r="AN26" i="6"/>
  <c r="AO26" i="6"/>
  <c r="AP26" i="6"/>
  <c r="AQ26" i="6"/>
  <c r="T26" i="6" s="1"/>
  <c r="AR26" i="6"/>
  <c r="U26" i="6" s="1"/>
  <c r="AS26" i="6"/>
  <c r="V26" i="6" s="1"/>
  <c r="AT26" i="6"/>
  <c r="AW26" i="6" s="1"/>
  <c r="Z26" i="6" s="1"/>
  <c r="AU26" i="6"/>
  <c r="G27" i="6"/>
  <c r="H27" i="6"/>
  <c r="I27" i="6"/>
  <c r="N27" i="6"/>
  <c r="V27" i="6"/>
  <c r="W27" i="6"/>
  <c r="X27" i="6"/>
  <c r="Y27" i="6"/>
  <c r="AD27" i="6"/>
  <c r="AE27" i="6"/>
  <c r="AG27" i="6" s="1"/>
  <c r="J27" i="6" s="1"/>
  <c r="AF27" i="6"/>
  <c r="AH27" i="6"/>
  <c r="K27" i="6" s="1"/>
  <c r="AI27" i="6"/>
  <c r="L27" i="6" s="1"/>
  <c r="AJ27" i="6"/>
  <c r="AK27" i="6"/>
  <c r="AN27" i="6"/>
  <c r="Q27" i="6" s="1"/>
  <c r="AO27" i="6"/>
  <c r="R27" i="6" s="1"/>
  <c r="AP27" i="6"/>
  <c r="S27" i="6" s="1"/>
  <c r="AR27" i="6"/>
  <c r="U27" i="6" s="1"/>
  <c r="AS27" i="6"/>
  <c r="AT27" i="6"/>
  <c r="AU27" i="6"/>
  <c r="AV27" i="6"/>
  <c r="AW27" i="6"/>
  <c r="Z27" i="6" s="1"/>
  <c r="H28" i="6"/>
  <c r="L28" i="6"/>
  <c r="M28" i="6"/>
  <c r="S28" i="6"/>
  <c r="V28" i="6"/>
  <c r="X28" i="6"/>
  <c r="AD28" i="6"/>
  <c r="G28" i="6" s="1"/>
  <c r="AE28" i="6"/>
  <c r="AF28" i="6"/>
  <c r="AG28" i="6"/>
  <c r="J28" i="6" s="1"/>
  <c r="AI28" i="6"/>
  <c r="AJ28" i="6"/>
  <c r="AK28" i="6"/>
  <c r="AL28" i="6"/>
  <c r="O28" i="6" s="1"/>
  <c r="AN28" i="6"/>
  <c r="Q28" i="6" s="1"/>
  <c r="AO28" i="6"/>
  <c r="AP28" i="6"/>
  <c r="AS28" i="6"/>
  <c r="AT28" i="6"/>
  <c r="AU28" i="6"/>
  <c r="I29" i="6"/>
  <c r="L29" i="6"/>
  <c r="M29" i="6"/>
  <c r="N29" i="6"/>
  <c r="Q29" i="6"/>
  <c r="R29" i="6"/>
  <c r="S29" i="6"/>
  <c r="AD29" i="6"/>
  <c r="G29" i="6" s="1"/>
  <c r="AE29" i="6"/>
  <c r="AF29" i="6"/>
  <c r="AI29" i="6"/>
  <c r="AJ29" i="6"/>
  <c r="AK29" i="6"/>
  <c r="AL29" i="6"/>
  <c r="AM29" i="6"/>
  <c r="P29" i="6" s="1"/>
  <c r="AN29" i="6"/>
  <c r="AQ29" i="6" s="1"/>
  <c r="T29" i="6" s="1"/>
  <c r="AO29" i="6"/>
  <c r="AP29" i="6"/>
  <c r="AR29" i="6"/>
  <c r="U29" i="6" s="1"/>
  <c r="AS29" i="6"/>
  <c r="V29" i="6" s="1"/>
  <c r="AT29" i="6"/>
  <c r="W29" i="6" s="1"/>
  <c r="AU29" i="6"/>
  <c r="AV29" i="6"/>
  <c r="Y29" i="6" s="1"/>
  <c r="G30" i="6"/>
  <c r="H30" i="6"/>
  <c r="I30" i="6"/>
  <c r="L30" i="6"/>
  <c r="Q30" i="6"/>
  <c r="W30" i="6"/>
  <c r="X30" i="6"/>
  <c r="AD30" i="6"/>
  <c r="AE30" i="6"/>
  <c r="AF30" i="6"/>
  <c r="AG30" i="6"/>
  <c r="J30" i="6" s="1"/>
  <c r="AH30" i="6"/>
  <c r="K30" i="6" s="1"/>
  <c r="AI30" i="6"/>
  <c r="AJ30" i="6"/>
  <c r="AK30" i="6"/>
  <c r="AN30" i="6"/>
  <c r="AO30" i="6"/>
  <c r="AP30" i="6"/>
  <c r="AS30" i="6"/>
  <c r="V30" i="6" s="1"/>
  <c r="AT30" i="6"/>
  <c r="AU30" i="6"/>
  <c r="G31" i="6"/>
  <c r="H31" i="6"/>
  <c r="Q31" i="6"/>
  <c r="R31" i="6"/>
  <c r="S31" i="6"/>
  <c r="U31" i="6"/>
  <c r="AD31" i="6"/>
  <c r="AE31" i="6"/>
  <c r="AG31" i="6" s="1"/>
  <c r="J31" i="6" s="1"/>
  <c r="AF31" i="6"/>
  <c r="AI31" i="6"/>
  <c r="L31" i="6" s="1"/>
  <c r="AJ31" i="6"/>
  <c r="M31" i="6" s="1"/>
  <c r="AK31" i="6"/>
  <c r="AM31" i="6" s="1"/>
  <c r="P31" i="6" s="1"/>
  <c r="AN31" i="6"/>
  <c r="AO31" i="6"/>
  <c r="AP31" i="6"/>
  <c r="AQ31" i="6"/>
  <c r="T31" i="6" s="1"/>
  <c r="AR31" i="6"/>
  <c r="AS31" i="6"/>
  <c r="AT31" i="6"/>
  <c r="AU31" i="6"/>
  <c r="AV31" i="6"/>
  <c r="H32" i="6"/>
  <c r="I32" i="6"/>
  <c r="K32" i="6"/>
  <c r="Q32" i="6"/>
  <c r="R32" i="6"/>
  <c r="S32" i="6"/>
  <c r="X32" i="6"/>
  <c r="AD32" i="6"/>
  <c r="AE32" i="6"/>
  <c r="AF32" i="6"/>
  <c r="AH32" i="6"/>
  <c r="AI32" i="6"/>
  <c r="AJ32" i="6"/>
  <c r="AK32" i="6"/>
  <c r="AL32" i="6"/>
  <c r="AN32" i="6"/>
  <c r="AO32" i="6"/>
  <c r="AQ32" i="6" s="1"/>
  <c r="T32" i="6" s="1"/>
  <c r="AP32" i="6"/>
  <c r="AR32" i="6" s="1"/>
  <c r="U32" i="6" s="1"/>
  <c r="AS32" i="6"/>
  <c r="V32" i="6" s="1"/>
  <c r="AT32" i="6"/>
  <c r="AU32" i="6"/>
  <c r="AW32" i="6"/>
  <c r="Z32" i="6" s="1"/>
  <c r="G33" i="6"/>
  <c r="J33" i="6"/>
  <c r="M33" i="6"/>
  <c r="N33" i="6"/>
  <c r="Q33" i="6"/>
  <c r="V33" i="6"/>
  <c r="W33" i="6"/>
  <c r="X33" i="6"/>
  <c r="Y33" i="6"/>
  <c r="AD33" i="6"/>
  <c r="AE33" i="6"/>
  <c r="H33" i="6" s="1"/>
  <c r="AF33" i="6"/>
  <c r="I33" i="6" s="1"/>
  <c r="AG33" i="6"/>
  <c r="AH33" i="6"/>
  <c r="K33" i="6" s="1"/>
  <c r="AI33" i="6"/>
  <c r="L33" i="6" s="1"/>
  <c r="AJ33" i="6"/>
  <c r="AK33" i="6"/>
  <c r="AN33" i="6"/>
  <c r="AO33" i="6"/>
  <c r="R33" i="6" s="1"/>
  <c r="AP33" i="6"/>
  <c r="AQ33" i="6"/>
  <c r="T33" i="6" s="1"/>
  <c r="AS33" i="6"/>
  <c r="AT33" i="6"/>
  <c r="AU33" i="6"/>
  <c r="AW33" i="6" s="1"/>
  <c r="Z33" i="6" s="1"/>
  <c r="AV33" i="6"/>
  <c r="G34" i="6"/>
  <c r="L34" i="6"/>
  <c r="M34" i="6"/>
  <c r="P34" i="6"/>
  <c r="S34" i="6"/>
  <c r="W34" i="6"/>
  <c r="AD34" i="6"/>
  <c r="AE34" i="6"/>
  <c r="H34" i="6" s="1"/>
  <c r="AF34" i="6"/>
  <c r="AG34" i="6"/>
  <c r="J34" i="6" s="1"/>
  <c r="AI34" i="6"/>
  <c r="AJ34" i="6"/>
  <c r="AK34" i="6"/>
  <c r="N34" i="6" s="1"/>
  <c r="AL34" i="6"/>
  <c r="O34" i="6" s="1"/>
  <c r="AM34" i="6"/>
  <c r="AN34" i="6"/>
  <c r="Q34" i="6" s="1"/>
  <c r="AO34" i="6"/>
  <c r="AP34" i="6"/>
  <c r="AS34" i="6"/>
  <c r="AT34" i="6"/>
  <c r="AU34" i="6"/>
  <c r="X34" i="6" s="1"/>
  <c r="AW34" i="6"/>
  <c r="Z34" i="6" s="1"/>
  <c r="AX34" i="6"/>
  <c r="AA34" i="6" s="1"/>
  <c r="I35" i="6"/>
  <c r="M35" i="6"/>
  <c r="N35" i="6"/>
  <c r="R35" i="6"/>
  <c r="S35" i="6"/>
  <c r="U35" i="6"/>
  <c r="AD35" i="6"/>
  <c r="G3" i="6" s="1"/>
  <c r="AE35" i="6"/>
  <c r="AF35" i="6"/>
  <c r="AI35" i="6"/>
  <c r="L35" i="6" s="1"/>
  <c r="AJ35" i="6"/>
  <c r="AK35" i="6"/>
  <c r="AL35" i="6"/>
  <c r="AM35" i="6"/>
  <c r="P35" i="6" s="1"/>
  <c r="AN35" i="6"/>
  <c r="AQ35" i="6" s="1"/>
  <c r="T35" i="6" s="1"/>
  <c r="AO35" i="6"/>
  <c r="AP35" i="6"/>
  <c r="AR35" i="6"/>
  <c r="AS35" i="6"/>
  <c r="AT35" i="6"/>
  <c r="AU35" i="6"/>
  <c r="AV35" i="6"/>
  <c r="Y35" i="6" s="1"/>
  <c r="G36" i="6"/>
  <c r="H36" i="6"/>
  <c r="I36" i="6"/>
  <c r="Q36" i="6"/>
  <c r="R36" i="6"/>
  <c r="S36" i="6"/>
  <c r="X36" i="6"/>
  <c r="AD36" i="6"/>
  <c r="AG36" i="6" s="1"/>
  <c r="J36" i="6" s="1"/>
  <c r="AE36" i="6"/>
  <c r="AF36" i="6"/>
  <c r="AH36" i="6"/>
  <c r="K36" i="6" s="1"/>
  <c r="AI36" i="6"/>
  <c r="AJ36" i="6"/>
  <c r="M36" i="6" s="1"/>
  <c r="AK36" i="6"/>
  <c r="AN36" i="6"/>
  <c r="AO36" i="6"/>
  <c r="AP36" i="6"/>
  <c r="AQ36" i="6"/>
  <c r="T36" i="6" s="1"/>
  <c r="AR36" i="6"/>
  <c r="U36" i="6" s="1"/>
  <c r="AS36" i="6"/>
  <c r="V36" i="6" s="1"/>
  <c r="AT36" i="6"/>
  <c r="AU36" i="6"/>
  <c r="AW36" i="6"/>
  <c r="Z36" i="6" s="1"/>
  <c r="G37" i="6"/>
  <c r="H37" i="6"/>
  <c r="I37" i="6"/>
  <c r="J37" i="6"/>
  <c r="N37" i="6"/>
  <c r="R37" i="6"/>
  <c r="V37" i="6"/>
  <c r="W37" i="6"/>
  <c r="X37" i="6"/>
  <c r="AD37" i="6"/>
  <c r="AE37" i="6"/>
  <c r="AF37" i="6"/>
  <c r="AG37" i="6"/>
  <c r="AH37" i="6"/>
  <c r="K37" i="6" s="1"/>
  <c r="AI37" i="6"/>
  <c r="L37" i="6" s="1"/>
  <c r="AJ37" i="6"/>
  <c r="AK37" i="6"/>
  <c r="AN37" i="6"/>
  <c r="Q37" i="6" s="1"/>
  <c r="AO37" i="6"/>
  <c r="AP37" i="6"/>
  <c r="S37" i="6" s="1"/>
  <c r="AQ37" i="6"/>
  <c r="T37" i="6" s="1"/>
  <c r="AR37" i="6"/>
  <c r="U37" i="6" s="1"/>
  <c r="AS37" i="6"/>
  <c r="AT37" i="6"/>
  <c r="AU37" i="6"/>
  <c r="AV37" i="6"/>
  <c r="Y37" i="6" s="1"/>
  <c r="AW37" i="6"/>
  <c r="Z37" i="6" s="1"/>
  <c r="G38" i="6"/>
  <c r="H38" i="6"/>
  <c r="L38" i="6"/>
  <c r="M38" i="6"/>
  <c r="O38" i="6"/>
  <c r="S38" i="6"/>
  <c r="AD38" i="6"/>
  <c r="AE38" i="6"/>
  <c r="AF38" i="6"/>
  <c r="AG38" i="6"/>
  <c r="J38" i="6" s="1"/>
  <c r="AI38" i="6"/>
  <c r="AJ38" i="6"/>
  <c r="AK38" i="6"/>
  <c r="AL38" i="6"/>
  <c r="AN38" i="6"/>
  <c r="Q38" i="6" s="1"/>
  <c r="AO38" i="6"/>
  <c r="AP38" i="6"/>
  <c r="AS38" i="6"/>
  <c r="V38" i="6" s="1"/>
  <c r="AT38" i="6"/>
  <c r="AU38" i="6"/>
  <c r="AX38" i="6"/>
  <c r="AA38" i="6" s="1"/>
  <c r="I39" i="6"/>
  <c r="L39" i="6"/>
  <c r="M39" i="6"/>
  <c r="N39" i="6"/>
  <c r="Q39" i="6"/>
  <c r="R39" i="6"/>
  <c r="S39" i="6"/>
  <c r="AD39" i="6"/>
  <c r="G39" i="6" s="1"/>
  <c r="AE39" i="6"/>
  <c r="AF39" i="6"/>
  <c r="AI39" i="6"/>
  <c r="AJ39" i="6"/>
  <c r="AK39" i="6"/>
  <c r="AL39" i="6"/>
  <c r="AM39" i="6"/>
  <c r="P39" i="6" s="1"/>
  <c r="AN39" i="6"/>
  <c r="AQ39" i="6" s="1"/>
  <c r="T39" i="6" s="1"/>
  <c r="AO39" i="6"/>
  <c r="AP39" i="6"/>
  <c r="AR39" i="6"/>
  <c r="U39" i="6" s="1"/>
  <c r="AS39" i="6"/>
  <c r="V39" i="6" s="1"/>
  <c r="AT39" i="6"/>
  <c r="AU39" i="6"/>
  <c r="G40" i="6"/>
  <c r="H40" i="6"/>
  <c r="I40" i="6"/>
  <c r="L40" i="6"/>
  <c r="Q40" i="6"/>
  <c r="X40" i="6"/>
  <c r="AD40" i="6"/>
  <c r="AE40" i="6"/>
  <c r="AF40" i="6"/>
  <c r="AG40" i="6"/>
  <c r="J40" i="6" s="1"/>
  <c r="AH40" i="6"/>
  <c r="K40" i="6" s="1"/>
  <c r="AI40" i="6"/>
  <c r="AJ40" i="6"/>
  <c r="AK40" i="6"/>
  <c r="AN40" i="6"/>
  <c r="AO40" i="6"/>
  <c r="R40" i="6" s="1"/>
  <c r="AP40" i="6"/>
  <c r="AQ40" i="6"/>
  <c r="T40" i="6" s="1"/>
  <c r="AR40" i="6"/>
  <c r="U40" i="6" s="1"/>
  <c r="AS40" i="6"/>
  <c r="V40" i="6" s="1"/>
  <c r="AT40" i="6"/>
  <c r="AU40" i="6"/>
  <c r="AW40" i="6"/>
  <c r="Z40" i="6" s="1"/>
  <c r="G41" i="6"/>
  <c r="H41" i="6"/>
  <c r="I41" i="6"/>
  <c r="N41" i="6"/>
  <c r="V41" i="6"/>
  <c r="W41" i="6"/>
  <c r="Y41" i="6"/>
  <c r="AD41" i="6"/>
  <c r="AE41" i="6"/>
  <c r="AF41" i="6"/>
  <c r="AG41" i="6"/>
  <c r="J41" i="6" s="1"/>
  <c r="AH41" i="6"/>
  <c r="K41" i="6" s="1"/>
  <c r="AI41" i="6"/>
  <c r="L41" i="6" s="1"/>
  <c r="AJ41" i="6"/>
  <c r="AK41" i="6"/>
  <c r="AN41" i="6"/>
  <c r="Q41" i="6" s="1"/>
  <c r="AO41" i="6"/>
  <c r="R41" i="6" s="1"/>
  <c r="AP41" i="6"/>
  <c r="AQ41" i="6"/>
  <c r="T41" i="6" s="1"/>
  <c r="AS41" i="6"/>
  <c r="AT41" i="6"/>
  <c r="AU41" i="6"/>
  <c r="AV41" i="6"/>
  <c r="G42" i="6"/>
  <c r="L42" i="6"/>
  <c r="M42" i="6"/>
  <c r="N42" i="6"/>
  <c r="V42" i="6"/>
  <c r="AA42" i="6"/>
  <c r="AD42" i="6"/>
  <c r="AE42" i="6"/>
  <c r="H42" i="6" s="1"/>
  <c r="AF42" i="6"/>
  <c r="I42" i="6" s="1"/>
  <c r="AG42" i="6"/>
  <c r="J42" i="6" s="1"/>
  <c r="AH42" i="6"/>
  <c r="K42" i="6" s="1"/>
  <c r="AI42" i="6"/>
  <c r="AJ42" i="6"/>
  <c r="AK42" i="6"/>
  <c r="AM42" i="6" s="1"/>
  <c r="P42" i="6" s="1"/>
  <c r="AL42" i="6"/>
  <c r="AX42" i="6" s="1"/>
  <c r="AN42" i="6"/>
  <c r="Q42" i="6" s="1"/>
  <c r="AO42" i="6"/>
  <c r="AP42" i="6"/>
  <c r="AS42" i="6"/>
  <c r="AT42" i="6"/>
  <c r="AU42" i="6"/>
  <c r="AW42" i="6" s="1"/>
  <c r="Z42" i="6" s="1"/>
  <c r="L43" i="6"/>
  <c r="M43" i="6"/>
  <c r="Q43" i="6"/>
  <c r="R43" i="6"/>
  <c r="S43" i="6"/>
  <c r="T43" i="6"/>
  <c r="U43" i="6"/>
  <c r="V43" i="6"/>
  <c r="AD43" i="6"/>
  <c r="G43" i="6" s="1"/>
  <c r="AE43" i="6"/>
  <c r="AF43" i="6"/>
  <c r="AI43" i="6"/>
  <c r="AJ43" i="6"/>
  <c r="AK43" i="6"/>
  <c r="AM43" i="6" s="1"/>
  <c r="P43" i="6" s="1"/>
  <c r="AL43" i="6"/>
  <c r="AN43" i="6"/>
  <c r="AO43" i="6"/>
  <c r="AP43" i="6"/>
  <c r="AQ43" i="6"/>
  <c r="AR43" i="6"/>
  <c r="AS43" i="6"/>
  <c r="AT43" i="6"/>
  <c r="AU43" i="6"/>
  <c r="G44" i="6"/>
  <c r="H44" i="6"/>
  <c r="I44" i="6"/>
  <c r="L44" i="6"/>
  <c r="O44" i="6"/>
  <c r="Q44" i="6"/>
  <c r="T44" i="6"/>
  <c r="W44" i="6"/>
  <c r="X44" i="6"/>
  <c r="AA44" i="6"/>
  <c r="AD44" i="6"/>
  <c r="AE44" i="6"/>
  <c r="AF44" i="6"/>
  <c r="AG44" i="6"/>
  <c r="J44" i="6" s="1"/>
  <c r="AH44" i="6"/>
  <c r="K44" i="6" s="1"/>
  <c r="AI44" i="6"/>
  <c r="AL44" i="6" s="1"/>
  <c r="AX44" i="6" s="1"/>
  <c r="AJ44" i="6"/>
  <c r="M44" i="6" s="1"/>
  <c r="AK44" i="6"/>
  <c r="AN44" i="6"/>
  <c r="AO44" i="6"/>
  <c r="R44" i="6" s="1"/>
  <c r="AP44" i="6"/>
  <c r="S44" i="6" s="1"/>
  <c r="AQ44" i="6"/>
  <c r="AR44" i="6"/>
  <c r="U44" i="6" s="1"/>
  <c r="AS44" i="6"/>
  <c r="V44" i="6" s="1"/>
  <c r="AT44" i="6"/>
  <c r="AU44" i="6"/>
  <c r="G45" i="6"/>
  <c r="M45" i="6"/>
  <c r="N45" i="6"/>
  <c r="V45" i="6"/>
  <c r="W45" i="6"/>
  <c r="X45" i="6"/>
  <c r="AD45" i="6"/>
  <c r="AE45" i="6"/>
  <c r="AG45" i="6" s="1"/>
  <c r="J45" i="6" s="1"/>
  <c r="AF45" i="6"/>
  <c r="AH45" i="6" s="1"/>
  <c r="K45" i="6" s="1"/>
  <c r="AI45" i="6"/>
  <c r="L45" i="6" s="1"/>
  <c r="AJ45" i="6"/>
  <c r="AK45" i="6"/>
  <c r="AN45" i="6"/>
  <c r="Q45" i="6" s="1"/>
  <c r="AO45" i="6"/>
  <c r="AP45" i="6"/>
  <c r="S45" i="6" s="1"/>
  <c r="AQ45" i="6"/>
  <c r="T45" i="6" s="1"/>
  <c r="AS45" i="6"/>
  <c r="AT45" i="6"/>
  <c r="AU45" i="6"/>
  <c r="AV45" i="6"/>
  <c r="Y45" i="6" s="1"/>
  <c r="AW45" i="6"/>
  <c r="Z45" i="6" s="1"/>
  <c r="G46" i="6"/>
  <c r="H46" i="6"/>
  <c r="L46" i="6"/>
  <c r="M46" i="6"/>
  <c r="O46" i="6"/>
  <c r="V46" i="6"/>
  <c r="W46" i="6"/>
  <c r="AD46" i="6"/>
  <c r="AE46" i="6"/>
  <c r="AF46" i="6"/>
  <c r="I46" i="6" s="1"/>
  <c r="AG46" i="6"/>
  <c r="J46" i="6" s="1"/>
  <c r="AH46" i="6"/>
  <c r="K46" i="6" s="1"/>
  <c r="AI46" i="6"/>
  <c r="AJ46" i="6"/>
  <c r="AK46" i="6"/>
  <c r="N46" i="6" s="1"/>
  <c r="AL46" i="6"/>
  <c r="AM46" i="6"/>
  <c r="P46" i="6" s="1"/>
  <c r="AN46" i="6"/>
  <c r="Q46" i="6" s="1"/>
  <c r="AO46" i="6"/>
  <c r="AP46" i="6"/>
  <c r="AR46" i="6" s="1"/>
  <c r="U46" i="6" s="1"/>
  <c r="AS46" i="6"/>
  <c r="AT46" i="6"/>
  <c r="AU46" i="6"/>
  <c r="X46" i="6" s="1"/>
  <c r="AW46" i="6"/>
  <c r="Z46" i="6" s="1"/>
  <c r="I47" i="6"/>
  <c r="L47" i="6"/>
  <c r="Q47" i="6"/>
  <c r="R47" i="6"/>
  <c r="S47" i="6"/>
  <c r="T47" i="6"/>
  <c r="U47" i="6"/>
  <c r="V47" i="6"/>
  <c r="Y47" i="6"/>
  <c r="AD47" i="6"/>
  <c r="G47" i="6" s="1"/>
  <c r="AE47" i="6"/>
  <c r="AF47" i="6"/>
  <c r="AI47" i="6"/>
  <c r="AJ47" i="6"/>
  <c r="AK47" i="6"/>
  <c r="N47" i="6" s="1"/>
  <c r="AM47" i="6"/>
  <c r="P47" i="6" s="1"/>
  <c r="AN47" i="6"/>
  <c r="AO47" i="6"/>
  <c r="AP47" i="6"/>
  <c r="AQ47" i="6"/>
  <c r="AR47" i="6"/>
  <c r="AS47" i="6"/>
  <c r="AV47" i="6" s="1"/>
  <c r="AT47" i="6"/>
  <c r="W47" i="6" s="1"/>
  <c r="AU47" i="6"/>
  <c r="H48" i="6"/>
  <c r="I48" i="6"/>
  <c r="K48" i="6"/>
  <c r="Q48" i="6"/>
  <c r="S48" i="6"/>
  <c r="W48" i="6"/>
  <c r="X48" i="6"/>
  <c r="AD48" i="6"/>
  <c r="G48" i="6" s="1"/>
  <c r="AE48" i="6"/>
  <c r="AF48" i="6"/>
  <c r="AG48" i="6"/>
  <c r="J48" i="6" s="1"/>
  <c r="AH48" i="6"/>
  <c r="AI48" i="6"/>
  <c r="L48" i="6" s="1"/>
  <c r="AJ48" i="6"/>
  <c r="AK48" i="6"/>
  <c r="AN48" i="6"/>
  <c r="AO48" i="6"/>
  <c r="AP48" i="6"/>
  <c r="AR48" i="6"/>
  <c r="U48" i="6" s="1"/>
  <c r="AS48" i="6"/>
  <c r="V48" i="6" s="1"/>
  <c r="AT48" i="6"/>
  <c r="AU48" i="6"/>
  <c r="G49" i="6"/>
  <c r="J49" i="6"/>
  <c r="M49" i="6"/>
  <c r="N49" i="6"/>
  <c r="Q49" i="6"/>
  <c r="V49" i="6"/>
  <c r="W49" i="6"/>
  <c r="X49" i="6"/>
  <c r="Y49" i="6"/>
  <c r="AD49" i="6"/>
  <c r="AE49" i="6"/>
  <c r="H49" i="6" s="1"/>
  <c r="AF49" i="6"/>
  <c r="AG49" i="6"/>
  <c r="AI49" i="6"/>
  <c r="L49" i="6" s="1"/>
  <c r="AJ49" i="6"/>
  <c r="AK49" i="6"/>
  <c r="AN49" i="6"/>
  <c r="AO49" i="6"/>
  <c r="AP49" i="6"/>
  <c r="AS49" i="6"/>
  <c r="AT49" i="6"/>
  <c r="AU49" i="6"/>
  <c r="AV49" i="6"/>
  <c r="AW49" i="6"/>
  <c r="Z49" i="6" s="1"/>
  <c r="L50" i="6"/>
  <c r="M50" i="6"/>
  <c r="O50" i="6"/>
  <c r="V50" i="6"/>
  <c r="AD50" i="6"/>
  <c r="AE50" i="6"/>
  <c r="AF50" i="6"/>
  <c r="AH50" i="6" s="1"/>
  <c r="AI50" i="6"/>
  <c r="AJ50" i="6"/>
  <c r="AK50" i="6"/>
  <c r="AL50" i="6"/>
  <c r="AM50" i="6"/>
  <c r="P50" i="6" s="1"/>
  <c r="AN50" i="6"/>
  <c r="AO50" i="6"/>
  <c r="AP50" i="6"/>
  <c r="S50" i="6" s="1"/>
  <c r="AS50" i="6"/>
  <c r="AT50" i="6"/>
  <c r="AU50" i="6"/>
  <c r="AV50" i="6"/>
  <c r="AW50" i="6"/>
  <c r="AX50" i="6"/>
  <c r="N51" i="6"/>
  <c r="R51" i="6"/>
  <c r="S51" i="6"/>
  <c r="T51" i="6"/>
  <c r="U51" i="6"/>
  <c r="V51" i="6"/>
  <c r="AD51" i="6"/>
  <c r="G51" i="6" s="1"/>
  <c r="AE51" i="6"/>
  <c r="AF51" i="6"/>
  <c r="AH51" i="6" s="1"/>
  <c r="K51" i="6" s="1"/>
  <c r="AI51" i="6"/>
  <c r="AJ51" i="6"/>
  <c r="M51" i="6" s="1"/>
  <c r="AK51" i="6"/>
  <c r="AM51" i="6"/>
  <c r="P51" i="6" s="1"/>
  <c r="AN51" i="6"/>
  <c r="Q51" i="6" s="1"/>
  <c r="AO51" i="6"/>
  <c r="AP51" i="6"/>
  <c r="AQ51" i="6"/>
  <c r="AR51" i="6"/>
  <c r="AS51" i="6"/>
  <c r="AT51" i="6"/>
  <c r="W51" i="6" s="1"/>
  <c r="AU51" i="6"/>
  <c r="AV51" i="6"/>
  <c r="Y51" i="6" s="1"/>
  <c r="G52" i="6"/>
  <c r="H52" i="6"/>
  <c r="I52" i="6"/>
  <c r="L52" i="6"/>
  <c r="Q52" i="6"/>
  <c r="R52" i="6"/>
  <c r="S52" i="6"/>
  <c r="X52" i="6"/>
  <c r="AD52" i="6"/>
  <c r="AG52" i="6" s="1"/>
  <c r="J52" i="6" s="1"/>
  <c r="AE52" i="6"/>
  <c r="AF52" i="6"/>
  <c r="AH52" i="6"/>
  <c r="K52" i="6" s="1"/>
  <c r="AI52" i="6"/>
  <c r="AJ52" i="6"/>
  <c r="M52" i="6" s="1"/>
  <c r="AK52" i="6"/>
  <c r="AN52" i="6"/>
  <c r="AO52" i="6"/>
  <c r="AP52" i="6"/>
  <c r="AQ52" i="6"/>
  <c r="T52" i="6" s="1"/>
  <c r="AR52" i="6"/>
  <c r="U52" i="6" s="1"/>
  <c r="AS52" i="6"/>
  <c r="V52" i="6" s="1"/>
  <c r="AT52" i="6"/>
  <c r="AU52" i="6"/>
  <c r="G53" i="6"/>
  <c r="I53" i="6"/>
  <c r="M53" i="6"/>
  <c r="N53" i="6"/>
  <c r="V53" i="6"/>
  <c r="W53" i="6"/>
  <c r="X53" i="6"/>
  <c r="Y53" i="6"/>
  <c r="AD53" i="6"/>
  <c r="AE53" i="6"/>
  <c r="AF53" i="6"/>
  <c r="AI53" i="6"/>
  <c r="L53" i="6" s="1"/>
  <c r="AJ53" i="6"/>
  <c r="AK53" i="6"/>
  <c r="AN53" i="6"/>
  <c r="Q53" i="6" s="1"/>
  <c r="AO53" i="6"/>
  <c r="AP53" i="6"/>
  <c r="S53" i="6" s="1"/>
  <c r="AS53" i="6"/>
  <c r="AT53" i="6"/>
  <c r="AU53" i="6"/>
  <c r="AV53" i="6"/>
  <c r="AW53" i="6"/>
  <c r="Z53" i="6" s="1"/>
  <c r="H54" i="6"/>
  <c r="L54" i="6"/>
  <c r="M54" i="6"/>
  <c r="N54" i="6"/>
  <c r="S54" i="6"/>
  <c r="V54" i="6"/>
  <c r="AA54" i="6"/>
  <c r="AD54" i="6"/>
  <c r="AE54" i="6"/>
  <c r="AF54" i="6"/>
  <c r="AI54" i="6"/>
  <c r="AJ54" i="6"/>
  <c r="AK54" i="6"/>
  <c r="AL54" i="6"/>
  <c r="AX54" i="6" s="1"/>
  <c r="AM54" i="6"/>
  <c r="P54" i="6" s="1"/>
  <c r="AN54" i="6"/>
  <c r="Q54" i="6" s="1"/>
  <c r="AO54" i="6"/>
  <c r="AP54" i="6"/>
  <c r="AS54" i="6"/>
  <c r="AT54" i="6"/>
  <c r="W54" i="6" s="1"/>
  <c r="AU54" i="6"/>
  <c r="X54" i="6" s="1"/>
  <c r="AV54" i="6"/>
  <c r="Y54" i="6" s="1"/>
  <c r="AW54" i="6"/>
  <c r="Z54" i="6" s="1"/>
  <c r="I55" i="6"/>
  <c r="L55" i="6"/>
  <c r="M55" i="6"/>
  <c r="N55" i="6"/>
  <c r="R55" i="6"/>
  <c r="S55" i="6"/>
  <c r="AD55" i="6"/>
  <c r="G55" i="6" s="1"/>
  <c r="AE55" i="6"/>
  <c r="AF55" i="6"/>
  <c r="AI55" i="6"/>
  <c r="AJ55" i="6"/>
  <c r="AK55" i="6"/>
  <c r="AL55" i="6"/>
  <c r="AM55" i="6"/>
  <c r="P55" i="6" s="1"/>
  <c r="AN55" i="6"/>
  <c r="AQ55" i="6" s="1"/>
  <c r="T55" i="6" s="1"/>
  <c r="AO55" i="6"/>
  <c r="AP55" i="6"/>
  <c r="AR55" i="6"/>
  <c r="U55" i="6" s="1"/>
  <c r="AS55" i="6"/>
  <c r="V55" i="6" s="1"/>
  <c r="AT55" i="6"/>
  <c r="W55" i="6" s="1"/>
  <c r="AU55" i="6"/>
  <c r="AV55" i="6"/>
  <c r="Y55" i="6" s="1"/>
  <c r="G56" i="6"/>
  <c r="H56" i="6"/>
  <c r="I56" i="6"/>
  <c r="Q56" i="6"/>
  <c r="W56" i="6"/>
  <c r="X56" i="6"/>
  <c r="AD56" i="6"/>
  <c r="AE56" i="6"/>
  <c r="AF56" i="6"/>
  <c r="AG56" i="6"/>
  <c r="J56" i="6" s="1"/>
  <c r="AH56" i="6"/>
  <c r="K56" i="6" s="1"/>
  <c r="AI56" i="6"/>
  <c r="L56" i="6" s="1"/>
  <c r="AJ56" i="6"/>
  <c r="AK56" i="6"/>
  <c r="AN56" i="6"/>
  <c r="AO56" i="6"/>
  <c r="R56" i="6" s="1"/>
  <c r="AP56" i="6"/>
  <c r="S56" i="6" s="1"/>
  <c r="AQ56" i="6"/>
  <c r="T56" i="6" s="1"/>
  <c r="AS56" i="6"/>
  <c r="V56" i="6" s="1"/>
  <c r="AT56" i="6"/>
  <c r="AU56" i="6"/>
  <c r="G57" i="6"/>
  <c r="H57" i="6"/>
  <c r="I57" i="6"/>
  <c r="J57" i="6"/>
  <c r="M57" i="6"/>
  <c r="N57" i="6"/>
  <c r="P57" i="6"/>
  <c r="Q57" i="6"/>
  <c r="R57" i="6"/>
  <c r="V57" i="6"/>
  <c r="W57" i="6"/>
  <c r="AD57" i="6"/>
  <c r="AE57" i="6"/>
  <c r="AF57" i="6"/>
  <c r="AG57" i="6"/>
  <c r="AH57" i="6"/>
  <c r="K57" i="6" s="1"/>
  <c r="AI57" i="6"/>
  <c r="L57" i="6" s="1"/>
  <c r="AJ57" i="6"/>
  <c r="AK57" i="6"/>
  <c r="AM57" i="6"/>
  <c r="AN57" i="6"/>
  <c r="AO57" i="6"/>
  <c r="AP57" i="6"/>
  <c r="AQ57" i="6"/>
  <c r="T57" i="6" s="1"/>
  <c r="AS57" i="6"/>
  <c r="AT57" i="6"/>
  <c r="AU57" i="6"/>
  <c r="X57" i="6" s="1"/>
  <c r="AV57" i="6"/>
  <c r="Y57" i="6" s="1"/>
  <c r="AW57" i="6"/>
  <c r="Z57" i="6" s="1"/>
  <c r="G58" i="6"/>
  <c r="L58" i="6"/>
  <c r="M58" i="6"/>
  <c r="AD58" i="6"/>
  <c r="AE58" i="6"/>
  <c r="AF58" i="6"/>
  <c r="I58" i="6" s="1"/>
  <c r="AH58" i="6"/>
  <c r="K58" i="6" s="1"/>
  <c r="AI58" i="6"/>
  <c r="AJ58" i="6"/>
  <c r="AK58" i="6"/>
  <c r="AM58" i="6" s="1"/>
  <c r="P58" i="6" s="1"/>
  <c r="AL58" i="6"/>
  <c r="AN58" i="6"/>
  <c r="Q58" i="6" s="1"/>
  <c r="AO58" i="6"/>
  <c r="AP58" i="6"/>
  <c r="AR58" i="6" s="1"/>
  <c r="U58" i="6" s="1"/>
  <c r="AS58" i="6"/>
  <c r="V58" i="6" s="1"/>
  <c r="AT58" i="6"/>
  <c r="AV58" i="6" s="1"/>
  <c r="Y58" i="6" s="1"/>
  <c r="AU58" i="6"/>
  <c r="X58" i="6" s="1"/>
  <c r="L59" i="6"/>
  <c r="M59" i="6"/>
  <c r="N59" i="6"/>
  <c r="R59" i="6"/>
  <c r="S59" i="6"/>
  <c r="V59" i="6"/>
  <c r="AD59" i="6"/>
  <c r="G59" i="6" s="1"/>
  <c r="AE59" i="6"/>
  <c r="AF59" i="6"/>
  <c r="AI59" i="6"/>
  <c r="AJ59" i="6"/>
  <c r="AK59" i="6"/>
  <c r="AL59" i="6"/>
  <c r="AM59" i="6"/>
  <c r="P59" i="6" s="1"/>
  <c r="AN59" i="6"/>
  <c r="Q59" i="6" s="1"/>
  <c r="AO59" i="6"/>
  <c r="AP59" i="6"/>
  <c r="AS59" i="6"/>
  <c r="AT59" i="6"/>
  <c r="W59" i="6" s="1"/>
  <c r="AU59" i="6"/>
  <c r="X59" i="6" s="1"/>
  <c r="AV59" i="6"/>
  <c r="Y59" i="6" s="1"/>
  <c r="G60" i="6"/>
  <c r="I60" i="6"/>
  <c r="Q60" i="6"/>
  <c r="W60" i="6"/>
  <c r="AD60" i="6"/>
  <c r="AE60" i="6"/>
  <c r="AF60" i="6"/>
  <c r="AI60" i="6"/>
  <c r="L60" i="6" s="1"/>
  <c r="AJ60" i="6"/>
  <c r="AL60" i="6" s="1"/>
  <c r="AX60" i="6" s="1"/>
  <c r="AA60" i="6" s="1"/>
  <c r="AK60" i="6"/>
  <c r="N60" i="6" s="1"/>
  <c r="AN60" i="6"/>
  <c r="AO60" i="6"/>
  <c r="R60" i="6" s="1"/>
  <c r="AP60" i="6"/>
  <c r="S60" i="6" s="1"/>
  <c r="AQ60" i="6"/>
  <c r="T60" i="6" s="1"/>
  <c r="AR60" i="6"/>
  <c r="U60" i="6" s="1"/>
  <c r="AS60" i="6"/>
  <c r="V60" i="6" s="1"/>
  <c r="AT60" i="6"/>
  <c r="AU60" i="6"/>
  <c r="X60" i="6" s="1"/>
  <c r="AW60" i="6"/>
  <c r="Z60" i="6" s="1"/>
  <c r="G61" i="6"/>
  <c r="H61" i="6"/>
  <c r="I61" i="6"/>
  <c r="M61" i="6"/>
  <c r="N61" i="6"/>
  <c r="O61" i="6"/>
  <c r="Q61" i="6"/>
  <c r="X61" i="6"/>
  <c r="AA61" i="6"/>
  <c r="AD61" i="6"/>
  <c r="AE61" i="6"/>
  <c r="AF61" i="6"/>
  <c r="AG61" i="6"/>
  <c r="J61" i="6" s="1"/>
  <c r="AH61" i="6"/>
  <c r="K61" i="6" s="1"/>
  <c r="AI61" i="6"/>
  <c r="L61" i="6" s="1"/>
  <c r="AJ61" i="6"/>
  <c r="AL61" i="6" s="1"/>
  <c r="AX61" i="6" s="1"/>
  <c r="AK61" i="6"/>
  <c r="AM61" i="6" s="1"/>
  <c r="P61" i="6" s="1"/>
  <c r="AN61" i="6"/>
  <c r="AO61" i="6"/>
  <c r="R61" i="6" s="1"/>
  <c r="AP61" i="6"/>
  <c r="S61" i="6" s="1"/>
  <c r="AQ61" i="6"/>
  <c r="T61" i="6" s="1"/>
  <c r="AR61" i="6"/>
  <c r="U61" i="6" s="1"/>
  <c r="AS61" i="6"/>
  <c r="V61" i="6" s="1"/>
  <c r="AT61" i="6"/>
  <c r="AU61" i="6"/>
  <c r="G62" i="6"/>
  <c r="I62" i="6"/>
  <c r="M62" i="6"/>
  <c r="N62" i="6"/>
  <c r="V62" i="6"/>
  <c r="W62" i="6"/>
  <c r="X62" i="6"/>
  <c r="AD62" i="6"/>
  <c r="AE62" i="6"/>
  <c r="H62" i="6" s="1"/>
  <c r="AF62" i="6"/>
  <c r="AG62" i="6"/>
  <c r="J62" i="6" s="1"/>
  <c r="AH62" i="6"/>
  <c r="K62" i="6" s="1"/>
  <c r="AI62" i="6"/>
  <c r="L62" i="6" s="1"/>
  <c r="AJ62" i="6"/>
  <c r="AK62" i="6"/>
  <c r="AM62" i="6"/>
  <c r="P62" i="6" s="1"/>
  <c r="AN62" i="6"/>
  <c r="Q62" i="6" s="1"/>
  <c r="AO62" i="6"/>
  <c r="R62" i="6" s="1"/>
  <c r="AP62" i="6"/>
  <c r="S62" i="6" s="1"/>
  <c r="AQ62" i="6"/>
  <c r="T62" i="6" s="1"/>
  <c r="AR62" i="6"/>
  <c r="U62" i="6" s="1"/>
  <c r="AS62" i="6"/>
  <c r="AT62" i="6"/>
  <c r="AU62" i="6"/>
  <c r="AV62" i="6"/>
  <c r="Y62" i="6" s="1"/>
  <c r="AW62" i="6"/>
  <c r="Z62" i="6" s="1"/>
  <c r="L63" i="6"/>
  <c r="M63" i="6"/>
  <c r="O63" i="6"/>
  <c r="S63" i="6"/>
  <c r="AD63" i="6"/>
  <c r="G63" i="6" s="1"/>
  <c r="AE63" i="6"/>
  <c r="AG63" i="6" s="1"/>
  <c r="J63" i="6" s="1"/>
  <c r="AF63" i="6"/>
  <c r="AI63" i="6"/>
  <c r="AJ63" i="6"/>
  <c r="AK63" i="6"/>
  <c r="N63" i="6" s="1"/>
  <c r="AL63" i="6"/>
  <c r="AM63" i="6"/>
  <c r="P63" i="6" s="1"/>
  <c r="AN63" i="6"/>
  <c r="Q63" i="6" s="1"/>
  <c r="AO63" i="6"/>
  <c r="AP63" i="6"/>
  <c r="AS63" i="6"/>
  <c r="V63" i="6" s="1"/>
  <c r="AT63" i="6"/>
  <c r="W63" i="6" s="1"/>
  <c r="AU63" i="6"/>
  <c r="X63" i="6" s="1"/>
  <c r="AV63" i="6"/>
  <c r="Y63" i="6" s="1"/>
  <c r="AW63" i="6"/>
  <c r="Z63" i="6" s="1"/>
  <c r="AX63" i="6"/>
  <c r="AA63" i="6" s="1"/>
  <c r="I64" i="6"/>
  <c r="L64" i="6"/>
  <c r="M64" i="6"/>
  <c r="R64" i="6"/>
  <c r="S64" i="6"/>
  <c r="AD64" i="6"/>
  <c r="G64" i="6" s="1"/>
  <c r="AE64" i="6"/>
  <c r="AF64" i="6"/>
  <c r="AI64" i="6"/>
  <c r="AJ64" i="6"/>
  <c r="AK64" i="6"/>
  <c r="N64" i="6" s="1"/>
  <c r="AL64" i="6"/>
  <c r="AM64" i="6"/>
  <c r="P64" i="6" s="1"/>
  <c r="AN64" i="6"/>
  <c r="AQ64" i="6" s="1"/>
  <c r="T64" i="6" s="1"/>
  <c r="AO64" i="6"/>
  <c r="AP64" i="6"/>
  <c r="AR64" i="6"/>
  <c r="U64" i="6" s="1"/>
  <c r="AS64" i="6"/>
  <c r="V64" i="6" s="1"/>
  <c r="AT64" i="6"/>
  <c r="W64" i="6" s="1"/>
  <c r="AU64" i="6"/>
  <c r="AV64" i="6"/>
  <c r="Y64" i="6" s="1"/>
  <c r="G65" i="6"/>
  <c r="H65" i="6"/>
  <c r="I65" i="6"/>
  <c r="L65" i="6"/>
  <c r="Q65" i="6"/>
  <c r="W65" i="6"/>
  <c r="X65" i="6"/>
  <c r="Z65" i="6"/>
  <c r="AD65" i="6"/>
  <c r="AE65" i="6"/>
  <c r="AF65" i="6"/>
  <c r="AG65" i="6"/>
  <c r="J65" i="6" s="1"/>
  <c r="AH65" i="6"/>
  <c r="K65" i="6" s="1"/>
  <c r="AI65" i="6"/>
  <c r="AJ65" i="6"/>
  <c r="AK65" i="6"/>
  <c r="AN65" i="6"/>
  <c r="AO65" i="6"/>
  <c r="R65" i="6" s="1"/>
  <c r="AP65" i="6"/>
  <c r="S65" i="6" s="1"/>
  <c r="AQ65" i="6"/>
  <c r="T65" i="6" s="1"/>
  <c r="AR65" i="6"/>
  <c r="U65" i="6" s="1"/>
  <c r="AS65" i="6"/>
  <c r="V65" i="6" s="1"/>
  <c r="AT65" i="6"/>
  <c r="AU65" i="6"/>
  <c r="AW65" i="6"/>
  <c r="G66" i="6"/>
  <c r="I66" i="6"/>
  <c r="N66" i="6"/>
  <c r="V66" i="6"/>
  <c r="W66" i="6"/>
  <c r="AD66" i="6"/>
  <c r="AE66" i="6"/>
  <c r="AG66" i="6" s="1"/>
  <c r="J66" i="6" s="1"/>
  <c r="AF66" i="6"/>
  <c r="AI66" i="6"/>
  <c r="L66" i="6" s="1"/>
  <c r="AJ66" i="6"/>
  <c r="AL66" i="6" s="1"/>
  <c r="O66" i="6" s="1"/>
  <c r="AK66" i="6"/>
  <c r="AM66" i="6"/>
  <c r="P66" i="6" s="1"/>
  <c r="AN66" i="6"/>
  <c r="Q66" i="6" s="1"/>
  <c r="AO66" i="6"/>
  <c r="AQ66" i="6" s="1"/>
  <c r="T66" i="6" s="1"/>
  <c r="AP66" i="6"/>
  <c r="AS66" i="6"/>
  <c r="AT66" i="6"/>
  <c r="AU66" i="6"/>
  <c r="X66" i="6" s="1"/>
  <c r="AV66" i="6"/>
  <c r="Y66" i="6" s="1"/>
  <c r="AW66" i="6"/>
  <c r="Z66" i="6" s="1"/>
  <c r="AX66" i="6"/>
  <c r="AA66" i="6" s="1"/>
  <c r="L67" i="6"/>
  <c r="M67" i="6"/>
  <c r="W67" i="6"/>
  <c r="X67" i="6"/>
  <c r="AD67" i="6"/>
  <c r="AE67" i="6"/>
  <c r="H67" i="6" s="1"/>
  <c r="AF67" i="6"/>
  <c r="I67" i="6" s="1"/>
  <c r="AH67" i="6"/>
  <c r="K67" i="6" s="1"/>
  <c r="AI67" i="6"/>
  <c r="AJ67" i="6"/>
  <c r="AK67" i="6"/>
  <c r="AM67" i="6" s="1"/>
  <c r="P67" i="6" s="1"/>
  <c r="AL67" i="6"/>
  <c r="AX67" i="6" s="1"/>
  <c r="AA67" i="6" s="1"/>
  <c r="AN67" i="6"/>
  <c r="Q67" i="6" s="1"/>
  <c r="AO67" i="6"/>
  <c r="AP67" i="6"/>
  <c r="AR67" i="6" s="1"/>
  <c r="U67" i="6" s="1"/>
  <c r="AS67" i="6"/>
  <c r="V67" i="6" s="1"/>
  <c r="AT67" i="6"/>
  <c r="AU67" i="6"/>
  <c r="AW67" i="6" s="1"/>
  <c r="Z67" i="6" s="1"/>
  <c r="AV67" i="6"/>
  <c r="Y67" i="6" s="1"/>
  <c r="K68" i="6"/>
  <c r="L68" i="6"/>
  <c r="Q68" i="6"/>
  <c r="R68" i="6"/>
  <c r="S68" i="6"/>
  <c r="U68" i="6"/>
  <c r="V68" i="6"/>
  <c r="AD68" i="6"/>
  <c r="G68" i="6" s="1"/>
  <c r="AE68" i="6"/>
  <c r="AF68" i="6"/>
  <c r="AH68" i="6" s="1"/>
  <c r="AI68" i="6"/>
  <c r="AJ68" i="6"/>
  <c r="M68" i="6" s="1"/>
  <c r="AK68" i="6"/>
  <c r="AM68" i="6" s="1"/>
  <c r="P68" i="6" s="1"/>
  <c r="AL68" i="6"/>
  <c r="AN68" i="6"/>
  <c r="AO68" i="6"/>
  <c r="AP68" i="6"/>
  <c r="AQ68" i="6"/>
  <c r="T68" i="6" s="1"/>
  <c r="AR68" i="6"/>
  <c r="AS68" i="6"/>
  <c r="AT68" i="6"/>
  <c r="AU68" i="6"/>
  <c r="H69" i="6"/>
  <c r="I69" i="6"/>
  <c r="L69" i="6"/>
  <c r="Q69" i="6"/>
  <c r="S69" i="6"/>
  <c r="T69" i="6"/>
  <c r="W69" i="6"/>
  <c r="X69" i="6"/>
  <c r="AD69" i="6"/>
  <c r="G69" i="6" s="1"/>
  <c r="AE69" i="6"/>
  <c r="AF69" i="6"/>
  <c r="AG69" i="6"/>
  <c r="J69" i="6" s="1"/>
  <c r="AH69" i="6"/>
  <c r="K69" i="6" s="1"/>
  <c r="AI69" i="6"/>
  <c r="AJ69" i="6"/>
  <c r="M69" i="6" s="1"/>
  <c r="AK69" i="6"/>
  <c r="AL69" i="6"/>
  <c r="O69" i="6" s="1"/>
  <c r="AN69" i="6"/>
  <c r="AO69" i="6"/>
  <c r="R69" i="6" s="1"/>
  <c r="AP69" i="6"/>
  <c r="AR69" i="6" s="1"/>
  <c r="U69" i="6" s="1"/>
  <c r="AQ69" i="6"/>
  <c r="AS69" i="6"/>
  <c r="V69" i="6" s="1"/>
  <c r="AT69" i="6"/>
  <c r="AV69" i="6" s="1"/>
  <c r="Y69" i="6" s="1"/>
  <c r="AU69" i="6"/>
  <c r="AW69" i="6"/>
  <c r="Z69" i="6" s="1"/>
  <c r="AX69" i="6"/>
  <c r="AA69" i="6" s="1"/>
  <c r="G70" i="6"/>
  <c r="H70" i="6"/>
  <c r="N70" i="6"/>
  <c r="R70" i="6"/>
  <c r="V70" i="6"/>
  <c r="W70" i="6"/>
  <c r="AD70" i="6"/>
  <c r="AE70" i="6"/>
  <c r="AF70" i="6"/>
  <c r="I70" i="6" s="1"/>
  <c r="AI70" i="6"/>
  <c r="L70" i="6" s="1"/>
  <c r="AJ70" i="6"/>
  <c r="AK70" i="6"/>
  <c r="AM70" i="6"/>
  <c r="P70" i="6" s="1"/>
  <c r="AN70" i="6"/>
  <c r="AQ70" i="6" s="1"/>
  <c r="T70" i="6" s="1"/>
  <c r="AO70" i="6"/>
  <c r="AP70" i="6"/>
  <c r="S70" i="6" s="1"/>
  <c r="AR70" i="6"/>
  <c r="U70" i="6" s="1"/>
  <c r="AS70" i="6"/>
  <c r="AT70" i="6"/>
  <c r="AU70" i="6"/>
  <c r="AV70" i="6"/>
  <c r="Y70" i="6" s="1"/>
  <c r="G71" i="6"/>
  <c r="H71" i="6"/>
  <c r="L71" i="6"/>
  <c r="M71" i="6"/>
  <c r="N71" i="6"/>
  <c r="O71" i="6"/>
  <c r="W71" i="6"/>
  <c r="X71" i="6"/>
  <c r="AD71" i="6"/>
  <c r="AE71" i="6"/>
  <c r="AF71" i="6"/>
  <c r="I71" i="6" s="1"/>
  <c r="AG71" i="6"/>
  <c r="J71" i="6" s="1"/>
  <c r="AH71" i="6"/>
  <c r="K71" i="6" s="1"/>
  <c r="AI71" i="6"/>
  <c r="AJ71" i="6"/>
  <c r="AK71" i="6"/>
  <c r="AL71" i="6"/>
  <c r="AM71" i="6"/>
  <c r="P71" i="6" s="1"/>
  <c r="AN71" i="6"/>
  <c r="Q71" i="6" s="1"/>
  <c r="AO71" i="6"/>
  <c r="R9" i="6" s="1"/>
  <c r="AP71" i="6"/>
  <c r="S9" i="6" s="1"/>
  <c r="AS71" i="6"/>
  <c r="V71" i="6" s="1"/>
  <c r="AT71" i="6"/>
  <c r="AU71" i="6"/>
  <c r="AX71" i="6"/>
  <c r="AA71" i="6" s="1"/>
  <c r="R72" i="6"/>
  <c r="S72" i="6"/>
  <c r="V72" i="6"/>
  <c r="AD72" i="6"/>
  <c r="G72" i="6" s="1"/>
  <c r="AE72" i="6"/>
  <c r="AF72" i="6"/>
  <c r="AH72" i="6" s="1"/>
  <c r="K72" i="6" s="1"/>
  <c r="AI72" i="6"/>
  <c r="L72" i="6" s="1"/>
  <c r="AJ72" i="6"/>
  <c r="AK72" i="6"/>
  <c r="N72" i="6" s="1"/>
  <c r="AN72" i="6"/>
  <c r="Q72" i="6" s="1"/>
  <c r="AO72" i="6"/>
  <c r="AP72" i="6"/>
  <c r="AQ72" i="6"/>
  <c r="T72" i="6" s="1"/>
  <c r="AR72" i="6"/>
  <c r="U72" i="6" s="1"/>
  <c r="AS72" i="6"/>
  <c r="AT72" i="6"/>
  <c r="W72" i="6" s="1"/>
  <c r="AU72" i="6"/>
  <c r="AV72" i="6"/>
  <c r="Y72" i="6" s="1"/>
  <c r="H73" i="6"/>
  <c r="I73" i="6"/>
  <c r="K73" i="6"/>
  <c r="Q73" i="6"/>
  <c r="S73" i="6"/>
  <c r="X73" i="6"/>
  <c r="AD73" i="6"/>
  <c r="AG73" i="6" s="1"/>
  <c r="J73" i="6" s="1"/>
  <c r="AE73" i="6"/>
  <c r="AF73" i="6"/>
  <c r="AH73" i="6"/>
  <c r="AI73" i="6"/>
  <c r="L73" i="6" s="1"/>
  <c r="AJ73" i="6"/>
  <c r="M73" i="6" s="1"/>
  <c r="AK73" i="6"/>
  <c r="AL73" i="6"/>
  <c r="O73" i="6" s="1"/>
  <c r="AN73" i="6"/>
  <c r="AO73" i="6"/>
  <c r="AP73" i="6"/>
  <c r="AS73" i="6"/>
  <c r="V73" i="6" s="1"/>
  <c r="AT73" i="6"/>
  <c r="AU73" i="6"/>
  <c r="AW73" i="6"/>
  <c r="Z73" i="6" s="1"/>
  <c r="G74" i="6"/>
  <c r="M74" i="6"/>
  <c r="N74" i="6"/>
  <c r="Q74" i="6"/>
  <c r="V74" i="6"/>
  <c r="W74" i="6"/>
  <c r="X74" i="6"/>
  <c r="Y74" i="6"/>
  <c r="Z74" i="6"/>
  <c r="AD74" i="6"/>
  <c r="AE74" i="6"/>
  <c r="H74" i="6" s="1"/>
  <c r="AF74" i="6"/>
  <c r="I74" i="6" s="1"/>
  <c r="AG74" i="6"/>
  <c r="J74" i="6" s="1"/>
  <c r="AH74" i="6"/>
  <c r="K74" i="6" s="1"/>
  <c r="AI74" i="6"/>
  <c r="L74" i="6" s="1"/>
  <c r="AJ74" i="6"/>
  <c r="AK74" i="6"/>
  <c r="AN74" i="6"/>
  <c r="AO74" i="6"/>
  <c r="R74" i="6" s="1"/>
  <c r="AP74" i="6"/>
  <c r="S74" i="6" s="1"/>
  <c r="AQ74" i="6"/>
  <c r="T74" i="6" s="1"/>
  <c r="AR74" i="6"/>
  <c r="U74" i="6" s="1"/>
  <c r="AS74" i="6"/>
  <c r="AT74" i="6"/>
  <c r="AU74" i="6"/>
  <c r="AV74" i="6"/>
  <c r="AW74" i="6"/>
  <c r="G75" i="6"/>
  <c r="L75" i="6"/>
  <c r="M75" i="6"/>
  <c r="S75" i="6"/>
  <c r="V75" i="6"/>
  <c r="W75" i="6"/>
  <c r="AD75" i="6"/>
  <c r="AE75" i="6"/>
  <c r="H75" i="6" s="1"/>
  <c r="AF75" i="6"/>
  <c r="I75" i="6" s="1"/>
  <c r="AG75" i="6"/>
  <c r="J75" i="6" s="1"/>
  <c r="AI75" i="6"/>
  <c r="AJ75" i="6"/>
  <c r="AK75" i="6"/>
  <c r="N75" i="6" s="1"/>
  <c r="AL75" i="6"/>
  <c r="O75" i="6" s="1"/>
  <c r="AM75" i="6"/>
  <c r="P75" i="6" s="1"/>
  <c r="AN75" i="6"/>
  <c r="Q75" i="6" s="1"/>
  <c r="AO75" i="6"/>
  <c r="AP75" i="6"/>
  <c r="AS75" i="6"/>
  <c r="AT75" i="6"/>
  <c r="AU75" i="6"/>
  <c r="X75" i="6" s="1"/>
  <c r="AV75" i="6"/>
  <c r="Y75" i="6" s="1"/>
  <c r="AW75" i="6"/>
  <c r="Z75" i="6" s="1"/>
  <c r="AX75" i="6"/>
  <c r="AA75" i="6" s="1"/>
  <c r="I76" i="6"/>
  <c r="M76" i="6"/>
  <c r="N76" i="6"/>
  <c r="Q76" i="6"/>
  <c r="R76" i="6"/>
  <c r="S76" i="6"/>
  <c r="T76" i="6"/>
  <c r="U76" i="6"/>
  <c r="AD76" i="6"/>
  <c r="G76" i="6" s="1"/>
  <c r="AE76" i="6"/>
  <c r="AF76" i="6"/>
  <c r="AH76" i="6" s="1"/>
  <c r="K76" i="6" s="1"/>
  <c r="AI76" i="6"/>
  <c r="L76" i="6" s="1"/>
  <c r="AJ76" i="6"/>
  <c r="AK76" i="6"/>
  <c r="AL76" i="6"/>
  <c r="AM76" i="6"/>
  <c r="P76" i="6" s="1"/>
  <c r="AN76" i="6"/>
  <c r="AQ76" i="6" s="1"/>
  <c r="AO76" i="6"/>
  <c r="AP76" i="6"/>
  <c r="AR76" i="6"/>
  <c r="AS76" i="6"/>
  <c r="V76" i="6" s="1"/>
  <c r="AT76" i="6"/>
  <c r="W76" i="6" s="1"/>
  <c r="AU76" i="6"/>
  <c r="AV76" i="6"/>
  <c r="Y76" i="6" s="1"/>
  <c r="H77" i="6"/>
  <c r="I77" i="6"/>
  <c r="O77" i="6"/>
  <c r="Q77" i="6"/>
  <c r="R77" i="6"/>
  <c r="X77" i="6"/>
  <c r="AD77" i="6"/>
  <c r="AG77" i="6" s="1"/>
  <c r="J77" i="6" s="1"/>
  <c r="AE77" i="6"/>
  <c r="AF77" i="6"/>
  <c r="AH77" i="6"/>
  <c r="K77" i="6" s="1"/>
  <c r="AI77" i="6"/>
  <c r="L77" i="6" s="1"/>
  <c r="AJ77" i="6"/>
  <c r="M77" i="6" s="1"/>
  <c r="AK77" i="6"/>
  <c r="AL77" i="6"/>
  <c r="AX77" i="6" s="1"/>
  <c r="AA77" i="6" s="1"/>
  <c r="AN77" i="6"/>
  <c r="AO77" i="6"/>
  <c r="AP77" i="6"/>
  <c r="S77" i="6" s="1"/>
  <c r="AQ77" i="6"/>
  <c r="T77" i="6" s="1"/>
  <c r="AR77" i="6"/>
  <c r="U77" i="6" s="1"/>
  <c r="AS77" i="6"/>
  <c r="V77" i="6" s="1"/>
  <c r="AT77" i="6"/>
  <c r="AU77" i="6"/>
  <c r="G78" i="6"/>
  <c r="J78" i="6"/>
  <c r="M78" i="6"/>
  <c r="N78" i="6"/>
  <c r="V78" i="6"/>
  <c r="W78" i="6"/>
  <c r="X78" i="6"/>
  <c r="AD78" i="6"/>
  <c r="AE78" i="6"/>
  <c r="H78" i="6" s="1"/>
  <c r="AF78" i="6"/>
  <c r="AH78" i="6" s="1"/>
  <c r="K78" i="6" s="1"/>
  <c r="AG78" i="6"/>
  <c r="AI78" i="6"/>
  <c r="L78" i="6" s="1"/>
  <c r="AJ78" i="6"/>
  <c r="AK78" i="6"/>
  <c r="AM78" i="6"/>
  <c r="P78" i="6" s="1"/>
  <c r="AN78" i="6"/>
  <c r="Q78" i="6" s="1"/>
  <c r="AO78" i="6"/>
  <c r="R78" i="6" s="1"/>
  <c r="AP78" i="6"/>
  <c r="S78" i="6" s="1"/>
  <c r="AS78" i="6"/>
  <c r="AT78" i="6"/>
  <c r="AU78" i="6"/>
  <c r="AV78" i="6"/>
  <c r="Y78" i="6" s="1"/>
  <c r="AW78" i="6"/>
  <c r="Z78" i="6" s="1"/>
  <c r="L79" i="6"/>
  <c r="M79" i="6"/>
  <c r="O79" i="6"/>
  <c r="S79" i="6"/>
  <c r="AD79" i="6"/>
  <c r="G79" i="6" s="1"/>
  <c r="AE79" i="6"/>
  <c r="AG79" i="6" s="1"/>
  <c r="J79" i="6" s="1"/>
  <c r="AF79" i="6"/>
  <c r="AI79" i="6"/>
  <c r="AJ79" i="6"/>
  <c r="AK79" i="6"/>
  <c r="N79" i="6" s="1"/>
  <c r="AL79" i="6"/>
  <c r="AN79" i="6"/>
  <c r="Q79" i="6" s="1"/>
  <c r="AO79" i="6"/>
  <c r="AP79" i="6"/>
  <c r="AS79" i="6"/>
  <c r="V79" i="6" s="1"/>
  <c r="AT79" i="6"/>
  <c r="W79" i="6" s="1"/>
  <c r="AU79" i="6"/>
  <c r="X79" i="6" s="1"/>
  <c r="AV79" i="6"/>
  <c r="Y79" i="6" s="1"/>
  <c r="AX79" i="6"/>
  <c r="AA79" i="6" s="1"/>
  <c r="I80" i="6"/>
  <c r="L80" i="6"/>
  <c r="M80" i="6"/>
  <c r="N80" i="6"/>
  <c r="Q80" i="6"/>
  <c r="R80" i="6"/>
  <c r="S80" i="6"/>
  <c r="AD80" i="6"/>
  <c r="G80" i="6" s="1"/>
  <c r="AE80" i="6"/>
  <c r="AF80" i="6"/>
  <c r="AI80" i="6"/>
  <c r="AJ80" i="6"/>
  <c r="AK80" i="6"/>
  <c r="AL80" i="6"/>
  <c r="AM80" i="6"/>
  <c r="P80" i="6" s="1"/>
  <c r="AN80" i="6"/>
  <c r="AQ80" i="6" s="1"/>
  <c r="T80" i="6" s="1"/>
  <c r="AO80" i="6"/>
  <c r="AP80" i="6"/>
  <c r="AR80" i="6"/>
  <c r="U80" i="6" s="1"/>
  <c r="AS80" i="6"/>
  <c r="V80" i="6" s="1"/>
  <c r="AT80" i="6"/>
  <c r="W80" i="6" s="1"/>
  <c r="AU80" i="6"/>
  <c r="AV80" i="6"/>
  <c r="Y80" i="6" s="1"/>
  <c r="G81" i="6"/>
  <c r="H81" i="6"/>
  <c r="I81" i="6"/>
  <c r="Q81" i="6"/>
  <c r="W81" i="6"/>
  <c r="X81" i="6"/>
  <c r="Z81" i="6"/>
  <c r="AD81" i="6"/>
  <c r="AE81" i="6"/>
  <c r="AF81" i="6"/>
  <c r="AG81" i="6"/>
  <c r="J81" i="6" s="1"/>
  <c r="AH81" i="6"/>
  <c r="K81" i="6" s="1"/>
  <c r="AI81" i="6"/>
  <c r="L81" i="6" s="1"/>
  <c r="AJ81" i="6"/>
  <c r="AK81" i="6"/>
  <c r="AN81" i="6"/>
  <c r="AO81" i="6"/>
  <c r="R81" i="6" s="1"/>
  <c r="AP81" i="6"/>
  <c r="S81" i="6" s="1"/>
  <c r="AQ81" i="6"/>
  <c r="T81" i="6" s="1"/>
  <c r="AR81" i="6"/>
  <c r="U81" i="6" s="1"/>
  <c r="AS81" i="6"/>
  <c r="V81" i="6" s="1"/>
  <c r="AT81" i="6"/>
  <c r="AU81" i="6"/>
  <c r="AW81" i="6"/>
  <c r="G82" i="6"/>
  <c r="N82" i="6"/>
  <c r="Q82" i="6"/>
  <c r="V82" i="6"/>
  <c r="W82" i="6"/>
  <c r="AD82" i="6"/>
  <c r="AE82" i="6"/>
  <c r="H82" i="6" s="1"/>
  <c r="AF82" i="6"/>
  <c r="AH82" i="6" s="1"/>
  <c r="AG82" i="6"/>
  <c r="J82" i="6" s="1"/>
  <c r="AI82" i="6"/>
  <c r="AJ82" i="6"/>
  <c r="AK82" i="6"/>
  <c r="AM82" i="6"/>
  <c r="AN82" i="6"/>
  <c r="AO82" i="6"/>
  <c r="AQ82" i="6" s="1"/>
  <c r="AP82" i="6"/>
  <c r="AS82" i="6"/>
  <c r="AT82" i="6"/>
  <c r="AU82" i="6"/>
  <c r="AV82" i="6"/>
  <c r="AW82" i="6"/>
  <c r="L83" i="6"/>
  <c r="M83" i="6"/>
  <c r="N83" i="6"/>
  <c r="W83" i="6"/>
  <c r="X83" i="6"/>
  <c r="AD83" i="6"/>
  <c r="AE83" i="6"/>
  <c r="H83" i="6" s="1"/>
  <c r="AF83" i="6"/>
  <c r="I83" i="6" s="1"/>
  <c r="AH83" i="6"/>
  <c r="K83" i="6" s="1"/>
  <c r="AI83" i="6"/>
  <c r="AJ83" i="6"/>
  <c r="AK83" i="6"/>
  <c r="AM83" i="6" s="1"/>
  <c r="P83" i="6" s="1"/>
  <c r="AL83" i="6"/>
  <c r="AX83" i="6" s="1"/>
  <c r="AA83" i="6" s="1"/>
  <c r="AN83" i="6"/>
  <c r="Q83" i="6" s="1"/>
  <c r="AO83" i="6"/>
  <c r="AP83" i="6"/>
  <c r="AR83" i="6" s="1"/>
  <c r="U83" i="6" s="1"/>
  <c r="AS83" i="6"/>
  <c r="V83" i="6" s="1"/>
  <c r="AT83" i="6"/>
  <c r="AU83" i="6"/>
  <c r="AW83" i="6" s="1"/>
  <c r="Z83" i="6" s="1"/>
  <c r="AV83" i="6"/>
  <c r="Y83" i="6" s="1"/>
  <c r="K84" i="6"/>
  <c r="L84" i="6"/>
  <c r="M84" i="6"/>
  <c r="N84" i="6"/>
  <c r="Q84" i="6"/>
  <c r="R84" i="6"/>
  <c r="S84" i="6"/>
  <c r="U84" i="6"/>
  <c r="V84" i="6"/>
  <c r="AD84" i="6"/>
  <c r="G84" i="6" s="1"/>
  <c r="AE84" i="6"/>
  <c r="AF84" i="6"/>
  <c r="AH84" i="6" s="1"/>
  <c r="AI84" i="6"/>
  <c r="AJ84" i="6"/>
  <c r="AK84" i="6"/>
  <c r="AM84" i="6" s="1"/>
  <c r="P84" i="6" s="1"/>
  <c r="AL84" i="6"/>
  <c r="AN84" i="6"/>
  <c r="AO84" i="6"/>
  <c r="AP84" i="6"/>
  <c r="AQ84" i="6"/>
  <c r="T84" i="6" s="1"/>
  <c r="AR84" i="6"/>
  <c r="AS84" i="6"/>
  <c r="AT84" i="6"/>
  <c r="AU84" i="6"/>
  <c r="H85" i="6"/>
  <c r="I85" i="6"/>
  <c r="L85" i="6"/>
  <c r="Q85" i="6"/>
  <c r="S85" i="6"/>
  <c r="T85" i="6"/>
  <c r="W85" i="6"/>
  <c r="X85" i="6"/>
  <c r="AD85" i="6"/>
  <c r="G85" i="6" s="1"/>
  <c r="AE85" i="6"/>
  <c r="AF85" i="6"/>
  <c r="AG85" i="6"/>
  <c r="J85" i="6" s="1"/>
  <c r="AH85" i="6"/>
  <c r="K85" i="6" s="1"/>
  <c r="AI85" i="6"/>
  <c r="AJ85" i="6"/>
  <c r="M85" i="6" s="1"/>
  <c r="AK85" i="6"/>
  <c r="AL85" i="6"/>
  <c r="O85" i="6" s="1"/>
  <c r="AN85" i="6"/>
  <c r="AO85" i="6"/>
  <c r="R85" i="6" s="1"/>
  <c r="AP85" i="6"/>
  <c r="AR85" i="6" s="1"/>
  <c r="U85" i="6" s="1"/>
  <c r="AQ85" i="6"/>
  <c r="AS85" i="6"/>
  <c r="V85" i="6" s="1"/>
  <c r="AT85" i="6"/>
  <c r="AV85" i="6" s="1"/>
  <c r="Y85" i="6" s="1"/>
  <c r="AU85" i="6"/>
  <c r="AW85" i="6"/>
  <c r="Z85" i="6" s="1"/>
  <c r="AX85" i="6"/>
  <c r="AA85" i="6" s="1"/>
  <c r="G86" i="6"/>
  <c r="N86" i="6"/>
  <c r="P86" i="6"/>
  <c r="Q86" i="6"/>
  <c r="R86" i="6"/>
  <c r="V86" i="6"/>
  <c r="W86" i="6"/>
  <c r="AD86" i="6"/>
  <c r="AE86" i="6"/>
  <c r="H86" i="6" s="1"/>
  <c r="AF86" i="6"/>
  <c r="I86" i="6" s="1"/>
  <c r="AI86" i="6"/>
  <c r="L86" i="6" s="1"/>
  <c r="AJ86" i="6"/>
  <c r="AK86" i="6"/>
  <c r="AM86" i="6"/>
  <c r="AN86" i="6"/>
  <c r="AQ86" i="6" s="1"/>
  <c r="T86" i="6" s="1"/>
  <c r="AO86" i="6"/>
  <c r="AP86" i="6"/>
  <c r="S86" i="6" s="1"/>
  <c r="AR86" i="6"/>
  <c r="U86" i="6" s="1"/>
  <c r="AS86" i="6"/>
  <c r="AT86" i="6"/>
  <c r="AU86" i="6"/>
  <c r="AV86" i="6"/>
  <c r="Y86" i="6" s="1"/>
  <c r="L87" i="6"/>
  <c r="M87" i="6"/>
  <c r="N87" i="6"/>
  <c r="V87" i="6"/>
  <c r="W87" i="6"/>
  <c r="X87" i="6"/>
  <c r="AD87" i="6"/>
  <c r="G87" i="6" s="1"/>
  <c r="AE87" i="6"/>
  <c r="H87" i="6" s="1"/>
  <c r="AF87" i="6"/>
  <c r="I87" i="6" s="1"/>
  <c r="AG87" i="6"/>
  <c r="J87" i="6" s="1"/>
  <c r="AI87" i="6"/>
  <c r="AL87" i="6" s="1"/>
  <c r="O87" i="6" s="1"/>
  <c r="AJ87" i="6"/>
  <c r="AK87" i="6"/>
  <c r="AM87" i="6"/>
  <c r="P87" i="6" s="1"/>
  <c r="AN87" i="6"/>
  <c r="Q87" i="6" s="1"/>
  <c r="AO87" i="6"/>
  <c r="R87" i="6" s="1"/>
  <c r="AP87" i="6"/>
  <c r="AS87" i="6"/>
  <c r="AT87" i="6"/>
  <c r="AU87" i="6"/>
  <c r="AV87" i="6"/>
  <c r="Y87" i="6" s="1"/>
  <c r="AW87" i="6"/>
  <c r="Z87" i="6" s="1"/>
  <c r="AX87" i="6"/>
  <c r="AA87" i="6" s="1"/>
  <c r="G88" i="6"/>
  <c r="I88" i="6"/>
  <c r="N88" i="6"/>
  <c r="Q88" i="6"/>
  <c r="R88" i="6"/>
  <c r="S88" i="6"/>
  <c r="W88" i="6"/>
  <c r="AD88" i="6"/>
  <c r="AE88" i="6"/>
  <c r="H88" i="6" s="1"/>
  <c r="AF88" i="6"/>
  <c r="AH88" i="6" s="1"/>
  <c r="K88" i="6" s="1"/>
  <c r="AG88" i="6"/>
  <c r="J88" i="6" s="1"/>
  <c r="AI88" i="6"/>
  <c r="L88" i="6" s="1"/>
  <c r="AJ88" i="6"/>
  <c r="M88" i="6" s="1"/>
  <c r="AK88" i="6"/>
  <c r="AN88" i="6"/>
  <c r="AO88" i="6"/>
  <c r="AP88" i="6"/>
  <c r="AQ88" i="6"/>
  <c r="T88" i="6" s="1"/>
  <c r="AR88" i="6"/>
  <c r="U88" i="6" s="1"/>
  <c r="AS88" i="6"/>
  <c r="V88" i="6" s="1"/>
  <c r="AT88" i="6"/>
  <c r="AU88" i="6"/>
  <c r="X88" i="6" s="1"/>
  <c r="G89" i="6"/>
  <c r="H89" i="6"/>
  <c r="I89" i="6"/>
  <c r="J89" i="6"/>
  <c r="N89" i="6"/>
  <c r="Q89" i="6"/>
  <c r="R89" i="6"/>
  <c r="V89" i="6"/>
  <c r="W89" i="6"/>
  <c r="X89" i="6"/>
  <c r="Y89" i="6"/>
  <c r="Z89" i="6"/>
  <c r="AD89" i="6"/>
  <c r="AE89" i="6"/>
  <c r="AF89" i="6"/>
  <c r="AG89" i="6"/>
  <c r="AH89" i="6"/>
  <c r="K89" i="6" s="1"/>
  <c r="AI89" i="6"/>
  <c r="L89" i="6" s="1"/>
  <c r="AJ89" i="6"/>
  <c r="AK89" i="6"/>
  <c r="AN89" i="6"/>
  <c r="AO89" i="6"/>
  <c r="AP89" i="6"/>
  <c r="S89" i="6" s="1"/>
  <c r="AQ89" i="6"/>
  <c r="T89" i="6" s="1"/>
  <c r="AR89" i="6"/>
  <c r="U89" i="6" s="1"/>
  <c r="AS89" i="6"/>
  <c r="AT89" i="6"/>
  <c r="AU89" i="6"/>
  <c r="AV89" i="6"/>
  <c r="AW89" i="6"/>
  <c r="G90" i="6"/>
  <c r="L90" i="6"/>
  <c r="M90" i="6"/>
  <c r="N90" i="6"/>
  <c r="O90" i="6"/>
  <c r="V90" i="6"/>
  <c r="W90" i="6"/>
  <c r="AD90" i="6"/>
  <c r="AE90" i="6"/>
  <c r="AG90" i="6" s="1"/>
  <c r="J90" i="6" s="1"/>
  <c r="AF90" i="6"/>
  <c r="I90" i="6" s="1"/>
  <c r="AI90" i="6"/>
  <c r="AJ90" i="6"/>
  <c r="AK90" i="6"/>
  <c r="AL90" i="6"/>
  <c r="AM90" i="6"/>
  <c r="P90" i="6" s="1"/>
  <c r="AN90" i="6"/>
  <c r="Q90" i="6" s="1"/>
  <c r="AO90" i="6"/>
  <c r="AP90" i="6"/>
  <c r="AS90" i="6"/>
  <c r="AT90" i="6"/>
  <c r="AU90" i="6"/>
  <c r="X90" i="6" s="1"/>
  <c r="AV90" i="6"/>
  <c r="Y90" i="6" s="1"/>
  <c r="AW90" i="6"/>
  <c r="Z90" i="6" s="1"/>
  <c r="AX90" i="6"/>
  <c r="AA90" i="6" s="1"/>
  <c r="L91" i="6"/>
  <c r="M91" i="6"/>
  <c r="N91" i="6"/>
  <c r="R91" i="6"/>
  <c r="S91" i="6"/>
  <c r="U91" i="6"/>
  <c r="AD91" i="6"/>
  <c r="G91" i="6" s="1"/>
  <c r="AE91" i="6"/>
  <c r="AF91" i="6"/>
  <c r="AI91" i="6"/>
  <c r="AJ91" i="6"/>
  <c r="AK91" i="6"/>
  <c r="AL91" i="6"/>
  <c r="AM91" i="6"/>
  <c r="P91" i="6" s="1"/>
  <c r="AN91" i="6"/>
  <c r="AO91" i="6"/>
  <c r="AP91" i="6"/>
  <c r="AR91" i="6"/>
  <c r="AS91" i="6"/>
  <c r="V91" i="6" s="1"/>
  <c r="AT91" i="6"/>
  <c r="W91" i="6" s="1"/>
  <c r="AU91" i="6"/>
  <c r="H92" i="6"/>
  <c r="I92" i="6"/>
  <c r="K92" i="6"/>
  <c r="L92" i="6"/>
  <c r="Q92" i="6"/>
  <c r="R92" i="6"/>
  <c r="S92" i="6"/>
  <c r="X92" i="6"/>
  <c r="AD92" i="6"/>
  <c r="AE92" i="6"/>
  <c r="AF92" i="6"/>
  <c r="AH92" i="6"/>
  <c r="AI92" i="6"/>
  <c r="AJ92" i="6"/>
  <c r="M92" i="6" s="1"/>
  <c r="AK92" i="6"/>
  <c r="AL92" i="6"/>
  <c r="AN92" i="6"/>
  <c r="AO92" i="6"/>
  <c r="R6" i="6" s="1"/>
  <c r="AP92" i="6"/>
  <c r="AQ92" i="6"/>
  <c r="T92" i="6" s="1"/>
  <c r="AR92" i="6"/>
  <c r="U92" i="6" s="1"/>
  <c r="AS92" i="6"/>
  <c r="V92" i="6" s="1"/>
  <c r="AT92" i="6"/>
  <c r="AU92" i="6"/>
  <c r="G93" i="6"/>
  <c r="H93" i="6"/>
  <c r="I93" i="6"/>
  <c r="N93" i="6"/>
  <c r="Q93" i="6"/>
  <c r="V93" i="6"/>
  <c r="W93" i="6"/>
  <c r="X93" i="6"/>
  <c r="AD93" i="6"/>
  <c r="AE93" i="6"/>
  <c r="AF93" i="6"/>
  <c r="AG93" i="6"/>
  <c r="J93" i="6" s="1"/>
  <c r="AH93" i="6"/>
  <c r="K93" i="6" s="1"/>
  <c r="AI93" i="6"/>
  <c r="L93" i="6" s="1"/>
  <c r="AJ93" i="6"/>
  <c r="AK93" i="6"/>
  <c r="AN93" i="6"/>
  <c r="Q14" i="6" s="1"/>
  <c r="AO93" i="6"/>
  <c r="R93" i="6" s="1"/>
  <c r="AP93" i="6"/>
  <c r="S93" i="6" s="1"/>
  <c r="AS93" i="6"/>
  <c r="AT93" i="6"/>
  <c r="AU93" i="6"/>
  <c r="AV93" i="6"/>
  <c r="Y93" i="6" s="1"/>
  <c r="AW93" i="6"/>
  <c r="Z93" i="6" s="1"/>
  <c r="L94" i="6"/>
  <c r="M94" i="6"/>
  <c r="N94" i="6"/>
  <c r="O94" i="6"/>
  <c r="P94" i="6"/>
  <c r="V94" i="6"/>
  <c r="AD94" i="6"/>
  <c r="G94" i="6" s="1"/>
  <c r="AE94" i="6"/>
  <c r="AG94" i="6" s="1"/>
  <c r="J94" i="6" s="1"/>
  <c r="AF94" i="6"/>
  <c r="I94" i="6" s="1"/>
  <c r="AI94" i="6"/>
  <c r="AJ94" i="6"/>
  <c r="AK94" i="6"/>
  <c r="AL94" i="6"/>
  <c r="AM94" i="6"/>
  <c r="AN94" i="6"/>
  <c r="Q94" i="6" s="1"/>
  <c r="AO94" i="6"/>
  <c r="AP94" i="6"/>
  <c r="AS94" i="6"/>
  <c r="AT94" i="6"/>
  <c r="W94" i="6" s="1"/>
  <c r="AU94" i="6"/>
  <c r="X94" i="6" s="1"/>
  <c r="AV94" i="6"/>
  <c r="Y94" i="6" s="1"/>
  <c r="AW94" i="6"/>
  <c r="Z94" i="6" s="1"/>
  <c r="AX94" i="6"/>
  <c r="AA94" i="6" s="1"/>
  <c r="L95" i="6"/>
  <c r="M95" i="6"/>
  <c r="N95" i="6"/>
  <c r="R95" i="6"/>
  <c r="S95" i="6"/>
  <c r="V95" i="6"/>
  <c r="AD95" i="6"/>
  <c r="G95" i="6" s="1"/>
  <c r="AE95" i="6"/>
  <c r="AF95" i="6"/>
  <c r="AI95" i="6"/>
  <c r="AJ95" i="6"/>
  <c r="AK95" i="6"/>
  <c r="AM95" i="6" s="1"/>
  <c r="P95" i="6" s="1"/>
  <c r="AL95" i="6"/>
  <c r="AN95" i="6"/>
  <c r="AO95" i="6"/>
  <c r="AP95" i="6"/>
  <c r="AR95" i="6"/>
  <c r="U95" i="6" s="1"/>
  <c r="AS95" i="6"/>
  <c r="AT95" i="6"/>
  <c r="W95" i="6" s="1"/>
  <c r="AU95" i="6"/>
  <c r="H96" i="6"/>
  <c r="I96" i="6"/>
  <c r="K96" i="6"/>
  <c r="Q96" i="6"/>
  <c r="R96" i="6"/>
  <c r="X96" i="6"/>
  <c r="AD96" i="6"/>
  <c r="AE96" i="6"/>
  <c r="AF96" i="6"/>
  <c r="AH96" i="6"/>
  <c r="AI96" i="6"/>
  <c r="L96" i="6" s="1"/>
  <c r="AJ96" i="6"/>
  <c r="M96" i="6" s="1"/>
  <c r="AK96" i="6"/>
  <c r="AN96" i="6"/>
  <c r="AO96" i="6"/>
  <c r="AP96" i="6"/>
  <c r="S96" i="6" s="1"/>
  <c r="AQ96" i="6"/>
  <c r="T96" i="6" s="1"/>
  <c r="AR96" i="6"/>
  <c r="U96" i="6" s="1"/>
  <c r="AS96" i="6"/>
  <c r="V96" i="6" s="1"/>
  <c r="AT96" i="6"/>
  <c r="AU96" i="6"/>
  <c r="G97" i="6"/>
  <c r="H97" i="6"/>
  <c r="I97" i="6"/>
  <c r="J97" i="6"/>
  <c r="N97" i="6"/>
  <c r="V97" i="6"/>
  <c r="W97" i="6"/>
  <c r="X97" i="6"/>
  <c r="Y97" i="6"/>
  <c r="AD97" i="6"/>
  <c r="AE97" i="6"/>
  <c r="AF97" i="6"/>
  <c r="AG97" i="6"/>
  <c r="AH97" i="6"/>
  <c r="K97" i="6" s="1"/>
  <c r="AI97" i="6"/>
  <c r="L97" i="6" s="1"/>
  <c r="AJ97" i="6"/>
  <c r="AK97" i="6"/>
  <c r="AN97" i="6"/>
  <c r="Q97" i="6" s="1"/>
  <c r="AO97" i="6"/>
  <c r="R97" i="6" s="1"/>
  <c r="AP97" i="6"/>
  <c r="S97" i="6" s="1"/>
  <c r="AQ97" i="6"/>
  <c r="T97" i="6" s="1"/>
  <c r="AR97" i="6"/>
  <c r="U97" i="6" s="1"/>
  <c r="AS97" i="6"/>
  <c r="AT97" i="6"/>
  <c r="AU97" i="6"/>
  <c r="AV97" i="6"/>
  <c r="AW97" i="6"/>
  <c r="Z97" i="6" s="1"/>
  <c r="G98" i="6"/>
  <c r="H98" i="6"/>
  <c r="L98" i="6"/>
  <c r="M98" i="6"/>
  <c r="N98" i="6"/>
  <c r="O98" i="6"/>
  <c r="V98" i="6"/>
  <c r="AD98" i="6"/>
  <c r="AE98" i="6"/>
  <c r="AG98" i="6" s="1"/>
  <c r="J98" i="6" s="1"/>
  <c r="AF98" i="6"/>
  <c r="I98" i="6" s="1"/>
  <c r="AH98" i="6"/>
  <c r="K98" i="6" s="1"/>
  <c r="AI98" i="6"/>
  <c r="AJ98" i="6"/>
  <c r="AK98" i="6"/>
  <c r="AL98" i="6"/>
  <c r="AM98" i="6"/>
  <c r="P98" i="6" s="1"/>
  <c r="AN98" i="6"/>
  <c r="Q98" i="6" s="1"/>
  <c r="AO98" i="6"/>
  <c r="AP98" i="6"/>
  <c r="AS98" i="6"/>
  <c r="AT98" i="6"/>
  <c r="AV98" i="6" s="1"/>
  <c r="Y98" i="6" s="1"/>
  <c r="AU98" i="6"/>
  <c r="X98" i="6" s="1"/>
  <c r="AX98" i="6"/>
  <c r="AA98" i="6" s="1"/>
  <c r="L99" i="6"/>
  <c r="M99" i="6"/>
  <c r="N99" i="6"/>
  <c r="R99" i="6"/>
  <c r="S99" i="6"/>
  <c r="V99" i="6"/>
  <c r="AD99" i="6"/>
  <c r="G99" i="6" s="1"/>
  <c r="AE99" i="6"/>
  <c r="AF99" i="6"/>
  <c r="AI99" i="6"/>
  <c r="AJ99" i="6"/>
  <c r="AK99" i="6"/>
  <c r="AL99" i="6"/>
  <c r="AM99" i="6"/>
  <c r="P99" i="6" s="1"/>
  <c r="AN99" i="6"/>
  <c r="AO99" i="6"/>
  <c r="AP99" i="6"/>
  <c r="AR99" i="6"/>
  <c r="U99" i="6" s="1"/>
  <c r="AS99" i="6"/>
  <c r="AT99" i="6"/>
  <c r="W99" i="6" s="1"/>
  <c r="AU99" i="6"/>
  <c r="AV99" i="6"/>
  <c r="Y99" i="6" s="1"/>
  <c r="H100" i="6"/>
  <c r="I100" i="6"/>
  <c r="K100" i="6"/>
  <c r="Q100" i="6"/>
  <c r="R100" i="6"/>
  <c r="X100" i="6"/>
  <c r="AD100" i="6"/>
  <c r="AE100" i="6"/>
  <c r="AF100" i="6"/>
  <c r="AH100" i="6"/>
  <c r="AI100" i="6"/>
  <c r="L100" i="6" s="1"/>
  <c r="AJ100" i="6"/>
  <c r="M100" i="6" s="1"/>
  <c r="AK100" i="6"/>
  <c r="AL100" i="6"/>
  <c r="O100" i="6" s="1"/>
  <c r="AN100" i="6"/>
  <c r="AO100" i="6"/>
  <c r="AP100" i="6"/>
  <c r="AR100" i="6" s="1"/>
  <c r="U100" i="6" s="1"/>
  <c r="AQ100" i="6"/>
  <c r="T100" i="6" s="1"/>
  <c r="AS100" i="6"/>
  <c r="V100" i="6" s="1"/>
  <c r="AT100" i="6"/>
  <c r="AU100" i="6"/>
  <c r="AX100" i="6"/>
  <c r="AA100" i="6" s="1"/>
  <c r="G101" i="6"/>
  <c r="H101" i="6"/>
  <c r="N101" i="6"/>
  <c r="Q101" i="6"/>
  <c r="R101" i="6"/>
  <c r="V101" i="6"/>
  <c r="W101" i="6"/>
  <c r="X101" i="6"/>
  <c r="AD101" i="6"/>
  <c r="AE101" i="6"/>
  <c r="AF101" i="6"/>
  <c r="I101" i="6" s="1"/>
  <c r="AG101" i="6"/>
  <c r="J101" i="6" s="1"/>
  <c r="AI101" i="6"/>
  <c r="L101" i="6" s="1"/>
  <c r="AJ101" i="6"/>
  <c r="AK101" i="6"/>
  <c r="AN101" i="6"/>
  <c r="AO101" i="6"/>
  <c r="AP101" i="6"/>
  <c r="S101" i="6" s="1"/>
  <c r="AQ101" i="6"/>
  <c r="T101" i="6" s="1"/>
  <c r="AS101" i="6"/>
  <c r="AT101" i="6"/>
  <c r="AU101" i="6"/>
  <c r="AV101" i="6"/>
  <c r="Y101" i="6" s="1"/>
  <c r="AW101" i="6"/>
  <c r="Z101" i="6" s="1"/>
  <c r="G102" i="6"/>
  <c r="L102" i="6"/>
  <c r="M102" i="6"/>
  <c r="N102" i="6"/>
  <c r="O102" i="6"/>
  <c r="P102" i="6"/>
  <c r="V102" i="6"/>
  <c r="AD102" i="6"/>
  <c r="AE102" i="6"/>
  <c r="H102" i="6" s="1"/>
  <c r="AF102" i="6"/>
  <c r="I102" i="6" s="1"/>
  <c r="AG102" i="6"/>
  <c r="J102" i="6" s="1"/>
  <c r="AH102" i="6"/>
  <c r="K102" i="6" s="1"/>
  <c r="AI102" i="6"/>
  <c r="AJ102" i="6"/>
  <c r="AK102" i="6"/>
  <c r="AL102" i="6"/>
  <c r="AM102" i="6"/>
  <c r="AN102" i="6"/>
  <c r="Q102" i="6" s="1"/>
  <c r="AO102" i="6"/>
  <c r="AP102" i="6"/>
  <c r="AS102" i="6"/>
  <c r="AT102" i="6"/>
  <c r="W102" i="6" s="1"/>
  <c r="AU102" i="6"/>
  <c r="X102" i="6" s="1"/>
  <c r="AV102" i="6"/>
  <c r="Y102" i="6" s="1"/>
  <c r="AW102" i="6"/>
  <c r="Z102" i="6" s="1"/>
  <c r="AX102" i="6"/>
  <c r="AA102" i="6" s="1"/>
  <c r="L103" i="6"/>
  <c r="R103" i="6"/>
  <c r="S103" i="6"/>
  <c r="U103" i="6"/>
  <c r="V103" i="6"/>
  <c r="AD103" i="6"/>
  <c r="G103" i="6" s="1"/>
  <c r="AE103" i="6"/>
  <c r="AF103" i="6"/>
  <c r="AI103" i="6"/>
  <c r="AJ103" i="6"/>
  <c r="AL103" i="6" s="1"/>
  <c r="AK103" i="6"/>
  <c r="AM103" i="6" s="1"/>
  <c r="P103" i="6" s="1"/>
  <c r="AN103" i="6"/>
  <c r="AO103" i="6"/>
  <c r="AP103" i="6"/>
  <c r="AR103" i="6"/>
  <c r="AS103" i="6"/>
  <c r="AT103" i="6"/>
  <c r="W103" i="6" s="1"/>
  <c r="AU103" i="6"/>
  <c r="H104" i="6"/>
  <c r="I104" i="6"/>
  <c r="K104" i="6"/>
  <c r="L104" i="6"/>
  <c r="Q104" i="6"/>
  <c r="R104" i="6"/>
  <c r="X104" i="6"/>
  <c r="AD104" i="6"/>
  <c r="AE104" i="6"/>
  <c r="AF104" i="6"/>
  <c r="AH104" i="6"/>
  <c r="AI104" i="6"/>
  <c r="AJ104" i="6"/>
  <c r="M104" i="6" s="1"/>
  <c r="AK104" i="6"/>
  <c r="AL104" i="6"/>
  <c r="O104" i="6" s="1"/>
  <c r="AN104" i="6"/>
  <c r="AO104" i="6"/>
  <c r="AP104" i="6"/>
  <c r="S104" i="6" s="1"/>
  <c r="AQ104" i="6"/>
  <c r="T104" i="6" s="1"/>
  <c r="AR104" i="6"/>
  <c r="U104" i="6" s="1"/>
  <c r="AS104" i="6"/>
  <c r="V104" i="6" s="1"/>
  <c r="AT104" i="6"/>
  <c r="AU104" i="6"/>
  <c r="G105" i="6"/>
  <c r="H105" i="6"/>
  <c r="J105" i="6"/>
  <c r="N105" i="6"/>
  <c r="R105" i="6"/>
  <c r="V105" i="6"/>
  <c r="W105" i="6"/>
  <c r="X105" i="6"/>
  <c r="Z105" i="6"/>
  <c r="AD105" i="6"/>
  <c r="AE105" i="6"/>
  <c r="AF105" i="6"/>
  <c r="I105" i="6" s="1"/>
  <c r="AG105" i="6"/>
  <c r="AH105" i="6"/>
  <c r="K105" i="6" s="1"/>
  <c r="AI105" i="6"/>
  <c r="L105" i="6" s="1"/>
  <c r="AJ105" i="6"/>
  <c r="AK105" i="6"/>
  <c r="AN105" i="6"/>
  <c r="Q105" i="6" s="1"/>
  <c r="AO105" i="6"/>
  <c r="AP105" i="6"/>
  <c r="S105" i="6" s="1"/>
  <c r="AR105" i="6"/>
  <c r="U105" i="6" s="1"/>
  <c r="AS105" i="6"/>
  <c r="AT105" i="6"/>
  <c r="AU105" i="6"/>
  <c r="AV105" i="6"/>
  <c r="Y105" i="6" s="1"/>
  <c r="AW105" i="6"/>
  <c r="L106" i="6"/>
  <c r="M106" i="6"/>
  <c r="N106" i="6"/>
  <c r="O106" i="6"/>
  <c r="V106" i="6"/>
  <c r="AD106" i="6"/>
  <c r="G106" i="6" s="1"/>
  <c r="AE106" i="6"/>
  <c r="AG106" i="6" s="1"/>
  <c r="J106" i="6" s="1"/>
  <c r="AF106" i="6"/>
  <c r="I106" i="6" s="1"/>
  <c r="AI106" i="6"/>
  <c r="AJ106" i="6"/>
  <c r="AK106" i="6"/>
  <c r="AL106" i="6"/>
  <c r="AX106" i="6" s="1"/>
  <c r="AA106" i="6" s="1"/>
  <c r="AM106" i="6"/>
  <c r="P106" i="6" s="1"/>
  <c r="AN106" i="6"/>
  <c r="Q106" i="6" s="1"/>
  <c r="AO106" i="6"/>
  <c r="AP106" i="6"/>
  <c r="AS106" i="6"/>
  <c r="AT106" i="6"/>
  <c r="W106" i="6" s="1"/>
  <c r="AU106" i="6"/>
  <c r="X106" i="6" s="1"/>
  <c r="AV106" i="6"/>
  <c r="Y106" i="6" s="1"/>
  <c r="AW106" i="6"/>
  <c r="Z106" i="6" s="1"/>
  <c r="L107" i="6"/>
  <c r="M107" i="6"/>
  <c r="N107" i="6"/>
  <c r="R107" i="6"/>
  <c r="S107" i="6"/>
  <c r="U107" i="6"/>
  <c r="AD107" i="6"/>
  <c r="G107" i="6" s="1"/>
  <c r="AE107" i="6"/>
  <c r="AF107" i="6"/>
  <c r="AI107" i="6"/>
  <c r="AJ107" i="6"/>
  <c r="AL107" i="6" s="1"/>
  <c r="AK107" i="6"/>
  <c r="AM107" i="6"/>
  <c r="P107" i="6" s="1"/>
  <c r="AN107" i="6"/>
  <c r="AO107" i="6"/>
  <c r="AP107" i="6"/>
  <c r="AR107" i="6"/>
  <c r="AS107" i="6"/>
  <c r="V107" i="6" s="1"/>
  <c r="AT107" i="6"/>
  <c r="W107" i="6" s="1"/>
  <c r="AU107" i="6"/>
  <c r="AV107" i="6"/>
  <c r="Y107" i="6" s="1"/>
  <c r="H108" i="6"/>
  <c r="I108" i="6"/>
  <c r="Q108" i="6"/>
  <c r="R108" i="6"/>
  <c r="S108" i="6"/>
  <c r="X108" i="6"/>
  <c r="AD108" i="6"/>
  <c r="AE108" i="6"/>
  <c r="AF108" i="6"/>
  <c r="AH108" i="6"/>
  <c r="K108" i="6" s="1"/>
  <c r="AI108" i="6"/>
  <c r="L108" i="6" s="1"/>
  <c r="AJ108" i="6"/>
  <c r="M108" i="6" s="1"/>
  <c r="AK108" i="6"/>
  <c r="AN108" i="6"/>
  <c r="AO108" i="6"/>
  <c r="AP108" i="6"/>
  <c r="AQ108" i="6"/>
  <c r="T108" i="6" s="1"/>
  <c r="AR108" i="6"/>
  <c r="U108" i="6" s="1"/>
  <c r="AS108" i="6"/>
  <c r="V108" i="6" s="1"/>
  <c r="AT108" i="6"/>
  <c r="AU108" i="6"/>
  <c r="G109" i="6"/>
  <c r="H109" i="6"/>
  <c r="I109" i="6"/>
  <c r="J109" i="6"/>
  <c r="N109" i="6"/>
  <c r="R109" i="6"/>
  <c r="V109" i="6"/>
  <c r="W109" i="6"/>
  <c r="X109" i="6"/>
  <c r="AD109" i="6"/>
  <c r="AE109" i="6"/>
  <c r="AF109" i="6"/>
  <c r="AG109" i="6"/>
  <c r="AH109" i="6"/>
  <c r="K109" i="6" s="1"/>
  <c r="AI109" i="6"/>
  <c r="L109" i="6" s="1"/>
  <c r="AJ109" i="6"/>
  <c r="AK109" i="6"/>
  <c r="AN109" i="6"/>
  <c r="Q109" i="6" s="1"/>
  <c r="AO109" i="6"/>
  <c r="AP109" i="6"/>
  <c r="S109" i="6" s="1"/>
  <c r="AQ109" i="6"/>
  <c r="T109" i="6" s="1"/>
  <c r="AR109" i="6"/>
  <c r="U109" i="6" s="1"/>
  <c r="AS109" i="6"/>
  <c r="AT109" i="6"/>
  <c r="AU109" i="6"/>
  <c r="AV109" i="6"/>
  <c r="Y109" i="6" s="1"/>
  <c r="AW109" i="6"/>
  <c r="Z109" i="6" s="1"/>
  <c r="G110" i="6"/>
  <c r="H110" i="6"/>
  <c r="L110" i="6"/>
  <c r="M110" i="6"/>
  <c r="N110" i="6"/>
  <c r="AD110" i="6"/>
  <c r="AE110" i="6"/>
  <c r="AF110" i="6"/>
  <c r="I110" i="6" s="1"/>
  <c r="AG110" i="6"/>
  <c r="J110" i="6" s="1"/>
  <c r="AH110" i="6"/>
  <c r="K110" i="6" s="1"/>
  <c r="AI110" i="6"/>
  <c r="AJ110" i="6"/>
  <c r="AK110" i="6"/>
  <c r="AL110" i="6"/>
  <c r="O110" i="6" s="1"/>
  <c r="AM110" i="6"/>
  <c r="P110" i="6" s="1"/>
  <c r="AN110" i="6"/>
  <c r="Q110" i="6" s="1"/>
  <c r="AO110" i="6"/>
  <c r="AP110" i="6"/>
  <c r="AS110" i="6"/>
  <c r="V110" i="6" s="1"/>
  <c r="AT110" i="6"/>
  <c r="W110" i="6" s="1"/>
  <c r="AU110" i="6"/>
  <c r="X110" i="6" s="1"/>
  <c r="AX110" i="6"/>
  <c r="AA110" i="6" s="1"/>
  <c r="K111" i="6"/>
  <c r="L111" i="6"/>
  <c r="N111" i="6"/>
  <c r="R111" i="6"/>
  <c r="S111" i="6"/>
  <c r="V111" i="6"/>
  <c r="AD111" i="6"/>
  <c r="G111" i="6" s="1"/>
  <c r="AE111" i="6"/>
  <c r="AF111" i="6"/>
  <c r="AH111" i="6" s="1"/>
  <c r="AI111" i="6"/>
  <c r="AJ111" i="6"/>
  <c r="M111" i="6" s="1"/>
  <c r="AK111" i="6"/>
  <c r="AN111" i="6"/>
  <c r="Q111" i="6" s="1"/>
  <c r="AO111" i="6"/>
  <c r="AP111" i="6"/>
  <c r="AQ111" i="6"/>
  <c r="T111" i="6" s="1"/>
  <c r="AR111" i="6"/>
  <c r="U111" i="6" s="1"/>
  <c r="AS111" i="6"/>
  <c r="AT111" i="6"/>
  <c r="W111" i="6" s="1"/>
  <c r="AU111" i="6"/>
  <c r="AV111" i="6"/>
  <c r="Y111" i="6" s="1"/>
  <c r="H112" i="6"/>
  <c r="I112" i="6"/>
  <c r="Q112" i="6"/>
  <c r="S112" i="6"/>
  <c r="X112" i="6"/>
  <c r="AD112" i="6"/>
  <c r="AG112" i="6" s="1"/>
  <c r="J112" i="6" s="1"/>
  <c r="AE112" i="6"/>
  <c r="AF112" i="6"/>
  <c r="AH112" i="6"/>
  <c r="K112" i="6" s="1"/>
  <c r="AI112" i="6"/>
  <c r="L112" i="6" s="1"/>
  <c r="AJ112" i="6"/>
  <c r="M112" i="6" s="1"/>
  <c r="AK112" i="6"/>
  <c r="AL112" i="6"/>
  <c r="O112" i="6" s="1"/>
  <c r="AN112" i="6"/>
  <c r="AO112" i="6"/>
  <c r="AQ112" i="6" s="1"/>
  <c r="T112" i="6" s="1"/>
  <c r="AP112" i="6"/>
  <c r="AS112" i="6"/>
  <c r="V112" i="6" s="1"/>
  <c r="AT112" i="6"/>
  <c r="AV112" i="6" s="1"/>
  <c r="Y112" i="6" s="1"/>
  <c r="AU112" i="6"/>
  <c r="AW112" i="6"/>
  <c r="Z112" i="6" s="1"/>
  <c r="AX112" i="6"/>
  <c r="AA112" i="6" s="1"/>
  <c r="G113" i="6"/>
  <c r="N113" i="6"/>
  <c r="V113" i="6"/>
  <c r="W113" i="6"/>
  <c r="X113" i="6"/>
  <c r="Y113" i="6"/>
  <c r="Z113" i="6"/>
  <c r="AD113" i="6"/>
  <c r="AE113" i="6"/>
  <c r="H113" i="6" s="1"/>
  <c r="AF113" i="6"/>
  <c r="I113" i="6" s="1"/>
  <c r="AH113" i="6"/>
  <c r="K113" i="6" s="1"/>
  <c r="AI113" i="6"/>
  <c r="L113" i="6" s="1"/>
  <c r="AJ113" i="6"/>
  <c r="AL113" i="6" s="1"/>
  <c r="O113" i="6" s="1"/>
  <c r="AK113" i="6"/>
  <c r="AN113" i="6"/>
  <c r="Q113" i="6" s="1"/>
  <c r="AO113" i="6"/>
  <c r="R113" i="6" s="1"/>
  <c r="AP113" i="6"/>
  <c r="S113" i="6" s="1"/>
  <c r="AQ113" i="6"/>
  <c r="T113" i="6" s="1"/>
  <c r="AR113" i="6"/>
  <c r="U113" i="6" s="1"/>
  <c r="AS113" i="6"/>
  <c r="AT113" i="6"/>
  <c r="AU113" i="6"/>
  <c r="AV113" i="6"/>
  <c r="AW113" i="6"/>
  <c r="AG1" i="5"/>
  <c r="AH1" i="5"/>
  <c r="AI1" i="5"/>
  <c r="AU1" i="5"/>
  <c r="AV1" i="5"/>
  <c r="BL1" i="5"/>
  <c r="G2" i="5"/>
  <c r="H2" i="5"/>
  <c r="V2" i="5"/>
  <c r="W2" i="5"/>
  <c r="X2" i="5"/>
  <c r="AA2" i="5"/>
  <c r="AB2" i="5"/>
  <c r="AC2" i="5"/>
  <c r="AD2" i="5"/>
  <c r="AE2" i="5"/>
  <c r="AF2" i="5"/>
  <c r="AG2" i="5"/>
  <c r="AH2" i="5"/>
  <c r="AI2" i="5"/>
  <c r="AM2" i="5"/>
  <c r="AN2" i="5"/>
  <c r="AP2" i="5"/>
  <c r="AQ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DS13" i="5"/>
  <c r="DS14" i="5"/>
  <c r="G17" i="5"/>
  <c r="H17" i="5"/>
  <c r="I17" i="5"/>
  <c r="I2" i="5" s="1"/>
  <c r="J17" i="5"/>
  <c r="J2" i="5" s="1"/>
  <c r="K17" i="5"/>
  <c r="K2" i="5" s="1"/>
  <c r="L17" i="5"/>
  <c r="L2" i="5" s="1"/>
  <c r="M17" i="5"/>
  <c r="M2" i="5" s="1"/>
  <c r="N17" i="5"/>
  <c r="N2" i="5" s="1"/>
  <c r="O17" i="5"/>
  <c r="O2" i="5" s="1"/>
  <c r="P17" i="5"/>
  <c r="P2" i="5" s="1"/>
  <c r="Q17" i="5"/>
  <c r="Q2" i="5" s="1"/>
  <c r="R17" i="5"/>
  <c r="R2" i="5" s="1"/>
  <c r="S17" i="5"/>
  <c r="S2" i="5" s="1"/>
  <c r="T17" i="5"/>
  <c r="T2" i="5" s="1"/>
  <c r="U17" i="5"/>
  <c r="U2" i="5" s="1"/>
  <c r="V17" i="5"/>
  <c r="Y17" i="5"/>
  <c r="Y2" i="5" s="1"/>
  <c r="Z17" i="5"/>
  <c r="Z2" i="5" s="1"/>
  <c r="AE17" i="5"/>
  <c r="AF17" i="5"/>
  <c r="AL17" i="5"/>
  <c r="AL2" i="5" s="1"/>
  <c r="AM17" i="5"/>
  <c r="AO17" i="5"/>
  <c r="AO2" i="5" s="1"/>
  <c r="AP17" i="5"/>
  <c r="AR17" i="5"/>
  <c r="AR2" i="5" s="1"/>
  <c r="AS17" i="5"/>
  <c r="AS2" i="5" s="1"/>
  <c r="BK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Y18" i="5"/>
  <c r="Z18" i="5"/>
  <c r="AA18" i="5"/>
  <c r="AH18" i="5"/>
  <c r="AI18" i="5"/>
  <c r="AL18" i="5"/>
  <c r="AM18" i="5"/>
  <c r="AP18" i="5"/>
  <c r="AS18" i="5"/>
  <c r="AX18" i="5"/>
  <c r="BC18" i="5"/>
  <c r="BI18" i="5"/>
  <c r="BK18" i="5"/>
  <c r="EC18" i="5"/>
  <c r="EM18" i="5"/>
  <c r="AF18" i="5" s="1"/>
  <c r="EN18" i="5"/>
  <c r="EO18" i="5"/>
  <c r="ES18" i="5"/>
  <c r="ET18" i="5"/>
  <c r="EU18" i="5"/>
  <c r="FB18" i="5"/>
  <c r="FC18" i="5"/>
  <c r="FD18" i="5"/>
  <c r="FT18" i="5"/>
  <c r="AR18" i="5" s="1"/>
  <c r="FU18" i="5"/>
  <c r="FV18" i="5"/>
  <c r="G19" i="5"/>
  <c r="H19" i="5"/>
  <c r="I19" i="5"/>
  <c r="J19" i="5"/>
  <c r="K19" i="5"/>
  <c r="L19" i="5"/>
  <c r="M19" i="5"/>
  <c r="N19" i="5"/>
  <c r="O19" i="5"/>
  <c r="P19" i="5"/>
  <c r="Q19" i="5"/>
  <c r="AI19" i="5" s="1"/>
  <c r="R19" i="5"/>
  <c r="S19" i="5"/>
  <c r="T19" i="5"/>
  <c r="U19" i="5"/>
  <c r="V19" i="5"/>
  <c r="Y19" i="5"/>
  <c r="Z19" i="5"/>
  <c r="AA19" i="5"/>
  <c r="AG19" i="5"/>
  <c r="AH19" i="5"/>
  <c r="AL19" i="5"/>
  <c r="AN19" i="5" s="1"/>
  <c r="AM19" i="5"/>
  <c r="AP19" i="5"/>
  <c r="AS19" i="5"/>
  <c r="AX19" i="5"/>
  <c r="BC19" i="5"/>
  <c r="BI19" i="5"/>
  <c r="BK19" i="5"/>
  <c r="EM19" i="5"/>
  <c r="EN19" i="5"/>
  <c r="EO19" i="5"/>
  <c r="ES19" i="5"/>
  <c r="ET19" i="5"/>
  <c r="EU19" i="5"/>
  <c r="FB19" i="5"/>
  <c r="FC19" i="5"/>
  <c r="FD19" i="5"/>
  <c r="FT19" i="5"/>
  <c r="AR19" i="5" s="1"/>
  <c r="FU19" i="5"/>
  <c r="FV19" i="5"/>
  <c r="G20" i="5"/>
  <c r="H20" i="5"/>
  <c r="I20" i="5"/>
  <c r="J20" i="5"/>
  <c r="K20" i="5"/>
  <c r="L20" i="5"/>
  <c r="AG20" i="5" s="1"/>
  <c r="M20" i="5"/>
  <c r="N20" i="5"/>
  <c r="O20" i="5"/>
  <c r="P20" i="5"/>
  <c r="Q20" i="5"/>
  <c r="R20" i="5"/>
  <c r="W20" i="5" s="1"/>
  <c r="S20" i="5"/>
  <c r="T20" i="5"/>
  <c r="U20" i="5"/>
  <c r="V20" i="5"/>
  <c r="Y20" i="5"/>
  <c r="Z20" i="5"/>
  <c r="AA20" i="5"/>
  <c r="AH20" i="5"/>
  <c r="AI20" i="5"/>
  <c r="AL20" i="5"/>
  <c r="AN20" i="5" s="1"/>
  <c r="AM20" i="5"/>
  <c r="AP20" i="5"/>
  <c r="AS20" i="5"/>
  <c r="AX20" i="5"/>
  <c r="AY20" i="5"/>
  <c r="BC20" i="5"/>
  <c r="BI20" i="5"/>
  <c r="BK20" i="5"/>
  <c r="EM20" i="5"/>
  <c r="AF20" i="5" s="1"/>
  <c r="EN20" i="5"/>
  <c r="EO20" i="5"/>
  <c r="ES20" i="5"/>
  <c r="ET20" i="5"/>
  <c r="EU20" i="5"/>
  <c r="FB20" i="5"/>
  <c r="FC20" i="5"/>
  <c r="FD20" i="5"/>
  <c r="FT20" i="5"/>
  <c r="FU20" i="5"/>
  <c r="FV20" i="5"/>
  <c r="G21" i="5"/>
  <c r="H21" i="5"/>
  <c r="I21" i="5"/>
  <c r="J21" i="5"/>
  <c r="K21" i="5"/>
  <c r="L21" i="5"/>
  <c r="M21" i="5"/>
  <c r="N21" i="5"/>
  <c r="O21" i="5"/>
  <c r="P21" i="5"/>
  <c r="Q21" i="5"/>
  <c r="R21" i="5"/>
  <c r="W21" i="5" s="1"/>
  <c r="S21" i="5"/>
  <c r="T21" i="5"/>
  <c r="U21" i="5"/>
  <c r="V21" i="5"/>
  <c r="Y21" i="5"/>
  <c r="Z21" i="5"/>
  <c r="AA21" i="5" s="1"/>
  <c r="AG21" i="5"/>
  <c r="AH21" i="5"/>
  <c r="AI21" i="5"/>
  <c r="AL21" i="5"/>
  <c r="AN21" i="5" s="1"/>
  <c r="AM21" i="5"/>
  <c r="AP21" i="5"/>
  <c r="AS21" i="5"/>
  <c r="AX21" i="5"/>
  <c r="AY21" i="5"/>
  <c r="AZ21" i="5"/>
  <c r="BB21" i="5" s="1"/>
  <c r="BA21" i="5"/>
  <c r="BC21" i="5"/>
  <c r="BI21" i="5"/>
  <c r="BK21" i="5"/>
  <c r="EC21" i="5"/>
  <c r="EM21" i="5"/>
  <c r="EN21" i="5"/>
  <c r="EO21" i="5"/>
  <c r="ES21" i="5"/>
  <c r="ET21" i="5"/>
  <c r="EU21" i="5"/>
  <c r="FB21" i="5"/>
  <c r="FC21" i="5"/>
  <c r="FD21" i="5"/>
  <c r="FT21" i="5"/>
  <c r="AR21" i="5" s="1"/>
  <c r="FU21" i="5"/>
  <c r="FV21" i="5"/>
  <c r="G22" i="5"/>
  <c r="H22" i="5"/>
  <c r="I22" i="5"/>
  <c r="J22" i="5"/>
  <c r="K22" i="5"/>
  <c r="L22" i="5"/>
  <c r="AG22" i="5" s="1"/>
  <c r="M22" i="5"/>
  <c r="N22" i="5"/>
  <c r="O22" i="5"/>
  <c r="P22" i="5"/>
  <c r="Q22" i="5"/>
  <c r="AI22" i="5" s="1"/>
  <c r="R22" i="5"/>
  <c r="S22" i="5"/>
  <c r="T22" i="5"/>
  <c r="U22" i="5"/>
  <c r="V22" i="5"/>
  <c r="Y22" i="5"/>
  <c r="Z22" i="5"/>
  <c r="AA22" i="5"/>
  <c r="AH22" i="5"/>
  <c r="AL22" i="5"/>
  <c r="AN22" i="5" s="1"/>
  <c r="AM22" i="5"/>
  <c r="AP22" i="5"/>
  <c r="AS22" i="5"/>
  <c r="AX22" i="5"/>
  <c r="BC22" i="5"/>
  <c r="BI22" i="5"/>
  <c r="BK22" i="5"/>
  <c r="EC22" i="5"/>
  <c r="EM22" i="5"/>
  <c r="EN22" i="5"/>
  <c r="EO22" i="5"/>
  <c r="ES22" i="5"/>
  <c r="ET22" i="5"/>
  <c r="EU22" i="5"/>
  <c r="FB22" i="5"/>
  <c r="FC22" i="5"/>
  <c r="FD22" i="5"/>
  <c r="FT22" i="5"/>
  <c r="AR22" i="5" s="1"/>
  <c r="FU22" i="5"/>
  <c r="FV22" i="5"/>
  <c r="G23" i="5"/>
  <c r="H23" i="5"/>
  <c r="I23" i="5"/>
  <c r="J23" i="5"/>
  <c r="K23" i="5"/>
  <c r="L23" i="5"/>
  <c r="AG23" i="5" s="1"/>
  <c r="M23" i="5"/>
  <c r="N23" i="5"/>
  <c r="O23" i="5"/>
  <c r="P23" i="5"/>
  <c r="Q23" i="5"/>
  <c r="AI23" i="5" s="1"/>
  <c r="R23" i="5"/>
  <c r="S23" i="5"/>
  <c r="T23" i="5"/>
  <c r="U23" i="5"/>
  <c r="V23" i="5"/>
  <c r="Y23" i="5"/>
  <c r="Z23" i="5"/>
  <c r="AA23" i="5"/>
  <c r="AH23" i="5"/>
  <c r="AL23" i="5"/>
  <c r="AN23" i="5" s="1"/>
  <c r="AM23" i="5"/>
  <c r="AP23" i="5"/>
  <c r="AR23" i="5"/>
  <c r="AS23" i="5"/>
  <c r="AT23" i="5"/>
  <c r="AX23" i="5"/>
  <c r="BC23" i="5"/>
  <c r="BI23" i="5"/>
  <c r="BK23" i="5"/>
  <c r="EM23" i="5"/>
  <c r="AF23" i="5" s="1"/>
  <c r="EN23" i="5"/>
  <c r="EO23" i="5"/>
  <c r="ES23" i="5"/>
  <c r="ET23" i="5"/>
  <c r="EU23" i="5"/>
  <c r="FB23" i="5"/>
  <c r="FC23" i="5"/>
  <c r="FD23" i="5"/>
  <c r="FT23" i="5"/>
  <c r="FU23" i="5"/>
  <c r="FV23" i="5"/>
  <c r="G24" i="5"/>
  <c r="H24" i="5"/>
  <c r="I24" i="5"/>
  <c r="J24" i="5"/>
  <c r="K24" i="5"/>
  <c r="L24" i="5"/>
  <c r="M24" i="5"/>
  <c r="N24" i="5"/>
  <c r="O24" i="5"/>
  <c r="P24" i="5"/>
  <c r="Q24" i="5"/>
  <c r="AI24" i="5" s="1"/>
  <c r="R24" i="5"/>
  <c r="W24" i="5" s="1"/>
  <c r="S24" i="5"/>
  <c r="T24" i="5"/>
  <c r="U24" i="5"/>
  <c r="V24" i="5"/>
  <c r="Y24" i="5"/>
  <c r="Z24" i="5"/>
  <c r="AA24" i="5"/>
  <c r="AG24" i="5"/>
  <c r="AH24" i="5"/>
  <c r="AL24" i="5"/>
  <c r="AN24" i="5" s="1"/>
  <c r="AM24" i="5"/>
  <c r="AP24" i="5"/>
  <c r="AS24" i="5"/>
  <c r="AX24" i="5"/>
  <c r="AY24" i="5"/>
  <c r="BC24" i="5"/>
  <c r="BI24" i="5"/>
  <c r="BK24" i="5"/>
  <c r="EM24" i="5"/>
  <c r="EN24" i="5"/>
  <c r="EO24" i="5"/>
  <c r="ES24" i="5"/>
  <c r="ET24" i="5"/>
  <c r="EU24" i="5"/>
  <c r="FB24" i="5"/>
  <c r="FC24" i="5"/>
  <c r="FD24" i="5"/>
  <c r="FT24" i="5"/>
  <c r="FU24" i="5"/>
  <c r="FV24" i="5"/>
  <c r="G25" i="5"/>
  <c r="H25" i="5"/>
  <c r="I25" i="5"/>
  <c r="J25" i="5"/>
  <c r="K25" i="5"/>
  <c r="L25" i="5"/>
  <c r="M25" i="5"/>
  <c r="N25" i="5"/>
  <c r="O25" i="5"/>
  <c r="P25" i="5"/>
  <c r="Q25" i="5"/>
  <c r="R25" i="5"/>
  <c r="W25" i="5" s="1"/>
  <c r="S25" i="5"/>
  <c r="T25" i="5"/>
  <c r="U25" i="5"/>
  <c r="V25" i="5"/>
  <c r="Y25" i="5"/>
  <c r="Z25" i="5"/>
  <c r="AA25" i="5" s="1"/>
  <c r="AG25" i="5"/>
  <c r="AH25" i="5"/>
  <c r="AI25" i="5"/>
  <c r="AL25" i="5"/>
  <c r="AN25" i="5" s="1"/>
  <c r="AM25" i="5"/>
  <c r="AP25" i="5"/>
  <c r="AS25" i="5"/>
  <c r="AX25" i="5"/>
  <c r="AY25" i="5"/>
  <c r="BA25" i="5" s="1"/>
  <c r="BC25" i="5"/>
  <c r="BI25" i="5"/>
  <c r="BK25" i="5"/>
  <c r="EM25" i="5"/>
  <c r="EN25" i="5"/>
  <c r="EO25" i="5"/>
  <c r="ES25" i="5"/>
  <c r="ET25" i="5"/>
  <c r="EU25" i="5"/>
  <c r="FB25" i="5"/>
  <c r="AO25" i="5" s="1"/>
  <c r="AQ25" i="5" s="1"/>
  <c r="FC25" i="5"/>
  <c r="FD25" i="5"/>
  <c r="FT25" i="5"/>
  <c r="FU25" i="5"/>
  <c r="FV25" i="5"/>
  <c r="G26" i="5"/>
  <c r="H26" i="5"/>
  <c r="I26" i="5"/>
  <c r="J26" i="5"/>
  <c r="K26" i="5"/>
  <c r="L26" i="5"/>
  <c r="AG26" i="5" s="1"/>
  <c r="M26" i="5"/>
  <c r="N26" i="5"/>
  <c r="O26" i="5"/>
  <c r="P26" i="5"/>
  <c r="Q26" i="5"/>
  <c r="AI26" i="5" s="1"/>
  <c r="R26" i="5"/>
  <c r="S26" i="5"/>
  <c r="T26" i="5"/>
  <c r="U26" i="5"/>
  <c r="V26" i="5"/>
  <c r="Y26" i="5"/>
  <c r="Z26" i="5"/>
  <c r="AA26" i="5" s="1"/>
  <c r="AH26" i="5"/>
  <c r="AL26" i="5"/>
  <c r="AN26" i="5" s="1"/>
  <c r="AM26" i="5"/>
  <c r="AP26" i="5"/>
  <c r="AR26" i="5"/>
  <c r="AS26" i="5"/>
  <c r="AX26" i="5"/>
  <c r="BC26" i="5"/>
  <c r="BI26" i="5"/>
  <c r="BK26" i="5"/>
  <c r="EC26" i="5"/>
  <c r="EM26" i="5"/>
  <c r="EN26" i="5"/>
  <c r="EO26" i="5"/>
  <c r="ES26" i="5"/>
  <c r="ET26" i="5"/>
  <c r="EU26" i="5"/>
  <c r="FB26" i="5"/>
  <c r="FC26" i="5"/>
  <c r="FD26" i="5"/>
  <c r="FT26" i="5"/>
  <c r="FU26" i="5"/>
  <c r="FV26" i="5"/>
  <c r="G27" i="5"/>
  <c r="H27" i="5"/>
  <c r="I27" i="5"/>
  <c r="J27" i="5"/>
  <c r="K27" i="5"/>
  <c r="L27" i="5"/>
  <c r="AG27" i="5" s="1"/>
  <c r="M27" i="5"/>
  <c r="N27" i="5"/>
  <c r="O27" i="5"/>
  <c r="P27" i="5"/>
  <c r="Q27" i="5"/>
  <c r="AI27" i="5" s="1"/>
  <c r="R27" i="5"/>
  <c r="S27" i="5"/>
  <c r="T27" i="5"/>
  <c r="U27" i="5"/>
  <c r="V27" i="5"/>
  <c r="Y27" i="5"/>
  <c r="Z27" i="5"/>
  <c r="AA27" i="5"/>
  <c r="AH27" i="5"/>
  <c r="AL27" i="5"/>
  <c r="AN27" i="5" s="1"/>
  <c r="AM27" i="5"/>
  <c r="AP27" i="5"/>
  <c r="AS27" i="5"/>
  <c r="AX27" i="5"/>
  <c r="BC27" i="5"/>
  <c r="BI27" i="5"/>
  <c r="BK27" i="5"/>
  <c r="EM27" i="5"/>
  <c r="EN27" i="5"/>
  <c r="EO27" i="5"/>
  <c r="ES27" i="5"/>
  <c r="ET27" i="5"/>
  <c r="EU27" i="5"/>
  <c r="FB27" i="5"/>
  <c r="FC27" i="5"/>
  <c r="FD27" i="5"/>
  <c r="FT27" i="5"/>
  <c r="FU27" i="5"/>
  <c r="FV27" i="5"/>
  <c r="G28" i="5"/>
  <c r="H28" i="5"/>
  <c r="I28" i="5"/>
  <c r="J28" i="5"/>
  <c r="K28" i="5"/>
  <c r="L28" i="5"/>
  <c r="M28" i="5"/>
  <c r="N28" i="5"/>
  <c r="O28" i="5"/>
  <c r="P28" i="5"/>
  <c r="Q28" i="5"/>
  <c r="R28" i="5"/>
  <c r="W28" i="5" s="1"/>
  <c r="S28" i="5"/>
  <c r="T28" i="5"/>
  <c r="U28" i="5"/>
  <c r="V28" i="5"/>
  <c r="Y28" i="5"/>
  <c r="Z28" i="5"/>
  <c r="AA28" i="5"/>
  <c r="AG28" i="5"/>
  <c r="AH28" i="5"/>
  <c r="AI28" i="5"/>
  <c r="AL28" i="5"/>
  <c r="AN28" i="5" s="1"/>
  <c r="AM28" i="5"/>
  <c r="AP28" i="5"/>
  <c r="AS28" i="5"/>
  <c r="AX28" i="5"/>
  <c r="AY28" i="5"/>
  <c r="AZ28" i="5" s="1"/>
  <c r="BC28" i="5"/>
  <c r="BI28" i="5"/>
  <c r="BK28" i="5"/>
  <c r="EB28" i="5"/>
  <c r="EM28" i="5"/>
  <c r="EN28" i="5"/>
  <c r="EO28" i="5"/>
  <c r="ES28" i="5"/>
  <c r="ET28" i="5"/>
  <c r="EU28" i="5"/>
  <c r="FB28" i="5"/>
  <c r="AO28" i="5" s="1"/>
  <c r="AQ28" i="5" s="1"/>
  <c r="FC28" i="5"/>
  <c r="FD28" i="5"/>
  <c r="FT28" i="5"/>
  <c r="AR28" i="5" s="1"/>
  <c r="FU28" i="5"/>
  <c r="FV28" i="5"/>
  <c r="G29" i="5"/>
  <c r="H29" i="5"/>
  <c r="I29" i="5"/>
  <c r="J29" i="5"/>
  <c r="K29" i="5"/>
  <c r="L29" i="5"/>
  <c r="AG29" i="5" s="1"/>
  <c r="M29" i="5"/>
  <c r="N29" i="5"/>
  <c r="O29" i="5"/>
  <c r="P29" i="5"/>
  <c r="Q29" i="5"/>
  <c r="R29" i="5"/>
  <c r="W29" i="5" s="1"/>
  <c r="S29" i="5"/>
  <c r="T29" i="5"/>
  <c r="U29" i="5"/>
  <c r="V29" i="5"/>
  <c r="X29" i="5"/>
  <c r="Y29" i="5"/>
  <c r="Z29" i="5"/>
  <c r="AH29" i="5"/>
  <c r="AI29" i="5"/>
  <c r="AL29" i="5"/>
  <c r="AN29" i="5" s="1"/>
  <c r="AM29" i="5"/>
  <c r="AP29" i="5"/>
  <c r="AS29" i="5"/>
  <c r="AX29" i="5"/>
  <c r="AY29" i="5"/>
  <c r="BC29" i="5"/>
  <c r="BD29" i="5"/>
  <c r="BE29" i="5"/>
  <c r="BF29" i="5"/>
  <c r="BG29" i="5"/>
  <c r="BI29" i="5"/>
  <c r="BK29" i="5"/>
  <c r="EM29" i="5"/>
  <c r="EN29" i="5"/>
  <c r="EO29" i="5"/>
  <c r="ES29" i="5"/>
  <c r="ET29" i="5"/>
  <c r="EU29" i="5"/>
  <c r="FB29" i="5"/>
  <c r="FC29" i="5"/>
  <c r="AO29" i="5" s="1"/>
  <c r="AQ29" i="5" s="1"/>
  <c r="FD29" i="5"/>
  <c r="FT29" i="5"/>
  <c r="FU29" i="5"/>
  <c r="FV29" i="5"/>
  <c r="G30" i="5"/>
  <c r="H30" i="5"/>
  <c r="I30" i="5"/>
  <c r="J30" i="5"/>
  <c r="K30" i="5"/>
  <c r="L30" i="5"/>
  <c r="M30" i="5"/>
  <c r="N30" i="5"/>
  <c r="O30" i="5"/>
  <c r="P30" i="5"/>
  <c r="Q30" i="5"/>
  <c r="AI30" i="5" s="1"/>
  <c r="R30" i="5"/>
  <c r="S30" i="5"/>
  <c r="T30" i="5"/>
  <c r="U30" i="5"/>
  <c r="W30" i="5" s="1"/>
  <c r="V30" i="5"/>
  <c r="X30" i="5"/>
  <c r="Y30" i="5"/>
  <c r="Z30" i="5"/>
  <c r="AL30" i="5"/>
  <c r="AM30" i="5"/>
  <c r="AN30" i="5"/>
  <c r="AP30" i="5"/>
  <c r="AS30" i="5"/>
  <c r="AX30" i="5"/>
  <c r="AY30" i="5"/>
  <c r="AZ30" i="5" s="1"/>
  <c r="BC30" i="5"/>
  <c r="BD30" i="5"/>
  <c r="BE30" i="5"/>
  <c r="BF30" i="5"/>
  <c r="BG30" i="5"/>
  <c r="BI30" i="5"/>
  <c r="BK30" i="5"/>
  <c r="EB30" i="5"/>
  <c r="EC30" i="5"/>
  <c r="EM30" i="5"/>
  <c r="EN30" i="5"/>
  <c r="EO30" i="5"/>
  <c r="AF30" i="5" s="1"/>
  <c r="ES30" i="5"/>
  <c r="ET30" i="5"/>
  <c r="EU30" i="5"/>
  <c r="FB30" i="5"/>
  <c r="FC30" i="5"/>
  <c r="FD30" i="5"/>
  <c r="FT30" i="5"/>
  <c r="FU30" i="5"/>
  <c r="FV30" i="5"/>
  <c r="G31" i="5"/>
  <c r="H31" i="5"/>
  <c r="I31" i="5"/>
  <c r="J31" i="5"/>
  <c r="K31" i="5"/>
  <c r="L31" i="5"/>
  <c r="M31" i="5"/>
  <c r="N31" i="5"/>
  <c r="AH31" i="5" s="1"/>
  <c r="O31" i="5"/>
  <c r="P31" i="5"/>
  <c r="Q31" i="5"/>
  <c r="AI31" i="5" s="1"/>
  <c r="R31" i="5"/>
  <c r="S31" i="5"/>
  <c r="T31" i="5"/>
  <c r="U31" i="5"/>
  <c r="V31" i="5"/>
  <c r="W31" i="5"/>
  <c r="X31" i="5"/>
  <c r="Y31" i="5"/>
  <c r="Z31" i="5"/>
  <c r="AF31" i="5"/>
  <c r="AG31" i="5"/>
  <c r="AM31" i="5"/>
  <c r="AO31" i="5"/>
  <c r="AQ31" i="5" s="1"/>
  <c r="AP31" i="5"/>
  <c r="AS31" i="5"/>
  <c r="AT31" i="5"/>
  <c r="AX31" i="5"/>
  <c r="AY31" i="5"/>
  <c r="AZ31" i="5" s="1"/>
  <c r="BC31" i="5"/>
  <c r="BD31" i="5"/>
  <c r="BE31" i="5"/>
  <c r="BF31" i="5"/>
  <c r="BG31" i="5"/>
  <c r="BI31" i="5"/>
  <c r="BK31" i="5"/>
  <c r="EA31" i="5"/>
  <c r="EM31" i="5"/>
  <c r="EN31" i="5"/>
  <c r="EO31" i="5"/>
  <c r="ES31" i="5"/>
  <c r="ET31" i="5"/>
  <c r="EU31" i="5"/>
  <c r="AL31" i="5" s="1"/>
  <c r="AN31" i="5" s="1"/>
  <c r="FB31" i="5"/>
  <c r="FC31" i="5"/>
  <c r="FD31" i="5"/>
  <c r="FT31" i="5"/>
  <c r="AR31" i="5" s="1"/>
  <c r="AU31" i="5" s="1"/>
  <c r="FU31" i="5"/>
  <c r="FV31" i="5"/>
  <c r="G32" i="5"/>
  <c r="H32" i="5"/>
  <c r="AA32" i="5" s="1"/>
  <c r="I32" i="5"/>
  <c r="J32" i="5"/>
  <c r="K32" i="5"/>
  <c r="L32" i="5"/>
  <c r="M32" i="5"/>
  <c r="N32" i="5"/>
  <c r="AH32" i="5" s="1"/>
  <c r="O32" i="5"/>
  <c r="P32" i="5"/>
  <c r="Q32" i="5"/>
  <c r="R32" i="5"/>
  <c r="S32" i="5"/>
  <c r="T32" i="5"/>
  <c r="U32" i="5"/>
  <c r="V32" i="5"/>
  <c r="W32" i="5"/>
  <c r="Y32" i="5"/>
  <c r="Z32" i="5"/>
  <c r="AF32" i="5"/>
  <c r="AG32" i="5"/>
  <c r="AL32" i="5"/>
  <c r="AN32" i="5" s="1"/>
  <c r="AM32" i="5"/>
  <c r="AP32" i="5"/>
  <c r="AS32" i="5"/>
  <c r="AX32" i="5"/>
  <c r="AY32" i="5"/>
  <c r="AZ32" i="5" s="1"/>
  <c r="BB32" i="5"/>
  <c r="BC32" i="5"/>
  <c r="BI32" i="5"/>
  <c r="BK32" i="5"/>
  <c r="EM32" i="5"/>
  <c r="EN32" i="5"/>
  <c r="EO32" i="5"/>
  <c r="ES32" i="5"/>
  <c r="ET32" i="5"/>
  <c r="EU32" i="5"/>
  <c r="FB32" i="5"/>
  <c r="FC32" i="5"/>
  <c r="FD32" i="5"/>
  <c r="FT32" i="5"/>
  <c r="FU32" i="5"/>
  <c r="FV32" i="5"/>
  <c r="G33" i="5"/>
  <c r="H33" i="5"/>
  <c r="AA33" i="5" s="1"/>
  <c r="I33" i="5"/>
  <c r="J33" i="5"/>
  <c r="K33" i="5"/>
  <c r="L33" i="5"/>
  <c r="M33" i="5"/>
  <c r="N33" i="5"/>
  <c r="AH33" i="5" s="1"/>
  <c r="O33" i="5"/>
  <c r="P33" i="5"/>
  <c r="Q33" i="5"/>
  <c r="R33" i="5"/>
  <c r="S33" i="5"/>
  <c r="T33" i="5"/>
  <c r="U33" i="5"/>
  <c r="V33" i="5"/>
  <c r="BD33" i="5" s="1"/>
  <c r="W33" i="5"/>
  <c r="X33" i="5"/>
  <c r="Y33" i="5"/>
  <c r="Z33" i="5"/>
  <c r="AG33" i="5"/>
  <c r="AI33" i="5"/>
  <c r="AM33" i="5"/>
  <c r="AO33" i="5"/>
  <c r="AQ33" i="5" s="1"/>
  <c r="AP33" i="5"/>
  <c r="AS33" i="5"/>
  <c r="AX33" i="5"/>
  <c r="AY33" i="5"/>
  <c r="AZ33" i="5" s="1"/>
  <c r="BA33" i="5"/>
  <c r="BC33" i="5"/>
  <c r="BI33" i="5"/>
  <c r="BK33" i="5"/>
  <c r="EM33" i="5"/>
  <c r="EN33" i="5"/>
  <c r="AF33" i="5" s="1"/>
  <c r="EO33" i="5"/>
  <c r="ES33" i="5"/>
  <c r="ET33" i="5"/>
  <c r="EU33" i="5"/>
  <c r="FB33" i="5"/>
  <c r="FC33" i="5"/>
  <c r="FD33" i="5"/>
  <c r="FT33" i="5"/>
  <c r="AR33" i="5" s="1"/>
  <c r="FU33" i="5"/>
  <c r="FV33" i="5"/>
  <c r="G34" i="5"/>
  <c r="H34" i="5"/>
  <c r="I34" i="5"/>
  <c r="J34" i="5"/>
  <c r="K34" i="5"/>
  <c r="L34" i="5"/>
  <c r="M34" i="5"/>
  <c r="N34" i="5"/>
  <c r="AH34" i="5" s="1"/>
  <c r="O34" i="5"/>
  <c r="P34" i="5"/>
  <c r="Q34" i="5"/>
  <c r="R34" i="5"/>
  <c r="S34" i="5"/>
  <c r="X34" i="5" s="1"/>
  <c r="T34" i="5"/>
  <c r="U34" i="5"/>
  <c r="V34" i="5"/>
  <c r="Y34" i="5"/>
  <c r="AA34" i="5" s="1"/>
  <c r="Z34" i="5"/>
  <c r="AG34" i="5"/>
  <c r="AI34" i="5"/>
  <c r="AM34" i="5"/>
  <c r="AP34" i="5"/>
  <c r="AS34" i="5"/>
  <c r="AX34" i="5"/>
  <c r="BC34" i="5"/>
  <c r="BI34" i="5"/>
  <c r="BK34" i="5"/>
  <c r="EA34" i="5"/>
  <c r="EC34" i="5"/>
  <c r="EM34" i="5"/>
  <c r="EN34" i="5"/>
  <c r="EO34" i="5"/>
  <c r="AF34" i="5" s="1"/>
  <c r="ES34" i="5"/>
  <c r="ET34" i="5"/>
  <c r="EU34" i="5"/>
  <c r="AL34" i="5" s="1"/>
  <c r="AN34" i="5" s="1"/>
  <c r="FB34" i="5"/>
  <c r="AO34" i="5" s="1"/>
  <c r="AQ34" i="5" s="1"/>
  <c r="FC34" i="5"/>
  <c r="FD34" i="5"/>
  <c r="FT34" i="5"/>
  <c r="FU34" i="5"/>
  <c r="FV34" i="5"/>
  <c r="G35" i="5"/>
  <c r="H35" i="5"/>
  <c r="I35" i="5"/>
  <c r="J35" i="5"/>
  <c r="K35" i="5"/>
  <c r="L35" i="5"/>
  <c r="M35" i="5"/>
  <c r="N35" i="5"/>
  <c r="AH35" i="5" s="1"/>
  <c r="O35" i="5"/>
  <c r="P35" i="5"/>
  <c r="Q35" i="5"/>
  <c r="AI35" i="5" s="1"/>
  <c r="R35" i="5"/>
  <c r="S35" i="5"/>
  <c r="T35" i="5"/>
  <c r="U35" i="5"/>
  <c r="V35" i="5"/>
  <c r="BD35" i="5" s="1"/>
  <c r="BE35" i="5" s="1"/>
  <c r="W35" i="5"/>
  <c r="X35" i="5"/>
  <c r="Y35" i="5"/>
  <c r="Z35" i="5"/>
  <c r="AG35" i="5"/>
  <c r="AM35" i="5"/>
  <c r="AO35" i="5"/>
  <c r="AP35" i="5"/>
  <c r="AS35" i="5"/>
  <c r="AX35" i="5"/>
  <c r="AY35" i="5"/>
  <c r="AZ35" i="5" s="1"/>
  <c r="BA35" i="5"/>
  <c r="BB35" i="5"/>
  <c r="BC35" i="5"/>
  <c r="BF35" i="5"/>
  <c r="BG35" i="5"/>
  <c r="BI35" i="5"/>
  <c r="BK35" i="5"/>
  <c r="EC35" i="5"/>
  <c r="EM35" i="5"/>
  <c r="EN35" i="5"/>
  <c r="EO35" i="5"/>
  <c r="ES35" i="5"/>
  <c r="ET35" i="5"/>
  <c r="EU35" i="5"/>
  <c r="FB35" i="5"/>
  <c r="FC35" i="5"/>
  <c r="FD35" i="5"/>
  <c r="FT35" i="5"/>
  <c r="FU35" i="5"/>
  <c r="FV35" i="5"/>
  <c r="G36" i="5"/>
  <c r="H36" i="5"/>
  <c r="I36" i="5"/>
  <c r="J36" i="5"/>
  <c r="K36" i="5"/>
  <c r="L36" i="5"/>
  <c r="AG36" i="5" s="1"/>
  <c r="M36" i="5"/>
  <c r="N36" i="5"/>
  <c r="AH36" i="5" s="1"/>
  <c r="O36" i="5"/>
  <c r="P36" i="5"/>
  <c r="Q36" i="5"/>
  <c r="AI36" i="5" s="1"/>
  <c r="R36" i="5"/>
  <c r="S36" i="5"/>
  <c r="T36" i="5"/>
  <c r="U36" i="5"/>
  <c r="V36" i="5"/>
  <c r="Y36" i="5"/>
  <c r="Z36" i="5"/>
  <c r="AA36" i="5"/>
  <c r="AL36" i="5"/>
  <c r="AN36" i="5" s="1"/>
  <c r="AM36" i="5"/>
  <c r="AP36" i="5"/>
  <c r="AS36" i="5"/>
  <c r="AX36" i="5"/>
  <c r="BC36" i="5"/>
  <c r="BD36" i="5"/>
  <c r="BE36" i="5" s="1"/>
  <c r="BF36" i="5"/>
  <c r="BG36" i="5"/>
  <c r="BI36" i="5"/>
  <c r="BK36" i="5"/>
  <c r="EB36" i="5"/>
  <c r="EM36" i="5"/>
  <c r="EN36" i="5"/>
  <c r="EO36" i="5"/>
  <c r="AF36" i="5" s="1"/>
  <c r="ES36" i="5"/>
  <c r="ET36" i="5"/>
  <c r="EU36" i="5"/>
  <c r="FB36" i="5"/>
  <c r="AO36" i="5" s="1"/>
  <c r="AQ36" i="5" s="1"/>
  <c r="FC36" i="5"/>
  <c r="FD36" i="5"/>
  <c r="FT36" i="5"/>
  <c r="FU36" i="5"/>
  <c r="FV36" i="5"/>
  <c r="G37" i="5"/>
  <c r="H37" i="5"/>
  <c r="AA37" i="5" s="1"/>
  <c r="I37" i="5"/>
  <c r="J37" i="5"/>
  <c r="K37" i="5"/>
  <c r="L37" i="5"/>
  <c r="M37" i="5"/>
  <c r="AG37" i="5" s="1"/>
  <c r="N37" i="5"/>
  <c r="O37" i="5"/>
  <c r="P37" i="5"/>
  <c r="AI37" i="5" s="1"/>
  <c r="Q37" i="5"/>
  <c r="R37" i="5"/>
  <c r="S37" i="5"/>
  <c r="T37" i="5"/>
  <c r="U37" i="5"/>
  <c r="W37" i="5" s="1"/>
  <c r="V37" i="5"/>
  <c r="BD37" i="5" s="1"/>
  <c r="BE37" i="5" s="1"/>
  <c r="X37" i="5"/>
  <c r="Y37" i="5"/>
  <c r="Z37" i="5"/>
  <c r="AM37" i="5"/>
  <c r="AO37" i="5"/>
  <c r="AP37" i="5"/>
  <c r="AS37" i="5"/>
  <c r="AX37" i="5"/>
  <c r="AY37" i="5"/>
  <c r="AZ37" i="5" s="1"/>
  <c r="BA37" i="5"/>
  <c r="BB37" i="5"/>
  <c r="BC37" i="5"/>
  <c r="BI37" i="5"/>
  <c r="BK37" i="5"/>
  <c r="EM37" i="5"/>
  <c r="EN37" i="5"/>
  <c r="AF37" i="5" s="1"/>
  <c r="EO37" i="5"/>
  <c r="ES37" i="5"/>
  <c r="AL37" i="5" s="1"/>
  <c r="AN37" i="5" s="1"/>
  <c r="ET37" i="5"/>
  <c r="EU37" i="5"/>
  <c r="FB37" i="5"/>
  <c r="FC37" i="5"/>
  <c r="FD37" i="5"/>
  <c r="FT37" i="5"/>
  <c r="FU37" i="5"/>
  <c r="FV37" i="5"/>
  <c r="G38" i="5"/>
  <c r="H38" i="5"/>
  <c r="I38" i="5"/>
  <c r="J38" i="5"/>
  <c r="K38" i="5"/>
  <c r="L38" i="5"/>
  <c r="M38" i="5"/>
  <c r="AG38" i="5" s="1"/>
  <c r="N38" i="5"/>
  <c r="O38" i="5"/>
  <c r="P38" i="5"/>
  <c r="Q38" i="5"/>
  <c r="AI38" i="5" s="1"/>
  <c r="R38" i="5"/>
  <c r="S38" i="5"/>
  <c r="T38" i="5"/>
  <c r="U38" i="5"/>
  <c r="V38" i="5"/>
  <c r="BD38" i="5" s="1"/>
  <c r="BF38" i="5" s="1"/>
  <c r="Y38" i="5"/>
  <c r="AA38" i="5" s="1"/>
  <c r="Z38" i="5"/>
  <c r="AL38" i="5"/>
  <c r="AM38" i="5"/>
  <c r="AN38" i="5"/>
  <c r="AO38" i="5"/>
  <c r="AQ38" i="5" s="1"/>
  <c r="AP38" i="5"/>
  <c r="AS38" i="5"/>
  <c r="AX38" i="5"/>
  <c r="BC38" i="5"/>
  <c r="BE38" i="5"/>
  <c r="BI38" i="5"/>
  <c r="BK38" i="5"/>
  <c r="EC38" i="5"/>
  <c r="EM38" i="5"/>
  <c r="EN38" i="5"/>
  <c r="EO38" i="5"/>
  <c r="AF38" i="5" s="1"/>
  <c r="ES38" i="5"/>
  <c r="ET38" i="5"/>
  <c r="EU38" i="5"/>
  <c r="FB38" i="5"/>
  <c r="FC38" i="5"/>
  <c r="FD38" i="5"/>
  <c r="FT38" i="5"/>
  <c r="FU38" i="5"/>
  <c r="FV38" i="5"/>
  <c r="G39" i="5"/>
  <c r="H39" i="5"/>
  <c r="I39" i="5"/>
  <c r="J39" i="5"/>
  <c r="K39" i="5"/>
  <c r="L39" i="5"/>
  <c r="M39" i="5"/>
  <c r="AG39" i="5" s="1"/>
  <c r="N39" i="5"/>
  <c r="AH39" i="5" s="1"/>
  <c r="O39" i="5"/>
  <c r="P39" i="5"/>
  <c r="Q39" i="5"/>
  <c r="AI39" i="5" s="1"/>
  <c r="R39" i="5"/>
  <c r="S39" i="5"/>
  <c r="T39" i="5"/>
  <c r="U39" i="5"/>
  <c r="V39" i="5"/>
  <c r="Y39" i="5"/>
  <c r="Z39" i="5"/>
  <c r="AF39" i="5"/>
  <c r="AM39" i="5"/>
  <c r="AP39" i="5"/>
  <c r="AS39" i="5"/>
  <c r="AX39" i="5"/>
  <c r="BC39" i="5"/>
  <c r="BI39" i="5"/>
  <c r="BK39" i="5"/>
  <c r="EC39" i="5"/>
  <c r="EM39" i="5"/>
  <c r="EN39" i="5"/>
  <c r="EO39" i="5"/>
  <c r="ES39" i="5"/>
  <c r="ET39" i="5"/>
  <c r="EU39" i="5"/>
  <c r="FB39" i="5"/>
  <c r="FC39" i="5"/>
  <c r="AO39" i="5" s="1"/>
  <c r="FD39" i="5"/>
  <c r="FT39" i="5"/>
  <c r="AR39" i="5" s="1"/>
  <c r="FU39" i="5"/>
  <c r="FV39" i="5"/>
  <c r="G40" i="5"/>
  <c r="H40" i="5"/>
  <c r="I40" i="5"/>
  <c r="J40" i="5"/>
  <c r="K40" i="5"/>
  <c r="L40" i="5"/>
  <c r="M40" i="5"/>
  <c r="N40" i="5"/>
  <c r="AH40" i="5" s="1"/>
  <c r="O40" i="5"/>
  <c r="P40" i="5"/>
  <c r="Q40" i="5"/>
  <c r="AI40" i="5" s="1"/>
  <c r="R40" i="5"/>
  <c r="S40" i="5"/>
  <c r="T40" i="5"/>
  <c r="U40" i="5"/>
  <c r="V40" i="5"/>
  <c r="BD40" i="5" s="1"/>
  <c r="BE40" i="5" s="1"/>
  <c r="Y40" i="5"/>
  <c r="Z40" i="5"/>
  <c r="AA40" i="5"/>
  <c r="AG40" i="5"/>
  <c r="AM40" i="5"/>
  <c r="AO40" i="5"/>
  <c r="AQ40" i="5" s="1"/>
  <c r="AP40" i="5"/>
  <c r="AS40" i="5"/>
  <c r="AX40" i="5"/>
  <c r="BC40" i="5"/>
  <c r="BF40" i="5"/>
  <c r="BI40" i="5"/>
  <c r="BK40" i="5"/>
  <c r="EM40" i="5"/>
  <c r="EN40" i="5"/>
  <c r="EO40" i="5"/>
  <c r="AF40" i="5" s="1"/>
  <c r="ES40" i="5"/>
  <c r="ET40" i="5"/>
  <c r="EU40" i="5"/>
  <c r="FB40" i="5"/>
  <c r="FC40" i="5"/>
  <c r="FD40" i="5"/>
  <c r="FT40" i="5"/>
  <c r="FU40" i="5"/>
  <c r="FV40" i="5"/>
  <c r="G41" i="5"/>
  <c r="H41" i="5"/>
  <c r="I41" i="5"/>
  <c r="J41" i="5"/>
  <c r="K41" i="5"/>
  <c r="L41" i="5"/>
  <c r="M41" i="5"/>
  <c r="AG41" i="5" s="1"/>
  <c r="N41" i="5"/>
  <c r="AH41" i="5" s="1"/>
  <c r="O41" i="5"/>
  <c r="P41" i="5"/>
  <c r="Q41" i="5"/>
  <c r="AI41" i="5" s="1"/>
  <c r="R41" i="5"/>
  <c r="S41" i="5"/>
  <c r="T41" i="5"/>
  <c r="U41" i="5"/>
  <c r="AY41" i="5" s="1"/>
  <c r="V41" i="5"/>
  <c r="W41" i="5"/>
  <c r="Y41" i="5"/>
  <c r="Z41" i="5"/>
  <c r="AM41" i="5"/>
  <c r="AP41" i="5"/>
  <c r="AS41" i="5"/>
  <c r="AX41" i="5"/>
  <c r="BC41" i="5"/>
  <c r="BI41" i="5"/>
  <c r="BK41" i="5"/>
  <c r="EC41" i="5"/>
  <c r="EM41" i="5"/>
  <c r="EN41" i="5"/>
  <c r="EO41" i="5"/>
  <c r="ES41" i="5"/>
  <c r="ET41" i="5"/>
  <c r="EU41" i="5"/>
  <c r="FB41" i="5"/>
  <c r="FC41" i="5"/>
  <c r="AO41" i="5" s="1"/>
  <c r="AQ41" i="5" s="1"/>
  <c r="FD41" i="5"/>
  <c r="FT41" i="5"/>
  <c r="AR41" i="5" s="1"/>
  <c r="FU41" i="5"/>
  <c r="FV41" i="5"/>
  <c r="G42" i="5"/>
  <c r="H42" i="5"/>
  <c r="I42" i="5"/>
  <c r="J42" i="5"/>
  <c r="K42" i="5"/>
  <c r="L42" i="5"/>
  <c r="AG42" i="5" s="1"/>
  <c r="M42" i="5"/>
  <c r="N42" i="5"/>
  <c r="O42" i="5"/>
  <c r="P42" i="5"/>
  <c r="Q42" i="5"/>
  <c r="AI42" i="5" s="1"/>
  <c r="R42" i="5"/>
  <c r="S42" i="5"/>
  <c r="T42" i="5"/>
  <c r="U42" i="5"/>
  <c r="V42" i="5"/>
  <c r="Y42" i="5"/>
  <c r="Z42" i="5"/>
  <c r="AA42" i="5"/>
  <c r="AH42" i="5"/>
  <c r="AM42" i="5"/>
  <c r="AP42" i="5"/>
  <c r="AS42" i="5"/>
  <c r="AX42" i="5"/>
  <c r="BC42" i="5"/>
  <c r="BI42" i="5"/>
  <c r="BK42" i="5"/>
  <c r="EM42" i="5"/>
  <c r="EN42" i="5"/>
  <c r="EO42" i="5"/>
  <c r="ES42" i="5"/>
  <c r="ET42" i="5"/>
  <c r="EU42" i="5"/>
  <c r="FB42" i="5"/>
  <c r="FC42" i="5"/>
  <c r="FD42" i="5"/>
  <c r="FT42" i="5"/>
  <c r="FU42" i="5"/>
  <c r="FV42" i="5"/>
  <c r="G43" i="5"/>
  <c r="H43" i="5"/>
  <c r="I43" i="5"/>
  <c r="J43" i="5"/>
  <c r="K43" i="5"/>
  <c r="L43" i="5"/>
  <c r="M43" i="5"/>
  <c r="N43" i="5"/>
  <c r="O43" i="5"/>
  <c r="P43" i="5"/>
  <c r="Q43" i="5"/>
  <c r="AI43" i="5" s="1"/>
  <c r="R43" i="5"/>
  <c r="S43" i="5"/>
  <c r="T43" i="5"/>
  <c r="U43" i="5"/>
  <c r="V43" i="5"/>
  <c r="BD43" i="5" s="1"/>
  <c r="BE43" i="5" s="1"/>
  <c r="BG43" i="5" s="1"/>
  <c r="Y43" i="5"/>
  <c r="Z43" i="5"/>
  <c r="AA43" i="5"/>
  <c r="AG43" i="5"/>
  <c r="AH43" i="5"/>
  <c r="AM43" i="5"/>
  <c r="AP43" i="5"/>
  <c r="AS43" i="5"/>
  <c r="AX43" i="5"/>
  <c r="AY43" i="5"/>
  <c r="AZ43" i="5"/>
  <c r="BB43" i="5" s="1"/>
  <c r="BA43" i="5"/>
  <c r="BC43" i="5"/>
  <c r="BI43" i="5"/>
  <c r="BK43" i="5"/>
  <c r="EM43" i="5"/>
  <c r="EN43" i="5"/>
  <c r="EO43" i="5"/>
  <c r="ES43" i="5"/>
  <c r="ET43" i="5"/>
  <c r="EU43" i="5"/>
  <c r="FB43" i="5"/>
  <c r="AO43" i="5" s="1"/>
  <c r="AQ43" i="5" s="1"/>
  <c r="FC43" i="5"/>
  <c r="FD43" i="5"/>
  <c r="FT43" i="5"/>
  <c r="FU43" i="5"/>
  <c r="FV43" i="5"/>
  <c r="AR43" i="5" s="1"/>
  <c r="G44" i="5"/>
  <c r="H44" i="5"/>
  <c r="I44" i="5"/>
  <c r="J44" i="5"/>
  <c r="K44" i="5"/>
  <c r="L44" i="5"/>
  <c r="M44" i="5"/>
  <c r="N44" i="5"/>
  <c r="AH44" i="5" s="1"/>
  <c r="O44" i="5"/>
  <c r="P44" i="5"/>
  <c r="Q44" i="5"/>
  <c r="R44" i="5"/>
  <c r="S44" i="5"/>
  <c r="T44" i="5"/>
  <c r="U44" i="5"/>
  <c r="V44" i="5"/>
  <c r="Y44" i="5"/>
  <c r="Z44" i="5"/>
  <c r="AG44" i="5"/>
  <c r="AI44" i="5"/>
  <c r="AM44" i="5"/>
  <c r="AP44" i="5"/>
  <c r="AR44" i="5"/>
  <c r="AS44" i="5"/>
  <c r="AX44" i="5"/>
  <c r="AY44" i="5"/>
  <c r="AZ44" i="5" s="1"/>
  <c r="BA44" i="5"/>
  <c r="BB44" i="5"/>
  <c r="BC44" i="5"/>
  <c r="BD44" i="5"/>
  <c r="BE44" i="5" s="1"/>
  <c r="BI44" i="5"/>
  <c r="BK44" i="5"/>
  <c r="EC44" i="5"/>
  <c r="EM44" i="5"/>
  <c r="AF44" i="5" s="1"/>
  <c r="EN44" i="5"/>
  <c r="EO44" i="5"/>
  <c r="ES44" i="5"/>
  <c r="AL44" i="5" s="1"/>
  <c r="AN44" i="5" s="1"/>
  <c r="ET44" i="5"/>
  <c r="EU44" i="5"/>
  <c r="FB44" i="5"/>
  <c r="FC44" i="5"/>
  <c r="FD44" i="5"/>
  <c r="FT44" i="5"/>
  <c r="FU44" i="5"/>
  <c r="FV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AY45" i="5" s="1"/>
  <c r="V45" i="5"/>
  <c r="Y45" i="5"/>
  <c r="AA45" i="5" s="1"/>
  <c r="Z45" i="5"/>
  <c r="AI45" i="5"/>
  <c r="AL45" i="5"/>
  <c r="AM45" i="5"/>
  <c r="AN45" i="5"/>
  <c r="AP45" i="5"/>
  <c r="AS45" i="5"/>
  <c r="AX45" i="5"/>
  <c r="BC45" i="5"/>
  <c r="BD45" i="5"/>
  <c r="BE45" i="5" s="1"/>
  <c r="BG45" i="5"/>
  <c r="BI45" i="5"/>
  <c r="BK45" i="5"/>
  <c r="EC45" i="5"/>
  <c r="EM45" i="5"/>
  <c r="AF45" i="5" s="1"/>
  <c r="EN45" i="5"/>
  <c r="EO45" i="5"/>
  <c r="ES45" i="5"/>
  <c r="ET45" i="5"/>
  <c r="EU45" i="5"/>
  <c r="FB45" i="5"/>
  <c r="FC45" i="5"/>
  <c r="FD45" i="5"/>
  <c r="FT45" i="5"/>
  <c r="FU45" i="5"/>
  <c r="AR45" i="5" s="1"/>
  <c r="AT45" i="5" s="1"/>
  <c r="FV45" i="5"/>
  <c r="G46" i="5"/>
  <c r="H46" i="5"/>
  <c r="I46" i="5"/>
  <c r="J46" i="5"/>
  <c r="K46" i="5"/>
  <c r="L46" i="5"/>
  <c r="AG46" i="5" s="1"/>
  <c r="M46" i="5"/>
  <c r="N46" i="5"/>
  <c r="O46" i="5"/>
  <c r="P46" i="5"/>
  <c r="Q46" i="5"/>
  <c r="AI46" i="5" s="1"/>
  <c r="R46" i="5"/>
  <c r="S46" i="5"/>
  <c r="T46" i="5"/>
  <c r="U46" i="5"/>
  <c r="V46" i="5"/>
  <c r="Y46" i="5"/>
  <c r="Z46" i="5"/>
  <c r="AA46" i="5"/>
  <c r="AH46" i="5"/>
  <c r="AM46" i="5"/>
  <c r="AN46" i="5"/>
  <c r="AP46" i="5"/>
  <c r="AS46" i="5"/>
  <c r="AX46" i="5"/>
  <c r="BC46" i="5"/>
  <c r="BI46" i="5"/>
  <c r="BK46" i="5"/>
  <c r="EC46" i="5"/>
  <c r="EM46" i="5"/>
  <c r="EN46" i="5"/>
  <c r="EO46" i="5"/>
  <c r="ES46" i="5"/>
  <c r="AL46" i="5" s="1"/>
  <c r="ET46" i="5"/>
  <c r="EU46" i="5"/>
  <c r="FB46" i="5"/>
  <c r="FC46" i="5"/>
  <c r="FD46" i="5"/>
  <c r="FT46" i="5"/>
  <c r="FU46" i="5"/>
  <c r="FV46" i="5"/>
  <c r="G47" i="5"/>
  <c r="H47" i="5"/>
  <c r="I47" i="5"/>
  <c r="J47" i="5"/>
  <c r="K47" i="5"/>
  <c r="L47" i="5"/>
  <c r="M47" i="5"/>
  <c r="AG47" i="5" s="1"/>
  <c r="N47" i="5"/>
  <c r="O47" i="5"/>
  <c r="P47" i="5"/>
  <c r="Q47" i="5"/>
  <c r="AI47" i="5" s="1"/>
  <c r="R47" i="5"/>
  <c r="S47" i="5"/>
  <c r="X47" i="5" s="1"/>
  <c r="T47" i="5"/>
  <c r="U47" i="5"/>
  <c r="AY47" i="5" s="1"/>
  <c r="V47" i="5"/>
  <c r="Y47" i="5"/>
  <c r="Z47" i="5"/>
  <c r="AA47" i="5"/>
  <c r="AH47" i="5"/>
  <c r="AM47" i="5"/>
  <c r="AP47" i="5"/>
  <c r="AS47" i="5"/>
  <c r="AX47" i="5"/>
  <c r="BC47" i="5"/>
  <c r="BI47" i="5"/>
  <c r="BK47" i="5"/>
  <c r="EM47" i="5"/>
  <c r="EN47" i="5"/>
  <c r="EO47" i="5"/>
  <c r="ES47" i="5"/>
  <c r="ET47" i="5"/>
  <c r="EU47" i="5"/>
  <c r="FB47" i="5"/>
  <c r="AO47" i="5" s="1"/>
  <c r="AQ47" i="5" s="1"/>
  <c r="FC47" i="5"/>
  <c r="FD47" i="5"/>
  <c r="FT47" i="5"/>
  <c r="FU47" i="5"/>
  <c r="FV47" i="5"/>
  <c r="AR47" i="5" s="1"/>
  <c r="G48" i="5"/>
  <c r="H48" i="5"/>
  <c r="I48" i="5"/>
  <c r="J48" i="5"/>
  <c r="K48" i="5"/>
  <c r="L48" i="5"/>
  <c r="M48" i="5"/>
  <c r="AG48" i="5" s="1"/>
  <c r="N48" i="5"/>
  <c r="AH48" i="5" s="1"/>
  <c r="O48" i="5"/>
  <c r="P48" i="5"/>
  <c r="Q48" i="5"/>
  <c r="R48" i="5"/>
  <c r="S48" i="5"/>
  <c r="T48" i="5"/>
  <c r="U48" i="5"/>
  <c r="V48" i="5"/>
  <c r="BD48" i="5" s="1"/>
  <c r="BE48" i="5" s="1"/>
  <c r="Y48" i="5"/>
  <c r="Z48" i="5"/>
  <c r="AA48" i="5" s="1"/>
  <c r="AI48" i="5"/>
  <c r="AL48" i="5"/>
  <c r="AM48" i="5"/>
  <c r="AP48" i="5"/>
  <c r="AR48" i="5"/>
  <c r="AS48" i="5"/>
  <c r="AX48" i="5"/>
  <c r="AY48" i="5"/>
  <c r="AZ48" i="5" s="1"/>
  <c r="BA48" i="5"/>
  <c r="BB48" i="5"/>
  <c r="BC48" i="5"/>
  <c r="BI48" i="5"/>
  <c r="BK48" i="5"/>
  <c r="EC48" i="5"/>
  <c r="EM48" i="5"/>
  <c r="AF48" i="5" s="1"/>
  <c r="EN48" i="5"/>
  <c r="EO48" i="5"/>
  <c r="ES48" i="5"/>
  <c r="ET48" i="5"/>
  <c r="EU48" i="5"/>
  <c r="FB48" i="5"/>
  <c r="FC48" i="5"/>
  <c r="FD48" i="5"/>
  <c r="FT48" i="5"/>
  <c r="FU48" i="5"/>
  <c r="FV48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AY49" i="5" s="1"/>
  <c r="V49" i="5"/>
  <c r="Y49" i="5"/>
  <c r="Z49" i="5"/>
  <c r="AA49" i="5"/>
  <c r="AI49" i="5"/>
  <c r="AL49" i="5"/>
  <c r="AN49" i="5" s="1"/>
  <c r="AM49" i="5"/>
  <c r="AP49" i="5"/>
  <c r="AS49" i="5"/>
  <c r="AX49" i="5"/>
  <c r="BC49" i="5"/>
  <c r="BD49" i="5"/>
  <c r="BE49" i="5" s="1"/>
  <c r="BG49" i="5"/>
  <c r="BI49" i="5"/>
  <c r="BK49" i="5"/>
  <c r="EM49" i="5"/>
  <c r="EN49" i="5"/>
  <c r="EO49" i="5"/>
  <c r="ES49" i="5"/>
  <c r="ET49" i="5"/>
  <c r="EU49" i="5"/>
  <c r="FB49" i="5"/>
  <c r="FC49" i="5"/>
  <c r="FD49" i="5"/>
  <c r="FT49" i="5"/>
  <c r="FU49" i="5"/>
  <c r="AR49" i="5" s="1"/>
  <c r="FV49" i="5"/>
  <c r="G50" i="5"/>
  <c r="H50" i="5"/>
  <c r="I50" i="5"/>
  <c r="J50" i="5"/>
  <c r="K50" i="5"/>
  <c r="L50" i="5"/>
  <c r="AG50" i="5" s="1"/>
  <c r="M50" i="5"/>
  <c r="N50" i="5"/>
  <c r="O50" i="5"/>
  <c r="P50" i="5"/>
  <c r="Q50" i="5"/>
  <c r="R50" i="5"/>
  <c r="W50" i="5" s="1"/>
  <c r="S50" i="5"/>
  <c r="X50" i="5" s="1"/>
  <c r="T50" i="5"/>
  <c r="U50" i="5"/>
  <c r="V50" i="5"/>
  <c r="Y50" i="5"/>
  <c r="AA50" i="5" s="1"/>
  <c r="Z50" i="5"/>
  <c r="AH50" i="5"/>
  <c r="AI50" i="5"/>
  <c r="AM50" i="5"/>
  <c r="AP50" i="5"/>
  <c r="AS50" i="5"/>
  <c r="AX50" i="5"/>
  <c r="AY50" i="5"/>
  <c r="BA50" i="5" s="1"/>
  <c r="AZ50" i="5"/>
  <c r="BB50" i="5" s="1"/>
  <c r="BC50" i="5"/>
  <c r="BD50" i="5"/>
  <c r="BE50" i="5" s="1"/>
  <c r="BG50" i="5"/>
  <c r="BI50" i="5"/>
  <c r="BK50" i="5"/>
  <c r="EC50" i="5"/>
  <c r="EM50" i="5"/>
  <c r="EN50" i="5"/>
  <c r="EO50" i="5"/>
  <c r="ES50" i="5"/>
  <c r="ET50" i="5"/>
  <c r="EU50" i="5"/>
  <c r="FB50" i="5"/>
  <c r="FC50" i="5"/>
  <c r="FD50" i="5"/>
  <c r="FT50" i="5"/>
  <c r="FU50" i="5"/>
  <c r="FV50" i="5"/>
  <c r="G51" i="5"/>
  <c r="H51" i="5"/>
  <c r="I51" i="5"/>
  <c r="J51" i="5"/>
  <c r="K51" i="5"/>
  <c r="L51" i="5"/>
  <c r="M51" i="5"/>
  <c r="N51" i="5"/>
  <c r="AH51" i="5" s="1"/>
  <c r="O51" i="5"/>
  <c r="P51" i="5"/>
  <c r="Q51" i="5"/>
  <c r="AI51" i="5" s="1"/>
  <c r="R51" i="5"/>
  <c r="S51" i="5"/>
  <c r="T51" i="5"/>
  <c r="U51" i="5"/>
  <c r="V51" i="5"/>
  <c r="BD51" i="5" s="1"/>
  <c r="Y51" i="5"/>
  <c r="Z51" i="5"/>
  <c r="AA51" i="5"/>
  <c r="AG51" i="5"/>
  <c r="AM51" i="5"/>
  <c r="AP51" i="5"/>
  <c r="AS51" i="5"/>
  <c r="AX51" i="5"/>
  <c r="AY51" i="5"/>
  <c r="AZ51" i="5"/>
  <c r="BB51" i="5" s="1"/>
  <c r="BA51" i="5"/>
  <c r="BC51" i="5"/>
  <c r="BI51" i="5"/>
  <c r="BC148" i="5" s="1"/>
  <c r="BK51" i="5"/>
  <c r="EM51" i="5"/>
  <c r="EN51" i="5"/>
  <c r="EO51" i="5"/>
  <c r="ES51" i="5"/>
  <c r="ET51" i="5"/>
  <c r="EU51" i="5"/>
  <c r="FB51" i="5"/>
  <c r="AO51" i="5" s="1"/>
  <c r="AQ51" i="5" s="1"/>
  <c r="FC51" i="5"/>
  <c r="FD51" i="5"/>
  <c r="FT51" i="5"/>
  <c r="AR51" i="5" s="1"/>
  <c r="FU51" i="5"/>
  <c r="FV51" i="5"/>
  <c r="G52" i="5"/>
  <c r="H52" i="5"/>
  <c r="I52" i="5"/>
  <c r="J52" i="5"/>
  <c r="K52" i="5"/>
  <c r="L52" i="5"/>
  <c r="M52" i="5"/>
  <c r="AG52" i="5" s="1"/>
  <c r="N52" i="5"/>
  <c r="AH52" i="5" s="1"/>
  <c r="O52" i="5"/>
  <c r="P52" i="5"/>
  <c r="Q52" i="5"/>
  <c r="R52" i="5"/>
  <c r="S52" i="5"/>
  <c r="T52" i="5"/>
  <c r="U52" i="5"/>
  <c r="V52" i="5"/>
  <c r="BD52" i="5" s="1"/>
  <c r="BE52" i="5" s="1"/>
  <c r="Y52" i="5"/>
  <c r="Z52" i="5"/>
  <c r="AI52" i="5"/>
  <c r="AM52" i="5"/>
  <c r="AP52" i="5"/>
  <c r="AQ52" i="5"/>
  <c r="AS52" i="5"/>
  <c r="AX52" i="5"/>
  <c r="AY52" i="5"/>
  <c r="AZ52" i="5"/>
  <c r="BB52" i="5" s="1"/>
  <c r="BA52" i="5"/>
  <c r="BC52" i="5"/>
  <c r="BI52" i="5"/>
  <c r="BK52" i="5"/>
  <c r="EC52" i="5"/>
  <c r="EM52" i="5"/>
  <c r="AF52" i="5" s="1"/>
  <c r="EN52" i="5"/>
  <c r="EO52" i="5"/>
  <c r="ES52" i="5"/>
  <c r="ET52" i="5"/>
  <c r="AL52" i="5" s="1"/>
  <c r="AN52" i="5" s="1"/>
  <c r="EU52" i="5"/>
  <c r="FB52" i="5"/>
  <c r="AO52" i="5" s="1"/>
  <c r="FC52" i="5"/>
  <c r="FD52" i="5"/>
  <c r="FT52" i="5"/>
  <c r="FU52" i="5"/>
  <c r="FV52" i="5"/>
  <c r="AR52" i="5" s="1"/>
  <c r="G53" i="5"/>
  <c r="H53" i="5"/>
  <c r="I53" i="5"/>
  <c r="J53" i="5"/>
  <c r="K53" i="5"/>
  <c r="L53" i="5"/>
  <c r="M53" i="5"/>
  <c r="AG53" i="5" s="1"/>
  <c r="N53" i="5"/>
  <c r="AH53" i="5" s="1"/>
  <c r="O53" i="5"/>
  <c r="P53" i="5"/>
  <c r="Q53" i="5"/>
  <c r="AI53" i="5" s="1"/>
  <c r="R53" i="5"/>
  <c r="S53" i="5"/>
  <c r="T53" i="5"/>
  <c r="U53" i="5"/>
  <c r="AY53" i="5" s="1"/>
  <c r="AZ53" i="5" s="1"/>
  <c r="V53" i="5"/>
  <c r="BD53" i="5" s="1"/>
  <c r="Y53" i="5"/>
  <c r="Z53" i="5"/>
  <c r="AA53" i="5" s="1"/>
  <c r="AM53" i="5"/>
  <c r="AP53" i="5"/>
  <c r="AS53" i="5"/>
  <c r="AX53" i="5"/>
  <c r="BA53" i="5"/>
  <c r="BB53" i="5"/>
  <c r="BC53" i="5"/>
  <c r="BI53" i="5"/>
  <c r="BK53" i="5"/>
  <c r="EM53" i="5"/>
  <c r="AF53" i="5" s="1"/>
  <c r="EN53" i="5"/>
  <c r="EO53" i="5"/>
  <c r="ES53" i="5"/>
  <c r="ET53" i="5"/>
  <c r="EU53" i="5"/>
  <c r="FB53" i="5"/>
  <c r="FC53" i="5"/>
  <c r="FD53" i="5"/>
  <c r="FT53" i="5"/>
  <c r="FU53" i="5"/>
  <c r="FV53" i="5"/>
  <c r="AR53" i="5" s="1"/>
  <c r="G54" i="5"/>
  <c r="H54" i="5"/>
  <c r="I54" i="5"/>
  <c r="J54" i="5"/>
  <c r="K54" i="5"/>
  <c r="L54" i="5"/>
  <c r="M54" i="5"/>
  <c r="AG54" i="5" s="1"/>
  <c r="N54" i="5"/>
  <c r="AH54" i="5" s="1"/>
  <c r="O54" i="5"/>
  <c r="P54" i="5"/>
  <c r="Q54" i="5"/>
  <c r="R54" i="5"/>
  <c r="S54" i="5"/>
  <c r="T54" i="5"/>
  <c r="U54" i="5"/>
  <c r="AY54" i="5" s="1"/>
  <c r="V54" i="5"/>
  <c r="Y54" i="5"/>
  <c r="Z54" i="5"/>
  <c r="AA54" i="5"/>
  <c r="AI54" i="5"/>
  <c r="AM54" i="5"/>
  <c r="AP54" i="5"/>
  <c r="AR54" i="5"/>
  <c r="AS54" i="5"/>
  <c r="AX54" i="5"/>
  <c r="BC54" i="5"/>
  <c r="BI54" i="5"/>
  <c r="BK54" i="5"/>
  <c r="EB54" i="5"/>
  <c r="EM54" i="5"/>
  <c r="EN54" i="5"/>
  <c r="AF54" i="5" s="1"/>
  <c r="EO54" i="5"/>
  <c r="ES54" i="5"/>
  <c r="AL54" i="5" s="1"/>
  <c r="AN54" i="5" s="1"/>
  <c r="ET54" i="5"/>
  <c r="EU54" i="5"/>
  <c r="FB54" i="5"/>
  <c r="AO54" i="5" s="1"/>
  <c r="AQ54" i="5" s="1"/>
  <c r="FC54" i="5"/>
  <c r="FD54" i="5"/>
  <c r="FT54" i="5"/>
  <c r="FU54" i="5"/>
  <c r="FV54" i="5"/>
  <c r="G55" i="5"/>
  <c r="H55" i="5"/>
  <c r="I55" i="5"/>
  <c r="J55" i="5"/>
  <c r="K55" i="5"/>
  <c r="L55" i="5"/>
  <c r="AG55" i="5" s="1"/>
  <c r="M55" i="5"/>
  <c r="N55" i="5"/>
  <c r="O55" i="5"/>
  <c r="P55" i="5"/>
  <c r="AI55" i="5" s="1"/>
  <c r="Q55" i="5"/>
  <c r="R55" i="5"/>
  <c r="S55" i="5"/>
  <c r="X55" i="5" s="1"/>
  <c r="T55" i="5"/>
  <c r="U55" i="5"/>
  <c r="V55" i="5"/>
  <c r="Y55" i="5"/>
  <c r="Z55" i="5"/>
  <c r="AH55" i="5"/>
  <c r="AM55" i="5"/>
  <c r="AP55" i="5"/>
  <c r="AR55" i="5"/>
  <c r="AS55" i="5"/>
  <c r="AX55" i="5"/>
  <c r="AY55" i="5"/>
  <c r="AZ55" i="5"/>
  <c r="BA55" i="5"/>
  <c r="BB55" i="5"/>
  <c r="BC55" i="5"/>
  <c r="BI55" i="5"/>
  <c r="BK55" i="5"/>
  <c r="EC55" i="5"/>
  <c r="EM55" i="5"/>
  <c r="AF55" i="5" s="1"/>
  <c r="EN55" i="5"/>
  <c r="EO55" i="5"/>
  <c r="ES55" i="5"/>
  <c r="ET55" i="5"/>
  <c r="EU55" i="5"/>
  <c r="FB55" i="5"/>
  <c r="FC55" i="5"/>
  <c r="FD55" i="5"/>
  <c r="FT55" i="5"/>
  <c r="FU55" i="5"/>
  <c r="FV55" i="5"/>
  <c r="G56" i="5"/>
  <c r="H56" i="5"/>
  <c r="I56" i="5"/>
  <c r="J56" i="5"/>
  <c r="K56" i="5"/>
  <c r="L56" i="5"/>
  <c r="M56" i="5"/>
  <c r="AG56" i="5" s="1"/>
  <c r="N56" i="5"/>
  <c r="AH56" i="5" s="1"/>
  <c r="O56" i="5"/>
  <c r="P56" i="5"/>
  <c r="Q56" i="5"/>
  <c r="AI56" i="5" s="1"/>
  <c r="R56" i="5"/>
  <c r="W56" i="5" s="1"/>
  <c r="S56" i="5"/>
  <c r="T56" i="5"/>
  <c r="U56" i="5"/>
  <c r="V56" i="5"/>
  <c r="BD56" i="5" s="1"/>
  <c r="Y56" i="5"/>
  <c r="Z56" i="5"/>
  <c r="AA56" i="5"/>
  <c r="AL56" i="5"/>
  <c r="AM56" i="5"/>
  <c r="AN56" i="5" s="1"/>
  <c r="AP56" i="5"/>
  <c r="AS56" i="5"/>
  <c r="AX56" i="5"/>
  <c r="BC56" i="5"/>
  <c r="BI56" i="5"/>
  <c r="BK56" i="5"/>
  <c r="EC56" i="5"/>
  <c r="EM56" i="5"/>
  <c r="EN56" i="5"/>
  <c r="EO56" i="5"/>
  <c r="ES56" i="5"/>
  <c r="ET56" i="5"/>
  <c r="EU56" i="5"/>
  <c r="FB56" i="5"/>
  <c r="FC56" i="5"/>
  <c r="FD56" i="5"/>
  <c r="FT56" i="5"/>
  <c r="FU56" i="5"/>
  <c r="FV56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X57" i="5"/>
  <c r="Y57" i="5"/>
  <c r="Z57" i="5"/>
  <c r="AG57" i="5"/>
  <c r="AH57" i="5"/>
  <c r="AI57" i="5"/>
  <c r="AL57" i="5"/>
  <c r="AN57" i="5" s="1"/>
  <c r="AM57" i="5"/>
  <c r="AP57" i="5"/>
  <c r="AS57" i="5"/>
  <c r="AX57" i="5"/>
  <c r="BC57" i="5"/>
  <c r="BD57" i="5"/>
  <c r="BI57" i="5"/>
  <c r="BK57" i="5"/>
  <c r="EA57" i="5"/>
  <c r="EB57" i="5"/>
  <c r="EM57" i="5"/>
  <c r="EN57" i="5"/>
  <c r="EO57" i="5"/>
  <c r="ES57" i="5"/>
  <c r="ET57" i="5"/>
  <c r="EU57" i="5"/>
  <c r="FB57" i="5"/>
  <c r="AO57" i="5" s="1"/>
  <c r="AQ57" i="5" s="1"/>
  <c r="FC57" i="5"/>
  <c r="FD57" i="5"/>
  <c r="FT57" i="5"/>
  <c r="AR57" i="5" s="1"/>
  <c r="FU57" i="5"/>
  <c r="FV57" i="5"/>
  <c r="G58" i="5"/>
  <c r="H58" i="5"/>
  <c r="I58" i="5"/>
  <c r="J58" i="5"/>
  <c r="K58" i="5"/>
  <c r="L58" i="5"/>
  <c r="M58" i="5"/>
  <c r="N58" i="5"/>
  <c r="AH58" i="5" s="1"/>
  <c r="O58" i="5"/>
  <c r="P58" i="5"/>
  <c r="Q58" i="5"/>
  <c r="R58" i="5"/>
  <c r="S58" i="5"/>
  <c r="T58" i="5"/>
  <c r="U58" i="5"/>
  <c r="AY58" i="5" s="1"/>
  <c r="AZ58" i="5" s="1"/>
  <c r="V58" i="5"/>
  <c r="W58" i="5"/>
  <c r="Y58" i="5"/>
  <c r="Z58" i="5"/>
  <c r="AA58" i="5"/>
  <c r="AI58" i="5"/>
  <c r="AM58" i="5"/>
  <c r="AP58" i="5"/>
  <c r="AS58" i="5"/>
  <c r="AX58" i="5"/>
  <c r="BC58" i="5"/>
  <c r="BI58" i="5"/>
  <c r="BK58" i="5"/>
  <c r="EA58" i="5"/>
  <c r="EB58" i="5"/>
  <c r="EM58" i="5"/>
  <c r="EN58" i="5"/>
  <c r="EO58" i="5"/>
  <c r="ES58" i="5"/>
  <c r="AL58" i="5" s="1"/>
  <c r="AN58" i="5" s="1"/>
  <c r="ET58" i="5"/>
  <c r="EU58" i="5"/>
  <c r="FB58" i="5"/>
  <c r="AO58" i="5" s="1"/>
  <c r="AQ58" i="5" s="1"/>
  <c r="FC58" i="5"/>
  <c r="FD58" i="5"/>
  <c r="FT58" i="5"/>
  <c r="FU58" i="5"/>
  <c r="FV58" i="5"/>
  <c r="G59" i="5"/>
  <c r="H59" i="5"/>
  <c r="I59" i="5"/>
  <c r="J59" i="5"/>
  <c r="K59" i="5"/>
  <c r="L59" i="5"/>
  <c r="M59" i="5"/>
  <c r="AG59" i="5" s="1"/>
  <c r="N59" i="5"/>
  <c r="O59" i="5"/>
  <c r="P59" i="5"/>
  <c r="Q59" i="5"/>
  <c r="R59" i="5"/>
  <c r="S59" i="5"/>
  <c r="T59" i="5"/>
  <c r="U59" i="5"/>
  <c r="V59" i="5"/>
  <c r="Y59" i="5"/>
  <c r="Z59" i="5"/>
  <c r="AA59" i="5"/>
  <c r="AI59" i="5"/>
  <c r="AM59" i="5"/>
  <c r="AN59" i="5"/>
  <c r="AO59" i="5"/>
  <c r="AQ59" i="5" s="1"/>
  <c r="AP59" i="5"/>
  <c r="AS59" i="5"/>
  <c r="AX59" i="5"/>
  <c r="BC59" i="5"/>
  <c r="BI59" i="5"/>
  <c r="BK59" i="5"/>
  <c r="EA59" i="5"/>
  <c r="EB59" i="5"/>
  <c r="EM59" i="5"/>
  <c r="EN59" i="5"/>
  <c r="EO59" i="5"/>
  <c r="ES59" i="5"/>
  <c r="AL59" i="5" s="1"/>
  <c r="ET59" i="5"/>
  <c r="EU59" i="5"/>
  <c r="FB59" i="5"/>
  <c r="FC59" i="5"/>
  <c r="FD59" i="5"/>
  <c r="FT59" i="5"/>
  <c r="FU59" i="5"/>
  <c r="FV59" i="5"/>
  <c r="G60" i="5"/>
  <c r="H60" i="5"/>
  <c r="I60" i="5"/>
  <c r="J60" i="5"/>
  <c r="K60" i="5"/>
  <c r="L60" i="5"/>
  <c r="M60" i="5"/>
  <c r="AG60" i="5" s="1"/>
  <c r="N60" i="5"/>
  <c r="O60" i="5"/>
  <c r="P60" i="5"/>
  <c r="Q60" i="5"/>
  <c r="R60" i="5"/>
  <c r="S60" i="5"/>
  <c r="T60" i="5"/>
  <c r="U60" i="5"/>
  <c r="V60" i="5"/>
  <c r="BD60" i="5" s="1"/>
  <c r="Y60" i="5"/>
  <c r="Z60" i="5"/>
  <c r="AA60" i="5"/>
  <c r="AI60" i="5"/>
  <c r="AM60" i="5"/>
  <c r="AO60" i="5"/>
  <c r="AP60" i="5"/>
  <c r="AS60" i="5"/>
  <c r="AX60" i="5"/>
  <c r="BC60" i="5"/>
  <c r="BI60" i="5"/>
  <c r="BK60" i="5"/>
  <c r="EA60" i="5"/>
  <c r="EB60" i="5"/>
  <c r="EM60" i="5"/>
  <c r="EN60" i="5"/>
  <c r="EO60" i="5"/>
  <c r="ES60" i="5"/>
  <c r="ET60" i="5"/>
  <c r="EU60" i="5"/>
  <c r="FB60" i="5"/>
  <c r="FC60" i="5"/>
  <c r="FD60" i="5"/>
  <c r="FT60" i="5"/>
  <c r="FU60" i="5"/>
  <c r="FV60" i="5"/>
  <c r="G61" i="5"/>
  <c r="H61" i="5"/>
  <c r="I61" i="5"/>
  <c r="J61" i="5"/>
  <c r="K61" i="5"/>
  <c r="L61" i="5"/>
  <c r="M61" i="5"/>
  <c r="AG61" i="5" s="1"/>
  <c r="N61" i="5"/>
  <c r="AH61" i="5" s="1"/>
  <c r="O61" i="5"/>
  <c r="P61" i="5"/>
  <c r="Q61" i="5"/>
  <c r="R61" i="5"/>
  <c r="S61" i="5"/>
  <c r="T61" i="5"/>
  <c r="U61" i="5"/>
  <c r="AY61" i="5" s="1"/>
  <c r="AZ61" i="5" s="1"/>
  <c r="V61" i="5"/>
  <c r="BD61" i="5" s="1"/>
  <c r="BE61" i="5" s="1"/>
  <c r="W61" i="5"/>
  <c r="Y61" i="5"/>
  <c r="Z61" i="5"/>
  <c r="AA61" i="5"/>
  <c r="AI61" i="5"/>
  <c r="AM61" i="5"/>
  <c r="AN61" i="5"/>
  <c r="AO61" i="5"/>
  <c r="AQ61" i="5" s="1"/>
  <c r="AP61" i="5"/>
  <c r="AS61" i="5"/>
  <c r="AX61" i="5"/>
  <c r="BA61" i="5"/>
  <c r="BB61" i="5"/>
  <c r="BC61" i="5"/>
  <c r="BI61" i="5"/>
  <c r="BK61" i="5"/>
  <c r="EA61" i="5"/>
  <c r="EB61" i="5"/>
  <c r="EM61" i="5"/>
  <c r="EN61" i="5"/>
  <c r="AF61" i="5" s="1"/>
  <c r="EO61" i="5"/>
  <c r="ES61" i="5"/>
  <c r="AL61" i="5" s="1"/>
  <c r="ET61" i="5"/>
  <c r="EU61" i="5"/>
  <c r="FB61" i="5"/>
  <c r="FC61" i="5"/>
  <c r="FD61" i="5"/>
  <c r="FT61" i="5"/>
  <c r="FU61" i="5"/>
  <c r="FV61" i="5"/>
  <c r="G62" i="5"/>
  <c r="H62" i="5"/>
  <c r="AA62" i="5" s="1"/>
  <c r="I62" i="5"/>
  <c r="J62" i="5"/>
  <c r="K62" i="5"/>
  <c r="L62" i="5"/>
  <c r="M62" i="5"/>
  <c r="AG62" i="5" s="1"/>
  <c r="N62" i="5"/>
  <c r="O62" i="5"/>
  <c r="P62" i="5"/>
  <c r="AI62" i="5" s="1"/>
  <c r="Q62" i="5"/>
  <c r="R62" i="5"/>
  <c r="S62" i="5"/>
  <c r="T62" i="5"/>
  <c r="U62" i="5"/>
  <c r="V62" i="5"/>
  <c r="X62" i="5"/>
  <c r="Y62" i="5"/>
  <c r="Z62" i="5"/>
  <c r="AF62" i="5"/>
  <c r="AM62" i="5"/>
  <c r="AP62" i="5"/>
  <c r="AS62" i="5"/>
  <c r="AX62" i="5"/>
  <c r="BC62" i="5"/>
  <c r="BD62" i="5"/>
  <c r="BE62" i="5" s="1"/>
  <c r="BI62" i="5"/>
  <c r="BK62" i="5"/>
  <c r="EA62" i="5"/>
  <c r="EB62" i="5"/>
  <c r="EM62" i="5"/>
  <c r="EN62" i="5"/>
  <c r="EO62" i="5"/>
  <c r="ES62" i="5"/>
  <c r="AL62" i="5" s="1"/>
  <c r="AN62" i="5" s="1"/>
  <c r="ET62" i="5"/>
  <c r="EU62" i="5"/>
  <c r="FB62" i="5"/>
  <c r="AO62" i="5" s="1"/>
  <c r="AQ62" i="5" s="1"/>
  <c r="FC62" i="5"/>
  <c r="FD62" i="5"/>
  <c r="FT62" i="5"/>
  <c r="FU62" i="5"/>
  <c r="FV62" i="5"/>
  <c r="G63" i="5"/>
  <c r="H63" i="5"/>
  <c r="AA63" i="5" s="1"/>
  <c r="I63" i="5"/>
  <c r="J63" i="5"/>
  <c r="K63" i="5"/>
  <c r="L63" i="5"/>
  <c r="M63" i="5"/>
  <c r="AG63" i="5" s="1"/>
  <c r="N63" i="5"/>
  <c r="AH63" i="5" s="1"/>
  <c r="O63" i="5"/>
  <c r="P63" i="5"/>
  <c r="Q63" i="5"/>
  <c r="R63" i="5"/>
  <c r="S63" i="5"/>
  <c r="T63" i="5"/>
  <c r="U63" i="5"/>
  <c r="AY63" i="5" s="1"/>
  <c r="AZ63" i="5" s="1"/>
  <c r="V63" i="5"/>
  <c r="W63" i="5"/>
  <c r="X63" i="5"/>
  <c r="Y63" i="5"/>
  <c r="Z63" i="5"/>
  <c r="AF63" i="5"/>
  <c r="AI63" i="5"/>
  <c r="AM63" i="5"/>
  <c r="AP63" i="5"/>
  <c r="AS63" i="5"/>
  <c r="AX63" i="5"/>
  <c r="BA63" i="5"/>
  <c r="BB63" i="5"/>
  <c r="BC63" i="5"/>
  <c r="BD63" i="5"/>
  <c r="BI63" i="5"/>
  <c r="BK63" i="5"/>
  <c r="EA63" i="5"/>
  <c r="EB63" i="5"/>
  <c r="EM63" i="5"/>
  <c r="EN63" i="5"/>
  <c r="EO63" i="5"/>
  <c r="ES63" i="5"/>
  <c r="ET63" i="5"/>
  <c r="EU63" i="5"/>
  <c r="FB63" i="5"/>
  <c r="AO63" i="5" s="1"/>
  <c r="AQ63" i="5" s="1"/>
  <c r="FC63" i="5"/>
  <c r="FD63" i="5"/>
  <c r="FT63" i="5"/>
  <c r="FU63" i="5"/>
  <c r="FV63" i="5"/>
  <c r="G64" i="5"/>
  <c r="H64" i="5"/>
  <c r="AA64" i="5" s="1"/>
  <c r="I64" i="5"/>
  <c r="J64" i="5"/>
  <c r="K64" i="5"/>
  <c r="L64" i="5"/>
  <c r="M64" i="5"/>
  <c r="AG64" i="5" s="1"/>
  <c r="N64" i="5"/>
  <c r="AH64" i="5" s="1"/>
  <c r="O64" i="5"/>
  <c r="P64" i="5"/>
  <c r="AI64" i="5" s="1"/>
  <c r="Q64" i="5"/>
  <c r="R64" i="5"/>
  <c r="S64" i="5"/>
  <c r="T64" i="5"/>
  <c r="U64" i="5"/>
  <c r="AY64" i="5" s="1"/>
  <c r="AZ64" i="5" s="1"/>
  <c r="V64" i="5"/>
  <c r="W64" i="5"/>
  <c r="X64" i="5"/>
  <c r="Y64" i="5"/>
  <c r="Z64" i="5"/>
  <c r="AM64" i="5"/>
  <c r="AP64" i="5"/>
  <c r="AS64" i="5"/>
  <c r="AX64" i="5"/>
  <c r="BA64" i="5"/>
  <c r="BB64" i="5"/>
  <c r="BC64" i="5"/>
  <c r="BC161" i="5" s="1"/>
  <c r="BD64" i="5"/>
  <c r="BI64" i="5"/>
  <c r="BK64" i="5"/>
  <c r="EA64" i="5"/>
  <c r="EB64" i="5"/>
  <c r="EM64" i="5"/>
  <c r="EN64" i="5"/>
  <c r="AF64" i="5" s="1"/>
  <c r="EO64" i="5"/>
  <c r="ES64" i="5"/>
  <c r="ET64" i="5"/>
  <c r="EU64" i="5"/>
  <c r="AL64" i="5" s="1"/>
  <c r="AN64" i="5" s="1"/>
  <c r="FB64" i="5"/>
  <c r="AO64" i="5" s="1"/>
  <c r="FC64" i="5"/>
  <c r="FD64" i="5"/>
  <c r="FT64" i="5"/>
  <c r="AR64" i="5" s="1"/>
  <c r="FU64" i="5"/>
  <c r="FV64" i="5"/>
  <c r="G65" i="5"/>
  <c r="H65" i="5"/>
  <c r="I65" i="5"/>
  <c r="J65" i="5"/>
  <c r="K65" i="5"/>
  <c r="L65" i="5"/>
  <c r="M65" i="5"/>
  <c r="AG65" i="5" s="1"/>
  <c r="N65" i="5"/>
  <c r="AH65" i="5" s="1"/>
  <c r="O65" i="5"/>
  <c r="P65" i="5"/>
  <c r="AI65" i="5" s="1"/>
  <c r="Q65" i="5"/>
  <c r="R65" i="5"/>
  <c r="S65" i="5"/>
  <c r="T65" i="5"/>
  <c r="U65" i="5"/>
  <c r="AY65" i="5" s="1"/>
  <c r="AZ65" i="5" s="1"/>
  <c r="V65" i="5"/>
  <c r="W65" i="5"/>
  <c r="Y65" i="5"/>
  <c r="Z65" i="5"/>
  <c r="AA65" i="5"/>
  <c r="AL65" i="5"/>
  <c r="AM65" i="5"/>
  <c r="AP65" i="5"/>
  <c r="AS65" i="5"/>
  <c r="AX65" i="5"/>
  <c r="BA65" i="5"/>
  <c r="BB65" i="5"/>
  <c r="BC65" i="5"/>
  <c r="BI65" i="5"/>
  <c r="BK65" i="5"/>
  <c r="EA65" i="5"/>
  <c r="EB65" i="5"/>
  <c r="EM65" i="5"/>
  <c r="EN65" i="5"/>
  <c r="EO65" i="5"/>
  <c r="AF65" i="5" s="1"/>
  <c r="ES65" i="5"/>
  <c r="ET65" i="5"/>
  <c r="EU65" i="5"/>
  <c r="FB65" i="5"/>
  <c r="AO65" i="5" s="1"/>
  <c r="AQ65" i="5" s="1"/>
  <c r="FC65" i="5"/>
  <c r="FD65" i="5"/>
  <c r="FT65" i="5"/>
  <c r="FU65" i="5"/>
  <c r="FV65" i="5"/>
  <c r="G66" i="5"/>
  <c r="H66" i="5"/>
  <c r="I66" i="5"/>
  <c r="J66" i="5"/>
  <c r="K66" i="5"/>
  <c r="L66" i="5"/>
  <c r="M66" i="5"/>
  <c r="N66" i="5"/>
  <c r="AH66" i="5" s="1"/>
  <c r="O66" i="5"/>
  <c r="P66" i="5"/>
  <c r="Q66" i="5"/>
  <c r="R66" i="5"/>
  <c r="S66" i="5"/>
  <c r="X66" i="5" s="1"/>
  <c r="T66" i="5"/>
  <c r="U66" i="5"/>
  <c r="AY66" i="5" s="1"/>
  <c r="V66" i="5"/>
  <c r="W66" i="5"/>
  <c r="Y66" i="5"/>
  <c r="Z66" i="5"/>
  <c r="AA66" i="5"/>
  <c r="AI66" i="5"/>
  <c r="AM66" i="5"/>
  <c r="AP66" i="5"/>
  <c r="AS66" i="5"/>
  <c r="AX66" i="5"/>
  <c r="AZ66" i="5"/>
  <c r="BA66" i="5"/>
  <c r="BB66" i="5"/>
  <c r="BC66" i="5"/>
  <c r="BI66" i="5"/>
  <c r="BK66" i="5"/>
  <c r="EA66" i="5"/>
  <c r="EB66" i="5"/>
  <c r="EM66" i="5"/>
  <c r="AF66" i="5" s="1"/>
  <c r="EN66" i="5"/>
  <c r="EO66" i="5"/>
  <c r="ES66" i="5"/>
  <c r="ET66" i="5"/>
  <c r="EU66" i="5"/>
  <c r="FB66" i="5"/>
  <c r="FC66" i="5"/>
  <c r="FD66" i="5"/>
  <c r="FT66" i="5"/>
  <c r="FU66" i="5"/>
  <c r="FV66" i="5"/>
  <c r="AR66" i="5" s="1"/>
  <c r="G67" i="5"/>
  <c r="H67" i="5"/>
  <c r="AA67" i="5" s="1"/>
  <c r="I67" i="5"/>
  <c r="J67" i="5"/>
  <c r="K67" i="5"/>
  <c r="L67" i="5"/>
  <c r="M67" i="5"/>
  <c r="AG67" i="5" s="1"/>
  <c r="N67" i="5"/>
  <c r="O67" i="5"/>
  <c r="P67" i="5"/>
  <c r="AI67" i="5" s="1"/>
  <c r="Q67" i="5"/>
  <c r="R67" i="5"/>
  <c r="W67" i="5" s="1"/>
  <c r="S67" i="5"/>
  <c r="T67" i="5"/>
  <c r="U67" i="5"/>
  <c r="V67" i="5"/>
  <c r="BD67" i="5" s="1"/>
  <c r="BE67" i="5" s="1"/>
  <c r="X67" i="5"/>
  <c r="Y67" i="5"/>
  <c r="Z67" i="5"/>
  <c r="AH67" i="5"/>
  <c r="AM67" i="5"/>
  <c r="AO67" i="5"/>
  <c r="AP67" i="5"/>
  <c r="AR67" i="5"/>
  <c r="AS67" i="5"/>
  <c r="AX67" i="5"/>
  <c r="BC67" i="5"/>
  <c r="BF67" i="5"/>
  <c r="BI67" i="5"/>
  <c r="BK67" i="5"/>
  <c r="BL67" i="5"/>
  <c r="EA67" i="5"/>
  <c r="EB67" i="5"/>
  <c r="EM67" i="5"/>
  <c r="AF67" i="5" s="1"/>
  <c r="EN67" i="5"/>
  <c r="EO67" i="5"/>
  <c r="ES67" i="5"/>
  <c r="ET67" i="5"/>
  <c r="EU67" i="5"/>
  <c r="FB67" i="5"/>
  <c r="FC67" i="5"/>
  <c r="FD67" i="5"/>
  <c r="FT67" i="5"/>
  <c r="FU67" i="5"/>
  <c r="FV67" i="5"/>
  <c r="G68" i="5"/>
  <c r="H68" i="5"/>
  <c r="I68" i="5"/>
  <c r="J68" i="5"/>
  <c r="K68" i="5"/>
  <c r="L68" i="5"/>
  <c r="M68" i="5"/>
  <c r="AG68" i="5" s="1"/>
  <c r="N68" i="5"/>
  <c r="AH68" i="5" s="1"/>
  <c r="O68" i="5"/>
  <c r="P68" i="5"/>
  <c r="Q68" i="5"/>
  <c r="R68" i="5"/>
  <c r="S68" i="5"/>
  <c r="T68" i="5"/>
  <c r="U68" i="5"/>
  <c r="AY68" i="5" s="1"/>
  <c r="AZ68" i="5" s="1"/>
  <c r="V68" i="5"/>
  <c r="BD68" i="5" s="1"/>
  <c r="W68" i="5"/>
  <c r="Y68" i="5"/>
  <c r="Z68" i="5"/>
  <c r="AA68" i="5"/>
  <c r="AI68" i="5"/>
  <c r="AL68" i="5"/>
  <c r="AM68" i="5"/>
  <c r="AP68" i="5"/>
  <c r="AS68" i="5"/>
  <c r="AX68" i="5"/>
  <c r="BC68" i="5"/>
  <c r="BI68" i="5"/>
  <c r="BK68" i="5"/>
  <c r="EA68" i="5"/>
  <c r="EB68" i="5"/>
  <c r="EM68" i="5"/>
  <c r="EN68" i="5"/>
  <c r="EO68" i="5"/>
  <c r="ES68" i="5"/>
  <c r="ET68" i="5"/>
  <c r="EU68" i="5"/>
  <c r="FB68" i="5"/>
  <c r="AO68" i="5" s="1"/>
  <c r="AQ68" i="5" s="1"/>
  <c r="FC68" i="5"/>
  <c r="FD68" i="5"/>
  <c r="FT68" i="5"/>
  <c r="FU68" i="5"/>
  <c r="FV68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X69" i="5" s="1"/>
  <c r="T69" i="5"/>
  <c r="U69" i="5"/>
  <c r="V69" i="5"/>
  <c r="W69" i="5"/>
  <c r="Y69" i="5"/>
  <c r="Z69" i="5"/>
  <c r="AA69" i="5" s="1"/>
  <c r="AF69" i="5"/>
  <c r="AH69" i="5"/>
  <c r="AI69" i="5"/>
  <c r="AM69" i="5"/>
  <c r="AP69" i="5"/>
  <c r="AR69" i="5"/>
  <c r="AS69" i="5"/>
  <c r="AT69" i="5"/>
  <c r="AX69" i="5"/>
  <c r="BC69" i="5"/>
  <c r="BD69" i="5"/>
  <c r="BE69" i="5"/>
  <c r="BI69" i="5"/>
  <c r="BK69" i="5"/>
  <c r="EA69" i="5"/>
  <c r="EB69" i="5"/>
  <c r="EM69" i="5"/>
  <c r="EN69" i="5"/>
  <c r="EO69" i="5"/>
  <c r="ES69" i="5"/>
  <c r="ET69" i="5"/>
  <c r="EU69" i="5"/>
  <c r="FB69" i="5"/>
  <c r="AO69" i="5" s="1"/>
  <c r="FC69" i="5"/>
  <c r="FD69" i="5"/>
  <c r="FT69" i="5"/>
  <c r="FU69" i="5"/>
  <c r="FV69" i="5"/>
  <c r="G70" i="5"/>
  <c r="H70" i="5"/>
  <c r="AA70" i="5" s="1"/>
  <c r="I70" i="5"/>
  <c r="J70" i="5"/>
  <c r="K70" i="5"/>
  <c r="L70" i="5"/>
  <c r="M70" i="5"/>
  <c r="AG70" i="5" s="1"/>
  <c r="N70" i="5"/>
  <c r="O70" i="5"/>
  <c r="P70" i="5"/>
  <c r="AI70" i="5" s="1"/>
  <c r="Q70" i="5"/>
  <c r="R70" i="5"/>
  <c r="S70" i="5"/>
  <c r="T70" i="5"/>
  <c r="U70" i="5"/>
  <c r="AY70" i="5" s="1"/>
  <c r="V70" i="5"/>
  <c r="BD70" i="5" s="1"/>
  <c r="W70" i="5"/>
  <c r="X70" i="5"/>
  <c r="Y70" i="5"/>
  <c r="Z70" i="5"/>
  <c r="AF70" i="5"/>
  <c r="AH70" i="5"/>
  <c r="AM70" i="5"/>
  <c r="AO70" i="5"/>
  <c r="AP70" i="5"/>
  <c r="AS70" i="5"/>
  <c r="AX70" i="5"/>
  <c r="AZ70" i="5"/>
  <c r="BA70" i="5"/>
  <c r="BC70" i="5"/>
  <c r="BI70" i="5"/>
  <c r="BK70" i="5"/>
  <c r="EA70" i="5"/>
  <c r="EB70" i="5"/>
  <c r="EM70" i="5"/>
  <c r="EN70" i="5"/>
  <c r="EO70" i="5"/>
  <c r="ES70" i="5"/>
  <c r="ET70" i="5"/>
  <c r="EU70" i="5"/>
  <c r="FB70" i="5"/>
  <c r="FC70" i="5"/>
  <c r="FD70" i="5"/>
  <c r="FT70" i="5"/>
  <c r="FU70" i="5"/>
  <c r="FV70" i="5"/>
  <c r="G71" i="5"/>
  <c r="H71" i="5"/>
  <c r="I71" i="5"/>
  <c r="J71" i="5"/>
  <c r="K71" i="5"/>
  <c r="L71" i="5"/>
  <c r="M71" i="5"/>
  <c r="AG71" i="5" s="1"/>
  <c r="N71" i="5"/>
  <c r="AH71" i="5" s="1"/>
  <c r="O71" i="5"/>
  <c r="P71" i="5"/>
  <c r="Q71" i="5"/>
  <c r="R71" i="5"/>
  <c r="S71" i="5"/>
  <c r="T71" i="5"/>
  <c r="U71" i="5"/>
  <c r="AY71" i="5" s="1"/>
  <c r="AZ71" i="5" s="1"/>
  <c r="V71" i="5"/>
  <c r="BD71" i="5" s="1"/>
  <c r="BE71" i="5" s="1"/>
  <c r="Y71" i="5"/>
  <c r="Z71" i="5"/>
  <c r="AA71" i="5"/>
  <c r="AI71" i="5"/>
  <c r="AL71" i="5"/>
  <c r="AM71" i="5"/>
  <c r="AP71" i="5"/>
  <c r="AS71" i="5"/>
  <c r="AX71" i="5"/>
  <c r="BB71" i="5"/>
  <c r="BC71" i="5"/>
  <c r="BI71" i="5"/>
  <c r="BK71" i="5"/>
  <c r="EA71" i="5"/>
  <c r="EB71" i="5"/>
  <c r="EM71" i="5"/>
  <c r="EN71" i="5"/>
  <c r="EO71" i="5"/>
  <c r="ES71" i="5"/>
  <c r="ET71" i="5"/>
  <c r="EU71" i="5"/>
  <c r="FB71" i="5"/>
  <c r="AO71" i="5" s="1"/>
  <c r="FC71" i="5"/>
  <c r="FD71" i="5"/>
  <c r="FT71" i="5"/>
  <c r="AR71" i="5" s="1"/>
  <c r="AT71" i="5" s="1"/>
  <c r="FU71" i="5"/>
  <c r="FV71" i="5"/>
  <c r="G72" i="5"/>
  <c r="H72" i="5"/>
  <c r="AA72" i="5" s="1"/>
  <c r="I72" i="5"/>
  <c r="J72" i="5"/>
  <c r="K72" i="5"/>
  <c r="L72" i="5"/>
  <c r="M72" i="5"/>
  <c r="AG72" i="5" s="1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H72" i="5"/>
  <c r="AI72" i="5"/>
  <c r="AM72" i="5"/>
  <c r="AP72" i="5"/>
  <c r="AS72" i="5"/>
  <c r="AX72" i="5"/>
  <c r="BC72" i="5"/>
  <c r="BD72" i="5"/>
  <c r="BE72" i="5" s="1"/>
  <c r="BI72" i="5"/>
  <c r="BI169" i="5" s="1"/>
  <c r="BK72" i="5"/>
  <c r="BL72" i="5"/>
  <c r="EA72" i="5"/>
  <c r="EB72" i="5"/>
  <c r="EM72" i="5"/>
  <c r="EN72" i="5"/>
  <c r="AF72" i="5" s="1"/>
  <c r="EO72" i="5"/>
  <c r="ES72" i="5"/>
  <c r="ET72" i="5"/>
  <c r="EU72" i="5"/>
  <c r="AL72" i="5" s="1"/>
  <c r="FB72" i="5"/>
  <c r="AO72" i="5" s="1"/>
  <c r="FC72" i="5"/>
  <c r="FD72" i="5"/>
  <c r="FT72" i="5"/>
  <c r="FU72" i="5"/>
  <c r="FV72" i="5"/>
  <c r="G73" i="5"/>
  <c r="H73" i="5"/>
  <c r="I73" i="5"/>
  <c r="J73" i="5"/>
  <c r="K73" i="5"/>
  <c r="L73" i="5"/>
  <c r="M73" i="5"/>
  <c r="AG73" i="5" s="1"/>
  <c r="N73" i="5"/>
  <c r="AH73" i="5" s="1"/>
  <c r="O73" i="5"/>
  <c r="P73" i="5"/>
  <c r="AI73" i="5" s="1"/>
  <c r="Q73" i="5"/>
  <c r="R73" i="5"/>
  <c r="S73" i="5"/>
  <c r="T73" i="5"/>
  <c r="U73" i="5"/>
  <c r="AY73" i="5" s="1"/>
  <c r="V73" i="5"/>
  <c r="W73" i="5"/>
  <c r="Y73" i="5"/>
  <c r="Z73" i="5"/>
  <c r="AA73" i="5"/>
  <c r="AM73" i="5"/>
  <c r="AN73" i="5"/>
  <c r="AP73" i="5"/>
  <c r="AR73" i="5"/>
  <c r="AS73" i="5"/>
  <c r="AX73" i="5"/>
  <c r="BC73" i="5"/>
  <c r="BD73" i="5"/>
  <c r="BF73" i="5" s="1"/>
  <c r="BI73" i="5"/>
  <c r="BK73" i="5"/>
  <c r="EA73" i="5"/>
  <c r="EB73" i="5"/>
  <c r="EM73" i="5"/>
  <c r="EN73" i="5"/>
  <c r="EO73" i="5"/>
  <c r="ES73" i="5"/>
  <c r="AL73" i="5" s="1"/>
  <c r="ET73" i="5"/>
  <c r="EU73" i="5"/>
  <c r="FB73" i="5"/>
  <c r="FC73" i="5"/>
  <c r="FD73" i="5"/>
  <c r="FT73" i="5"/>
  <c r="FU73" i="5"/>
  <c r="FV73" i="5"/>
  <c r="G74" i="5"/>
  <c r="H74" i="5"/>
  <c r="I74" i="5"/>
  <c r="J74" i="5"/>
  <c r="K74" i="5"/>
  <c r="L74" i="5"/>
  <c r="M74" i="5"/>
  <c r="AG74" i="5" s="1"/>
  <c r="N74" i="5"/>
  <c r="O74" i="5"/>
  <c r="P74" i="5"/>
  <c r="AI74" i="5" s="1"/>
  <c r="Q74" i="5"/>
  <c r="R74" i="5"/>
  <c r="S74" i="5"/>
  <c r="X74" i="5" s="1"/>
  <c r="T74" i="5"/>
  <c r="U74" i="5"/>
  <c r="AY74" i="5" s="1"/>
  <c r="V74" i="5"/>
  <c r="Y74" i="5"/>
  <c r="Z74" i="5"/>
  <c r="AA74" i="5"/>
  <c r="AF74" i="5"/>
  <c r="AH74" i="5"/>
  <c r="AM74" i="5"/>
  <c r="AP74" i="5"/>
  <c r="AS74" i="5"/>
  <c r="AX74" i="5"/>
  <c r="BC74" i="5"/>
  <c r="BD74" i="5"/>
  <c r="BE74" i="5"/>
  <c r="BF74" i="5"/>
  <c r="BI74" i="5"/>
  <c r="BK74" i="5"/>
  <c r="EA74" i="5"/>
  <c r="EB74" i="5"/>
  <c r="EC74" i="5"/>
  <c r="EM74" i="5"/>
  <c r="EN74" i="5"/>
  <c r="EO74" i="5"/>
  <c r="ES74" i="5"/>
  <c r="AL74" i="5" s="1"/>
  <c r="AN74" i="5" s="1"/>
  <c r="ET74" i="5"/>
  <c r="EU74" i="5"/>
  <c r="FB74" i="5"/>
  <c r="FC74" i="5"/>
  <c r="FD74" i="5"/>
  <c r="FT74" i="5"/>
  <c r="FU74" i="5"/>
  <c r="FV74" i="5"/>
  <c r="G75" i="5"/>
  <c r="H75" i="5"/>
  <c r="I75" i="5"/>
  <c r="J75" i="5"/>
  <c r="K75" i="5"/>
  <c r="L75" i="5"/>
  <c r="AG75" i="5" s="1"/>
  <c r="M75" i="5"/>
  <c r="N75" i="5"/>
  <c r="O75" i="5"/>
  <c r="P75" i="5"/>
  <c r="Q75" i="5"/>
  <c r="AI75" i="5" s="1"/>
  <c r="R75" i="5"/>
  <c r="S75" i="5"/>
  <c r="T75" i="5"/>
  <c r="U75" i="5"/>
  <c r="V75" i="5"/>
  <c r="W75" i="5"/>
  <c r="X75" i="5"/>
  <c r="Y75" i="5"/>
  <c r="Z75" i="5"/>
  <c r="AM75" i="5"/>
  <c r="AO75" i="5"/>
  <c r="AQ75" i="5" s="1"/>
  <c r="AP75" i="5"/>
  <c r="AS75" i="5"/>
  <c r="AX75" i="5"/>
  <c r="AY75" i="5"/>
  <c r="AZ75" i="5" s="1"/>
  <c r="BC75" i="5"/>
  <c r="BD75" i="5"/>
  <c r="BE75" i="5"/>
  <c r="BI75" i="5"/>
  <c r="BK75" i="5"/>
  <c r="EA75" i="5"/>
  <c r="EB75" i="5"/>
  <c r="EC75" i="5"/>
  <c r="EM75" i="5"/>
  <c r="EN75" i="5"/>
  <c r="EO75" i="5"/>
  <c r="AF75" i="5" s="1"/>
  <c r="ES75" i="5"/>
  <c r="ET75" i="5"/>
  <c r="AL75" i="5" s="1"/>
  <c r="AL172" i="5" s="1"/>
  <c r="EU75" i="5"/>
  <c r="FB75" i="5"/>
  <c r="FC75" i="5"/>
  <c r="FD75" i="5"/>
  <c r="FT75" i="5"/>
  <c r="FU75" i="5"/>
  <c r="FV75" i="5"/>
  <c r="G76" i="5"/>
  <c r="H76" i="5"/>
  <c r="I76" i="5"/>
  <c r="J76" i="5"/>
  <c r="K76" i="5"/>
  <c r="L76" i="5"/>
  <c r="AG76" i="5" s="1"/>
  <c r="M76" i="5"/>
  <c r="N76" i="5"/>
  <c r="AH76" i="5" s="1"/>
  <c r="O76" i="5"/>
  <c r="P76" i="5"/>
  <c r="Q76" i="5"/>
  <c r="AI76" i="5" s="1"/>
  <c r="R76" i="5"/>
  <c r="S76" i="5"/>
  <c r="T76" i="5"/>
  <c r="U76" i="5"/>
  <c r="V76" i="5"/>
  <c r="W76" i="5"/>
  <c r="Y76" i="5"/>
  <c r="Z76" i="5"/>
  <c r="AE76" i="5"/>
  <c r="AF76" i="5"/>
  <c r="AM76" i="5"/>
  <c r="AO76" i="5"/>
  <c r="AP76" i="5"/>
  <c r="AQ76" i="5"/>
  <c r="AS76" i="5"/>
  <c r="AX76" i="5"/>
  <c r="BA76" i="5" s="1"/>
  <c r="AY76" i="5"/>
  <c r="AZ76" i="5" s="1"/>
  <c r="BB76" i="5"/>
  <c r="BC76" i="5"/>
  <c r="BI76" i="5"/>
  <c r="BK76" i="5"/>
  <c r="EA76" i="5"/>
  <c r="EB76" i="5"/>
  <c r="EC76" i="5"/>
  <c r="EM76" i="5"/>
  <c r="EN76" i="5"/>
  <c r="EO76" i="5"/>
  <c r="ES76" i="5"/>
  <c r="ET76" i="5"/>
  <c r="EU76" i="5"/>
  <c r="FB76" i="5"/>
  <c r="FC76" i="5"/>
  <c r="FD76" i="5"/>
  <c r="FT76" i="5"/>
  <c r="FU76" i="5"/>
  <c r="FV76" i="5"/>
  <c r="G77" i="5"/>
  <c r="H77" i="5"/>
  <c r="I77" i="5"/>
  <c r="J77" i="5"/>
  <c r="K77" i="5"/>
  <c r="L77" i="5"/>
  <c r="M77" i="5"/>
  <c r="AG77" i="5" s="1"/>
  <c r="N77" i="5"/>
  <c r="AH77" i="5" s="1"/>
  <c r="O77" i="5"/>
  <c r="P77" i="5"/>
  <c r="Q77" i="5"/>
  <c r="AI77" i="5" s="1"/>
  <c r="R77" i="5"/>
  <c r="S77" i="5"/>
  <c r="T77" i="5"/>
  <c r="U77" i="5"/>
  <c r="V77" i="5"/>
  <c r="Y77" i="5"/>
  <c r="Z77" i="5"/>
  <c r="AF77" i="5"/>
  <c r="AM77" i="5"/>
  <c r="AP77" i="5"/>
  <c r="AS77" i="5"/>
  <c r="AX77" i="5"/>
  <c r="BC77" i="5"/>
  <c r="BI77" i="5"/>
  <c r="BK77" i="5"/>
  <c r="EA77" i="5"/>
  <c r="AE77" i="5" s="1"/>
  <c r="EB77" i="5"/>
  <c r="EC77" i="5"/>
  <c r="EM77" i="5"/>
  <c r="EN77" i="5"/>
  <c r="EO77" i="5"/>
  <c r="ES77" i="5"/>
  <c r="ET77" i="5"/>
  <c r="EU77" i="5"/>
  <c r="FB77" i="5"/>
  <c r="AO77" i="5" s="1"/>
  <c r="AQ77" i="5" s="1"/>
  <c r="FC77" i="5"/>
  <c r="FD77" i="5"/>
  <c r="FT77" i="5"/>
  <c r="FU77" i="5"/>
  <c r="FV77" i="5"/>
  <c r="G78" i="5"/>
  <c r="H78" i="5"/>
  <c r="AA78" i="5" s="1"/>
  <c r="I78" i="5"/>
  <c r="J78" i="5"/>
  <c r="K78" i="5"/>
  <c r="L78" i="5"/>
  <c r="M78" i="5"/>
  <c r="N78" i="5"/>
  <c r="AH78" i="5" s="1"/>
  <c r="O78" i="5"/>
  <c r="P78" i="5"/>
  <c r="Q78" i="5"/>
  <c r="R78" i="5"/>
  <c r="S78" i="5"/>
  <c r="T78" i="5"/>
  <c r="U78" i="5"/>
  <c r="AY78" i="5" s="1"/>
  <c r="AZ78" i="5" s="1"/>
  <c r="BB78" i="5" s="1"/>
  <c r="V78" i="5"/>
  <c r="BD78" i="5" s="1"/>
  <c r="W78" i="5"/>
  <c r="X78" i="5"/>
  <c r="Y78" i="5"/>
  <c r="Z78" i="5"/>
  <c r="AF78" i="5"/>
  <c r="AG78" i="5"/>
  <c r="AL78" i="5"/>
  <c r="AN78" i="5" s="1"/>
  <c r="AM78" i="5"/>
  <c r="AP78" i="5"/>
  <c r="AS78" i="5"/>
  <c r="AX78" i="5"/>
  <c r="BC78" i="5"/>
  <c r="BI78" i="5"/>
  <c r="BK78" i="5"/>
  <c r="EA78" i="5"/>
  <c r="EB78" i="5"/>
  <c r="EC78" i="5"/>
  <c r="EM78" i="5"/>
  <c r="EN78" i="5"/>
  <c r="EO78" i="5"/>
  <c r="ES78" i="5"/>
  <c r="ET78" i="5"/>
  <c r="EU78" i="5"/>
  <c r="FB78" i="5"/>
  <c r="FC78" i="5"/>
  <c r="FD78" i="5"/>
  <c r="FT78" i="5"/>
  <c r="AR78" i="5" s="1"/>
  <c r="FU78" i="5"/>
  <c r="FV78" i="5"/>
  <c r="G79" i="5"/>
  <c r="H79" i="5"/>
  <c r="I79" i="5"/>
  <c r="J79" i="5"/>
  <c r="K79" i="5"/>
  <c r="L79" i="5"/>
  <c r="M79" i="5"/>
  <c r="N79" i="5"/>
  <c r="AH79" i="5" s="1"/>
  <c r="O79" i="5"/>
  <c r="P79" i="5"/>
  <c r="Q79" i="5"/>
  <c r="AI79" i="5" s="1"/>
  <c r="R79" i="5"/>
  <c r="S79" i="5"/>
  <c r="T79" i="5"/>
  <c r="U79" i="5"/>
  <c r="AY79" i="5" s="1"/>
  <c r="AZ79" i="5" s="1"/>
  <c r="V79" i="5"/>
  <c r="W79" i="5"/>
  <c r="X79" i="5"/>
  <c r="Y79" i="5"/>
  <c r="Z79" i="5"/>
  <c r="AG79" i="5"/>
  <c r="AL79" i="5"/>
  <c r="AM79" i="5"/>
  <c r="AP79" i="5"/>
  <c r="AS79" i="5"/>
  <c r="AX79" i="5"/>
  <c r="BC79" i="5"/>
  <c r="BD79" i="5"/>
  <c r="BE79" i="5"/>
  <c r="BG79" i="5"/>
  <c r="BI79" i="5"/>
  <c r="BK79" i="5"/>
  <c r="EA79" i="5"/>
  <c r="AE79" i="5" s="1"/>
  <c r="EB79" i="5"/>
  <c r="EC79" i="5"/>
  <c r="EM79" i="5"/>
  <c r="EN79" i="5"/>
  <c r="EO79" i="5"/>
  <c r="AF79" i="5" s="1"/>
  <c r="ES79" i="5"/>
  <c r="ET79" i="5"/>
  <c r="EU79" i="5"/>
  <c r="FB79" i="5"/>
  <c r="AO79" i="5" s="1"/>
  <c r="AQ79" i="5" s="1"/>
  <c r="FC79" i="5"/>
  <c r="FD79" i="5"/>
  <c r="FT79" i="5"/>
  <c r="FU79" i="5"/>
  <c r="FV79" i="5"/>
  <c r="G80" i="5"/>
  <c r="H80" i="5"/>
  <c r="AA80" i="5" s="1"/>
  <c r="I80" i="5"/>
  <c r="J80" i="5"/>
  <c r="K80" i="5"/>
  <c r="L80" i="5"/>
  <c r="AG80" i="5" s="1"/>
  <c r="M80" i="5"/>
  <c r="N80" i="5"/>
  <c r="AH80" i="5" s="1"/>
  <c r="O80" i="5"/>
  <c r="P80" i="5"/>
  <c r="Q80" i="5"/>
  <c r="R80" i="5"/>
  <c r="S80" i="5"/>
  <c r="T80" i="5"/>
  <c r="U80" i="5"/>
  <c r="V80" i="5"/>
  <c r="W80" i="5"/>
  <c r="X80" i="5"/>
  <c r="Y80" i="5"/>
  <c r="Z80" i="5"/>
  <c r="AM80" i="5"/>
  <c r="AO80" i="5"/>
  <c r="AP80" i="5"/>
  <c r="AS80" i="5"/>
  <c r="AX80" i="5"/>
  <c r="AY80" i="5"/>
  <c r="AZ80" i="5" s="1"/>
  <c r="BB80" i="5"/>
  <c r="BC80" i="5"/>
  <c r="BD80" i="5"/>
  <c r="BE80" i="5" s="1"/>
  <c r="BF80" i="5"/>
  <c r="BG80" i="5"/>
  <c r="BI80" i="5"/>
  <c r="BK80" i="5"/>
  <c r="EA80" i="5"/>
  <c r="EB80" i="5"/>
  <c r="EC80" i="5"/>
  <c r="AE80" i="5" s="1"/>
  <c r="EM80" i="5"/>
  <c r="EN80" i="5"/>
  <c r="EO80" i="5"/>
  <c r="AF80" i="5" s="1"/>
  <c r="ES80" i="5"/>
  <c r="ET80" i="5"/>
  <c r="EU80" i="5"/>
  <c r="FB80" i="5"/>
  <c r="FC80" i="5"/>
  <c r="FD80" i="5"/>
  <c r="FT80" i="5"/>
  <c r="FU80" i="5"/>
  <c r="FV80" i="5"/>
  <c r="G81" i="5"/>
  <c r="H81" i="5"/>
  <c r="I81" i="5"/>
  <c r="J81" i="5"/>
  <c r="K81" i="5"/>
  <c r="L81" i="5"/>
  <c r="M81" i="5"/>
  <c r="AG81" i="5" s="1"/>
  <c r="N81" i="5"/>
  <c r="AH81" i="5" s="1"/>
  <c r="O81" i="5"/>
  <c r="P81" i="5"/>
  <c r="Q81" i="5"/>
  <c r="AI81" i="5" s="1"/>
  <c r="R81" i="5"/>
  <c r="S81" i="5"/>
  <c r="T81" i="5"/>
  <c r="U81" i="5"/>
  <c r="V81" i="5"/>
  <c r="Y81" i="5"/>
  <c r="Z81" i="5"/>
  <c r="AF81" i="5"/>
  <c r="AM81" i="5"/>
  <c r="AP81" i="5"/>
  <c r="AS81" i="5"/>
  <c r="AX81" i="5"/>
  <c r="BC81" i="5"/>
  <c r="BI81" i="5"/>
  <c r="BK81" i="5"/>
  <c r="EA81" i="5"/>
  <c r="EB81" i="5"/>
  <c r="AE81" i="5" s="1"/>
  <c r="EC81" i="5"/>
  <c r="EM81" i="5"/>
  <c r="EN81" i="5"/>
  <c r="EO81" i="5"/>
  <c r="ES81" i="5"/>
  <c r="AL81" i="5" s="1"/>
  <c r="AN81" i="5" s="1"/>
  <c r="ET81" i="5"/>
  <c r="EU81" i="5"/>
  <c r="FB81" i="5"/>
  <c r="FC81" i="5"/>
  <c r="FD81" i="5"/>
  <c r="FT81" i="5"/>
  <c r="FU81" i="5"/>
  <c r="FV81" i="5"/>
  <c r="G82" i="5"/>
  <c r="H82" i="5"/>
  <c r="I82" i="5"/>
  <c r="J82" i="5"/>
  <c r="K82" i="5"/>
  <c r="L82" i="5"/>
  <c r="M82" i="5"/>
  <c r="N82" i="5"/>
  <c r="AH82" i="5" s="1"/>
  <c r="O82" i="5"/>
  <c r="P82" i="5"/>
  <c r="Q82" i="5"/>
  <c r="AI82" i="5" s="1"/>
  <c r="R82" i="5"/>
  <c r="S82" i="5"/>
  <c r="T82" i="5"/>
  <c r="U82" i="5"/>
  <c r="W82" i="5" s="1"/>
  <c r="V82" i="5"/>
  <c r="X82" i="5" s="1"/>
  <c r="Y82" i="5"/>
  <c r="Z82" i="5"/>
  <c r="AG82" i="5"/>
  <c r="AL82" i="5"/>
  <c r="AL179" i="5" s="1"/>
  <c r="AM82" i="5"/>
  <c r="AN82" i="5"/>
  <c r="AP82" i="5"/>
  <c r="AS82" i="5"/>
  <c r="AX82" i="5"/>
  <c r="BC82" i="5"/>
  <c r="BD82" i="5"/>
  <c r="BI82" i="5"/>
  <c r="BK82" i="5"/>
  <c r="EA82" i="5"/>
  <c r="EB82" i="5"/>
  <c r="EC82" i="5"/>
  <c r="EM82" i="5"/>
  <c r="EN82" i="5"/>
  <c r="EO82" i="5"/>
  <c r="AF82" i="5" s="1"/>
  <c r="ES82" i="5"/>
  <c r="ET82" i="5"/>
  <c r="EU82" i="5"/>
  <c r="FB82" i="5"/>
  <c r="FC82" i="5"/>
  <c r="FD82" i="5"/>
  <c r="FT82" i="5"/>
  <c r="AR82" i="5" s="1"/>
  <c r="AT82" i="5" s="1"/>
  <c r="FU82" i="5"/>
  <c r="FV82" i="5"/>
  <c r="G83" i="5"/>
  <c r="H83" i="5"/>
  <c r="I83" i="5"/>
  <c r="J83" i="5"/>
  <c r="K83" i="5"/>
  <c r="L83" i="5"/>
  <c r="AG83" i="5" s="1"/>
  <c r="M83" i="5"/>
  <c r="N83" i="5"/>
  <c r="O83" i="5"/>
  <c r="P83" i="5"/>
  <c r="Q83" i="5"/>
  <c r="AI83" i="5" s="1"/>
  <c r="R83" i="5"/>
  <c r="S83" i="5"/>
  <c r="T83" i="5"/>
  <c r="U83" i="5"/>
  <c r="V83" i="5"/>
  <c r="W83" i="5"/>
  <c r="X83" i="5"/>
  <c r="Y83" i="5"/>
  <c r="Z83" i="5"/>
  <c r="AM83" i="5"/>
  <c r="AN83" i="5"/>
  <c r="AO83" i="5"/>
  <c r="AP83" i="5"/>
  <c r="AS83" i="5"/>
  <c r="AX83" i="5"/>
  <c r="AY83" i="5"/>
  <c r="AZ83" i="5" s="1"/>
  <c r="BC83" i="5"/>
  <c r="BD83" i="5"/>
  <c r="BE83" i="5"/>
  <c r="BI83" i="5"/>
  <c r="BK83" i="5"/>
  <c r="EA83" i="5"/>
  <c r="EB83" i="5"/>
  <c r="EC83" i="5"/>
  <c r="EM83" i="5"/>
  <c r="EN83" i="5"/>
  <c r="EO83" i="5"/>
  <c r="AF83" i="5" s="1"/>
  <c r="ES83" i="5"/>
  <c r="ET83" i="5"/>
  <c r="AL83" i="5" s="1"/>
  <c r="EU83" i="5"/>
  <c r="FB83" i="5"/>
  <c r="FC83" i="5"/>
  <c r="FD83" i="5"/>
  <c r="FT83" i="5"/>
  <c r="FU83" i="5"/>
  <c r="FV83" i="5"/>
  <c r="G84" i="5"/>
  <c r="H84" i="5"/>
  <c r="I84" i="5"/>
  <c r="J84" i="5"/>
  <c r="K84" i="5"/>
  <c r="L84" i="5"/>
  <c r="AG84" i="5" s="1"/>
  <c r="M84" i="5"/>
  <c r="N84" i="5"/>
  <c r="AH84" i="5" s="1"/>
  <c r="O84" i="5"/>
  <c r="P84" i="5"/>
  <c r="Q84" i="5"/>
  <c r="AI84" i="5" s="1"/>
  <c r="R84" i="5"/>
  <c r="S84" i="5"/>
  <c r="T84" i="5"/>
  <c r="U84" i="5"/>
  <c r="V84" i="5"/>
  <c r="W84" i="5"/>
  <c r="Y84" i="5"/>
  <c r="Z84" i="5"/>
  <c r="AE84" i="5"/>
  <c r="AF84" i="5"/>
  <c r="AM84" i="5"/>
  <c r="AO84" i="5"/>
  <c r="AP84" i="5"/>
  <c r="AQ84" i="5"/>
  <c r="AS84" i="5"/>
  <c r="AX84" i="5"/>
  <c r="BA84" i="5" s="1"/>
  <c r="AY84" i="5"/>
  <c r="AZ84" i="5" s="1"/>
  <c r="BC84" i="5"/>
  <c r="BI84" i="5"/>
  <c r="BK84" i="5"/>
  <c r="EA84" i="5"/>
  <c r="EB84" i="5"/>
  <c r="EC84" i="5"/>
  <c r="EM84" i="5"/>
  <c r="EN84" i="5"/>
  <c r="EO84" i="5"/>
  <c r="ES84" i="5"/>
  <c r="ET84" i="5"/>
  <c r="EU84" i="5"/>
  <c r="FB84" i="5"/>
  <c r="FC84" i="5"/>
  <c r="FD84" i="5"/>
  <c r="FT84" i="5"/>
  <c r="FU84" i="5"/>
  <c r="FV84" i="5"/>
  <c r="G85" i="5"/>
  <c r="H85" i="5"/>
  <c r="I85" i="5"/>
  <c r="J85" i="5"/>
  <c r="K85" i="5"/>
  <c r="L85" i="5"/>
  <c r="M85" i="5"/>
  <c r="N85" i="5"/>
  <c r="AH85" i="5" s="1"/>
  <c r="O85" i="5"/>
  <c r="P85" i="5"/>
  <c r="Q85" i="5"/>
  <c r="AI85" i="5" s="1"/>
  <c r="R85" i="5"/>
  <c r="S85" i="5"/>
  <c r="T85" i="5"/>
  <c r="U85" i="5"/>
  <c r="AY85" i="5" s="1"/>
  <c r="AZ85" i="5" s="1"/>
  <c r="V85" i="5"/>
  <c r="X85" i="5" s="1"/>
  <c r="W85" i="5"/>
  <c r="Y85" i="5"/>
  <c r="Z85" i="5"/>
  <c r="AF85" i="5"/>
  <c r="AG85" i="5"/>
  <c r="AM85" i="5"/>
  <c r="AP85" i="5"/>
  <c r="AQ85" i="5"/>
  <c r="AS85" i="5"/>
  <c r="AX85" i="5"/>
  <c r="BB85" i="5"/>
  <c r="BC85" i="5"/>
  <c r="BD85" i="5"/>
  <c r="BE85" i="5" s="1"/>
  <c r="BI85" i="5"/>
  <c r="BK85" i="5"/>
  <c r="EA85" i="5"/>
  <c r="EB85" i="5"/>
  <c r="AE85" i="5" s="1"/>
  <c r="EC85" i="5"/>
  <c r="EM85" i="5"/>
  <c r="EN85" i="5"/>
  <c r="EO85" i="5"/>
  <c r="ES85" i="5"/>
  <c r="AL85" i="5" s="1"/>
  <c r="AN85" i="5" s="1"/>
  <c r="ET85" i="5"/>
  <c r="EU85" i="5"/>
  <c r="FB85" i="5"/>
  <c r="AO85" i="5" s="1"/>
  <c r="FC85" i="5"/>
  <c r="FD85" i="5"/>
  <c r="FT85" i="5"/>
  <c r="FU85" i="5"/>
  <c r="FV85" i="5"/>
  <c r="G86" i="5"/>
  <c r="H86" i="5"/>
  <c r="AA86" i="5" s="1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BD86" i="5" s="1"/>
  <c r="X86" i="5"/>
  <c r="Y86" i="5"/>
  <c r="Z86" i="5"/>
  <c r="AE86" i="5"/>
  <c r="AF86" i="5"/>
  <c r="AG86" i="5"/>
  <c r="AL86" i="5"/>
  <c r="AN86" i="5" s="1"/>
  <c r="AM86" i="5"/>
  <c r="AP86" i="5"/>
  <c r="AS86" i="5"/>
  <c r="AT86" i="5"/>
  <c r="AU86" i="5"/>
  <c r="AV86" i="5"/>
  <c r="AX86" i="5"/>
  <c r="BC86" i="5"/>
  <c r="BI86" i="5"/>
  <c r="BK86" i="5"/>
  <c r="EA86" i="5"/>
  <c r="EB86" i="5"/>
  <c r="EC86" i="5"/>
  <c r="EM86" i="5"/>
  <c r="EN86" i="5"/>
  <c r="EO86" i="5"/>
  <c r="ES86" i="5"/>
  <c r="ET86" i="5"/>
  <c r="EU86" i="5"/>
  <c r="FB86" i="5"/>
  <c r="AO86" i="5" s="1"/>
  <c r="FC86" i="5"/>
  <c r="FD86" i="5"/>
  <c r="FT86" i="5"/>
  <c r="AR86" i="5" s="1"/>
  <c r="FU86" i="5"/>
  <c r="FV86" i="5"/>
  <c r="G87" i="5"/>
  <c r="H87" i="5"/>
  <c r="I87" i="5"/>
  <c r="J87" i="5"/>
  <c r="K87" i="5"/>
  <c r="L87" i="5"/>
  <c r="M87" i="5"/>
  <c r="N87" i="5"/>
  <c r="AH87" i="5" s="1"/>
  <c r="O87" i="5"/>
  <c r="P87" i="5"/>
  <c r="Q87" i="5"/>
  <c r="AI87" i="5" s="1"/>
  <c r="R87" i="5"/>
  <c r="S87" i="5"/>
  <c r="T87" i="5"/>
  <c r="U87" i="5"/>
  <c r="AY87" i="5" s="1"/>
  <c r="AZ87" i="5" s="1"/>
  <c r="V87" i="5"/>
  <c r="W87" i="5"/>
  <c r="X87" i="5"/>
  <c r="Y87" i="5"/>
  <c r="Z87" i="5"/>
  <c r="AG87" i="5"/>
  <c r="AL87" i="5"/>
  <c r="AM87" i="5"/>
  <c r="AN87" i="5"/>
  <c r="AP87" i="5"/>
  <c r="AS87" i="5"/>
  <c r="AX87" i="5"/>
  <c r="BC87" i="5"/>
  <c r="BD87" i="5"/>
  <c r="BE87" i="5"/>
  <c r="BG87" i="5" s="1"/>
  <c r="BI87" i="5"/>
  <c r="BK87" i="5"/>
  <c r="EA87" i="5"/>
  <c r="AE87" i="5" s="1"/>
  <c r="EB87" i="5"/>
  <c r="EC87" i="5"/>
  <c r="EM87" i="5"/>
  <c r="EN87" i="5"/>
  <c r="EO87" i="5"/>
  <c r="AF87" i="5" s="1"/>
  <c r="ES87" i="5"/>
  <c r="ET87" i="5"/>
  <c r="EU87" i="5"/>
  <c r="FB87" i="5"/>
  <c r="AO87" i="5" s="1"/>
  <c r="FC87" i="5"/>
  <c r="FD87" i="5"/>
  <c r="FT87" i="5"/>
  <c r="AR87" i="5" s="1"/>
  <c r="FU87" i="5"/>
  <c r="FV87" i="5"/>
  <c r="G88" i="5"/>
  <c r="H88" i="5"/>
  <c r="AA88" i="5" s="1"/>
  <c r="I88" i="5"/>
  <c r="J88" i="5"/>
  <c r="K88" i="5"/>
  <c r="L88" i="5"/>
  <c r="AG88" i="5" s="1"/>
  <c r="M88" i="5"/>
  <c r="N88" i="5"/>
  <c r="AH88" i="5" s="1"/>
  <c r="O88" i="5"/>
  <c r="P88" i="5"/>
  <c r="Q88" i="5"/>
  <c r="R88" i="5"/>
  <c r="S88" i="5"/>
  <c r="T88" i="5"/>
  <c r="U88" i="5"/>
  <c r="V88" i="5"/>
  <c r="W88" i="5"/>
  <c r="X88" i="5"/>
  <c r="Y88" i="5"/>
  <c r="Z88" i="5"/>
  <c r="AM88" i="5"/>
  <c r="AO88" i="5"/>
  <c r="AP88" i="5"/>
  <c r="AS88" i="5"/>
  <c r="AX88" i="5"/>
  <c r="AY88" i="5"/>
  <c r="AZ88" i="5" s="1"/>
  <c r="BC88" i="5"/>
  <c r="BD88" i="5"/>
  <c r="BE88" i="5" s="1"/>
  <c r="BF88" i="5"/>
  <c r="BG88" i="5"/>
  <c r="BI88" i="5"/>
  <c r="BI185" i="5" s="1"/>
  <c r="BK88" i="5"/>
  <c r="EA88" i="5"/>
  <c r="EB88" i="5"/>
  <c r="EC88" i="5"/>
  <c r="AE88" i="5" s="1"/>
  <c r="EM88" i="5"/>
  <c r="EN88" i="5"/>
  <c r="EO88" i="5"/>
  <c r="ES88" i="5"/>
  <c r="AL88" i="5" s="1"/>
  <c r="AN88" i="5" s="1"/>
  <c r="ET88" i="5"/>
  <c r="EU88" i="5"/>
  <c r="FB88" i="5"/>
  <c r="FC88" i="5"/>
  <c r="FD88" i="5"/>
  <c r="FT88" i="5"/>
  <c r="FU88" i="5"/>
  <c r="FV88" i="5"/>
  <c r="G89" i="5"/>
  <c r="H89" i="5"/>
  <c r="I89" i="5"/>
  <c r="J89" i="5"/>
  <c r="K89" i="5"/>
  <c r="L89" i="5"/>
  <c r="M89" i="5"/>
  <c r="AG89" i="5" s="1"/>
  <c r="N89" i="5"/>
  <c r="O89" i="5"/>
  <c r="P89" i="5"/>
  <c r="Q89" i="5"/>
  <c r="R89" i="5"/>
  <c r="S89" i="5"/>
  <c r="T89" i="5"/>
  <c r="U89" i="5"/>
  <c r="AY89" i="5" s="1"/>
  <c r="V89" i="5"/>
  <c r="Y89" i="5"/>
  <c r="Z89" i="5"/>
  <c r="AA89" i="5"/>
  <c r="AE89" i="5"/>
  <c r="AI89" i="5"/>
  <c r="AM89" i="5"/>
  <c r="AP89" i="5"/>
  <c r="AS89" i="5"/>
  <c r="AX89" i="5"/>
  <c r="BC89" i="5"/>
  <c r="BI89" i="5"/>
  <c r="BK89" i="5"/>
  <c r="EA89" i="5"/>
  <c r="EB89" i="5"/>
  <c r="EC89" i="5"/>
  <c r="EM89" i="5"/>
  <c r="EN89" i="5"/>
  <c r="EO89" i="5"/>
  <c r="ES89" i="5"/>
  <c r="AL89" i="5" s="1"/>
  <c r="ET89" i="5"/>
  <c r="EU89" i="5"/>
  <c r="FB89" i="5"/>
  <c r="FC89" i="5"/>
  <c r="AO89" i="5" s="1"/>
  <c r="AQ89" i="5" s="1"/>
  <c r="FD89" i="5"/>
  <c r="FT89" i="5"/>
  <c r="AR89" i="5" s="1"/>
  <c r="FU89" i="5"/>
  <c r="FV89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BD90" i="5" s="1"/>
  <c r="BE90" i="5" s="1"/>
  <c r="W90" i="5"/>
  <c r="Y90" i="5"/>
  <c r="Z90" i="5"/>
  <c r="AA90" i="5" s="1"/>
  <c r="AE90" i="5"/>
  <c r="AG90" i="5"/>
  <c r="AH90" i="5"/>
  <c r="AI90" i="5"/>
  <c r="AM90" i="5"/>
  <c r="AP90" i="5"/>
  <c r="AS90" i="5"/>
  <c r="AX90" i="5"/>
  <c r="AY90" i="5"/>
  <c r="BA90" i="5" s="1"/>
  <c r="AZ90" i="5"/>
  <c r="BB90" i="5" s="1"/>
  <c r="BC90" i="5"/>
  <c r="BG90" i="5"/>
  <c r="BI90" i="5"/>
  <c r="BC187" i="5" s="1"/>
  <c r="BK90" i="5"/>
  <c r="EA90" i="5"/>
  <c r="EB90" i="5"/>
  <c r="EC90" i="5"/>
  <c r="EM90" i="5"/>
  <c r="EN90" i="5"/>
  <c r="EO90" i="5"/>
  <c r="ES90" i="5"/>
  <c r="AL90" i="5" s="1"/>
  <c r="AN90" i="5" s="1"/>
  <c r="ET90" i="5"/>
  <c r="EU90" i="5"/>
  <c r="FB90" i="5"/>
  <c r="FC90" i="5"/>
  <c r="FD90" i="5"/>
  <c r="FT90" i="5"/>
  <c r="AR90" i="5" s="1"/>
  <c r="FU90" i="5"/>
  <c r="FV90" i="5"/>
  <c r="G91" i="5"/>
  <c r="H91" i="5"/>
  <c r="I91" i="5"/>
  <c r="J91" i="5"/>
  <c r="K91" i="5"/>
  <c r="L91" i="5"/>
  <c r="AG91" i="5" s="1"/>
  <c r="M91" i="5"/>
  <c r="N91" i="5"/>
  <c r="O91" i="5"/>
  <c r="P91" i="5"/>
  <c r="Q91" i="5"/>
  <c r="R91" i="5"/>
  <c r="S91" i="5"/>
  <c r="X91" i="5" s="1"/>
  <c r="T91" i="5"/>
  <c r="U91" i="5"/>
  <c r="V91" i="5"/>
  <c r="Y91" i="5"/>
  <c r="Z91" i="5"/>
  <c r="AA91" i="5" s="1"/>
  <c r="AH91" i="5"/>
  <c r="AI91" i="5"/>
  <c r="AM91" i="5"/>
  <c r="AP91" i="5"/>
  <c r="AS91" i="5"/>
  <c r="AX91" i="5"/>
  <c r="BC91" i="5"/>
  <c r="BI91" i="5"/>
  <c r="BK91" i="5"/>
  <c r="EA91" i="5"/>
  <c r="AE91" i="5" s="1"/>
  <c r="EB91" i="5"/>
  <c r="EC91" i="5"/>
  <c r="EM91" i="5"/>
  <c r="EN91" i="5"/>
  <c r="EO91" i="5"/>
  <c r="ES91" i="5"/>
  <c r="AL91" i="5" s="1"/>
  <c r="ET91" i="5"/>
  <c r="EU91" i="5"/>
  <c r="FB91" i="5"/>
  <c r="FC91" i="5"/>
  <c r="AO91" i="5" s="1"/>
  <c r="AQ91" i="5" s="1"/>
  <c r="FD91" i="5"/>
  <c r="FT91" i="5"/>
  <c r="FU91" i="5"/>
  <c r="FV91" i="5"/>
  <c r="G92" i="5"/>
  <c r="H92" i="5"/>
  <c r="I92" i="5"/>
  <c r="J92" i="5"/>
  <c r="K92" i="5"/>
  <c r="L92" i="5"/>
  <c r="M92" i="5"/>
  <c r="AG92" i="5" s="1"/>
  <c r="N92" i="5"/>
  <c r="O92" i="5"/>
  <c r="P92" i="5"/>
  <c r="Q92" i="5"/>
  <c r="R92" i="5"/>
  <c r="S92" i="5"/>
  <c r="T92" i="5"/>
  <c r="U92" i="5"/>
  <c r="V92" i="5"/>
  <c r="BD92" i="5" s="1"/>
  <c r="BE92" i="5" s="1"/>
  <c r="Y92" i="5"/>
  <c r="Z92" i="5"/>
  <c r="AA92" i="5"/>
  <c r="AE92" i="5"/>
  <c r="AI92" i="5"/>
  <c r="AM92" i="5"/>
  <c r="AP92" i="5"/>
  <c r="AS92" i="5"/>
  <c r="AX92" i="5"/>
  <c r="BC92" i="5"/>
  <c r="BG92" i="5"/>
  <c r="BI92" i="5"/>
  <c r="BK92" i="5"/>
  <c r="EA92" i="5"/>
  <c r="EB92" i="5"/>
  <c r="EC92" i="5"/>
  <c r="EM92" i="5"/>
  <c r="AF92" i="5" s="1"/>
  <c r="EN92" i="5"/>
  <c r="EO92" i="5"/>
  <c r="ES92" i="5"/>
  <c r="AL92" i="5" s="1"/>
  <c r="AN92" i="5" s="1"/>
  <c r="ET92" i="5"/>
  <c r="EU92" i="5"/>
  <c r="FB92" i="5"/>
  <c r="FC92" i="5"/>
  <c r="AO92" i="5" s="1"/>
  <c r="AQ92" i="5" s="1"/>
  <c r="FD92" i="5"/>
  <c r="FT92" i="5"/>
  <c r="AR92" i="5" s="1"/>
  <c r="FU92" i="5"/>
  <c r="FV92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BD93" i="5" s="1"/>
  <c r="BE93" i="5" s="1"/>
  <c r="BG93" i="5" s="1"/>
  <c r="W93" i="5"/>
  <c r="Y93" i="5"/>
  <c r="Z93" i="5"/>
  <c r="AA93" i="5"/>
  <c r="AG93" i="5"/>
  <c r="AH93" i="5"/>
  <c r="AI93" i="5"/>
  <c r="AM93" i="5"/>
  <c r="AP93" i="5"/>
  <c r="AS93" i="5"/>
  <c r="AX93" i="5"/>
  <c r="AY93" i="5"/>
  <c r="BC93" i="5"/>
  <c r="BI93" i="5"/>
  <c r="AX190" i="5" s="1"/>
  <c r="BK93" i="5"/>
  <c r="EA93" i="5"/>
  <c r="EB93" i="5"/>
  <c r="EC93" i="5"/>
  <c r="AE93" i="5" s="1"/>
  <c r="EM93" i="5"/>
  <c r="EN93" i="5"/>
  <c r="EO93" i="5"/>
  <c r="ES93" i="5"/>
  <c r="AL93" i="5" s="1"/>
  <c r="ET93" i="5"/>
  <c r="EU93" i="5"/>
  <c r="FB93" i="5"/>
  <c r="FC93" i="5"/>
  <c r="FD93" i="5"/>
  <c r="FT93" i="5"/>
  <c r="FU93" i="5"/>
  <c r="FV93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X94" i="5" s="1"/>
  <c r="T94" i="5"/>
  <c r="U94" i="5"/>
  <c r="AY94" i="5" s="1"/>
  <c r="V94" i="5"/>
  <c r="Y94" i="5"/>
  <c r="Z94" i="5"/>
  <c r="AA94" i="5"/>
  <c r="AI94" i="5"/>
  <c r="AM94" i="5"/>
  <c r="AO94" i="5"/>
  <c r="AQ94" i="5" s="1"/>
  <c r="AP94" i="5"/>
  <c r="AS94" i="5"/>
  <c r="AV94" i="5"/>
  <c r="AX94" i="5"/>
  <c r="BC94" i="5"/>
  <c r="BD94" i="5"/>
  <c r="BE94" i="5"/>
  <c r="BI94" i="5"/>
  <c r="BK94" i="5"/>
  <c r="BL94" i="5"/>
  <c r="EA94" i="5"/>
  <c r="AE94" i="5" s="1"/>
  <c r="EB94" i="5"/>
  <c r="EC94" i="5"/>
  <c r="EM94" i="5"/>
  <c r="EN94" i="5"/>
  <c r="EO94" i="5"/>
  <c r="ES94" i="5"/>
  <c r="ET94" i="5"/>
  <c r="EU94" i="5"/>
  <c r="FB94" i="5"/>
  <c r="FC94" i="5"/>
  <c r="FD94" i="5"/>
  <c r="FT94" i="5"/>
  <c r="FU94" i="5"/>
  <c r="FV94" i="5"/>
  <c r="G95" i="5"/>
  <c r="H95" i="5"/>
  <c r="I95" i="5"/>
  <c r="J95" i="5"/>
  <c r="K95" i="5"/>
  <c r="L95" i="5"/>
  <c r="M95" i="5"/>
  <c r="AG95" i="5" s="1"/>
  <c r="N95" i="5"/>
  <c r="AH95" i="5" s="1"/>
  <c r="O95" i="5"/>
  <c r="P95" i="5"/>
  <c r="Q95" i="5"/>
  <c r="R95" i="5"/>
  <c r="S95" i="5"/>
  <c r="T95" i="5"/>
  <c r="U95" i="5"/>
  <c r="W95" i="5" s="1"/>
  <c r="V95" i="5"/>
  <c r="BD95" i="5" s="1"/>
  <c r="BE95" i="5" s="1"/>
  <c r="BG95" i="5" s="1"/>
  <c r="Y95" i="5"/>
  <c r="AA95" i="5" s="1"/>
  <c r="Z95" i="5"/>
  <c r="AE95" i="5"/>
  <c r="AI95" i="5"/>
  <c r="AM95" i="5"/>
  <c r="AP95" i="5"/>
  <c r="AS95" i="5"/>
  <c r="AX95" i="5"/>
  <c r="BC95" i="5"/>
  <c r="BI95" i="5"/>
  <c r="BK95" i="5"/>
  <c r="EA95" i="5"/>
  <c r="EB95" i="5"/>
  <c r="EC95" i="5"/>
  <c r="EM95" i="5"/>
  <c r="EN95" i="5"/>
  <c r="EO95" i="5"/>
  <c r="ES95" i="5"/>
  <c r="AL95" i="5" s="1"/>
  <c r="ET95" i="5"/>
  <c r="EU95" i="5"/>
  <c r="FB95" i="5"/>
  <c r="FC95" i="5"/>
  <c r="FD95" i="5"/>
  <c r="AO95" i="5" s="1"/>
  <c r="FT95" i="5"/>
  <c r="AR95" i="5" s="1"/>
  <c r="FU95" i="5"/>
  <c r="FV95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X96" i="5" s="1"/>
  <c r="T96" i="5"/>
  <c r="U96" i="5"/>
  <c r="V96" i="5"/>
  <c r="BD96" i="5" s="1"/>
  <c r="Y96" i="5"/>
  <c r="Z96" i="5"/>
  <c r="AA96" i="5" s="1"/>
  <c r="AG96" i="5"/>
  <c r="AH96" i="5"/>
  <c r="AI96" i="5"/>
  <c r="AL96" i="5"/>
  <c r="AM96" i="5"/>
  <c r="AP96" i="5"/>
  <c r="AS96" i="5"/>
  <c r="AX96" i="5"/>
  <c r="BC96" i="5"/>
  <c r="BI96" i="5"/>
  <c r="BK96" i="5"/>
  <c r="EA96" i="5"/>
  <c r="EB96" i="5"/>
  <c r="EC96" i="5"/>
  <c r="AE96" i="5" s="1"/>
  <c r="EM96" i="5"/>
  <c r="EN96" i="5"/>
  <c r="EO96" i="5"/>
  <c r="ES96" i="5"/>
  <c r="ET96" i="5"/>
  <c r="EU96" i="5"/>
  <c r="FB96" i="5"/>
  <c r="FC96" i="5"/>
  <c r="AO96" i="5" s="1"/>
  <c r="AQ96" i="5" s="1"/>
  <c r="FD96" i="5"/>
  <c r="FT96" i="5"/>
  <c r="FU96" i="5"/>
  <c r="AR96" i="5" s="1"/>
  <c r="FV96" i="5"/>
  <c r="G97" i="5"/>
  <c r="H97" i="5"/>
  <c r="I97" i="5"/>
  <c r="J97" i="5"/>
  <c r="K97" i="5"/>
  <c r="L97" i="5"/>
  <c r="M97" i="5"/>
  <c r="AG97" i="5" s="1"/>
  <c r="N97" i="5"/>
  <c r="AH97" i="5" s="1"/>
  <c r="O97" i="5"/>
  <c r="P97" i="5"/>
  <c r="Q97" i="5"/>
  <c r="R97" i="5"/>
  <c r="S97" i="5"/>
  <c r="T97" i="5"/>
  <c r="U97" i="5"/>
  <c r="AY97" i="5" s="1"/>
  <c r="V97" i="5"/>
  <c r="Y97" i="5"/>
  <c r="Z97" i="5"/>
  <c r="AA97" i="5"/>
  <c r="AI97" i="5"/>
  <c r="AM97" i="5"/>
  <c r="AO97" i="5"/>
  <c r="AP97" i="5"/>
  <c r="AS97" i="5"/>
  <c r="AX97" i="5"/>
  <c r="BC97" i="5"/>
  <c r="BD97" i="5"/>
  <c r="BI97" i="5"/>
  <c r="BK97" i="5"/>
  <c r="EA97" i="5"/>
  <c r="EB97" i="5"/>
  <c r="EC97" i="5"/>
  <c r="EM97" i="5"/>
  <c r="EN97" i="5"/>
  <c r="EO97" i="5"/>
  <c r="ES97" i="5"/>
  <c r="ET97" i="5"/>
  <c r="EU97" i="5"/>
  <c r="FB97" i="5"/>
  <c r="FC97" i="5"/>
  <c r="FD97" i="5"/>
  <c r="FT97" i="5"/>
  <c r="AR97" i="5" s="1"/>
  <c r="AT97" i="5" s="1"/>
  <c r="FU97" i="5"/>
  <c r="FV97" i="5"/>
  <c r="G98" i="5"/>
  <c r="H98" i="5"/>
  <c r="I98" i="5"/>
  <c r="J98" i="5"/>
  <c r="K98" i="5"/>
  <c r="L98" i="5"/>
  <c r="M98" i="5"/>
  <c r="N98" i="5"/>
  <c r="AH98" i="5" s="1"/>
  <c r="O98" i="5"/>
  <c r="P98" i="5"/>
  <c r="Q98" i="5"/>
  <c r="AI98" i="5" s="1"/>
  <c r="R98" i="5"/>
  <c r="S98" i="5"/>
  <c r="T98" i="5"/>
  <c r="U98" i="5"/>
  <c r="V98" i="5"/>
  <c r="BD98" i="5" s="1"/>
  <c r="W98" i="5"/>
  <c r="Y98" i="5"/>
  <c r="Z98" i="5"/>
  <c r="AA98" i="5" s="1"/>
  <c r="AG98" i="5"/>
  <c r="AM98" i="5"/>
  <c r="AP98" i="5"/>
  <c r="AS98" i="5"/>
  <c r="AX98" i="5"/>
  <c r="AY98" i="5"/>
  <c r="AZ98" i="5"/>
  <c r="BB98" i="5" s="1"/>
  <c r="BA98" i="5"/>
  <c r="BC98" i="5"/>
  <c r="BI98" i="5"/>
  <c r="BK98" i="5"/>
  <c r="EA98" i="5"/>
  <c r="EB98" i="5"/>
  <c r="EC98" i="5"/>
  <c r="AE98" i="5" s="1"/>
  <c r="EM98" i="5"/>
  <c r="EN98" i="5"/>
  <c r="EO98" i="5"/>
  <c r="ES98" i="5"/>
  <c r="AL98" i="5" s="1"/>
  <c r="AN98" i="5" s="1"/>
  <c r="ET98" i="5"/>
  <c r="EU98" i="5"/>
  <c r="FB98" i="5"/>
  <c r="FC98" i="5"/>
  <c r="FD98" i="5"/>
  <c r="FT98" i="5"/>
  <c r="AR98" i="5" s="1"/>
  <c r="FU98" i="5"/>
  <c r="FV98" i="5"/>
  <c r="G99" i="5"/>
  <c r="H99" i="5"/>
  <c r="I99" i="5"/>
  <c r="J99" i="5"/>
  <c r="K99" i="5"/>
  <c r="L99" i="5"/>
  <c r="AG99" i="5" s="1"/>
  <c r="M99" i="5"/>
  <c r="N99" i="5"/>
  <c r="O99" i="5"/>
  <c r="P99" i="5"/>
  <c r="Q99" i="5"/>
  <c r="AI99" i="5" s="1"/>
  <c r="R99" i="5"/>
  <c r="S99" i="5"/>
  <c r="X99" i="5" s="1"/>
  <c r="T99" i="5"/>
  <c r="U99" i="5"/>
  <c r="V99" i="5"/>
  <c r="Y99" i="5"/>
  <c r="Z99" i="5"/>
  <c r="AA99" i="5"/>
  <c r="AH99" i="5"/>
  <c r="AM99" i="5"/>
  <c r="AP99" i="5"/>
  <c r="AS99" i="5"/>
  <c r="AX99" i="5"/>
  <c r="BC99" i="5"/>
  <c r="BD99" i="5"/>
  <c r="BE99" i="5" s="1"/>
  <c r="BI99" i="5"/>
  <c r="BK99" i="5"/>
  <c r="EA99" i="5"/>
  <c r="AE99" i="5" s="1"/>
  <c r="EB99" i="5"/>
  <c r="EC99" i="5"/>
  <c r="EM99" i="5"/>
  <c r="EN99" i="5"/>
  <c r="EO99" i="5"/>
  <c r="ES99" i="5"/>
  <c r="AL99" i="5" s="1"/>
  <c r="ET99" i="5"/>
  <c r="EU99" i="5"/>
  <c r="FB99" i="5"/>
  <c r="FC99" i="5"/>
  <c r="AO99" i="5" s="1"/>
  <c r="FD99" i="5"/>
  <c r="FT99" i="5"/>
  <c r="AR99" i="5" s="1"/>
  <c r="AT99" i="5" s="1"/>
  <c r="FU99" i="5"/>
  <c r="FV99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Y100" i="5"/>
  <c r="Z100" i="5"/>
  <c r="AA100" i="5"/>
  <c r="AI100" i="5"/>
  <c r="AM100" i="5"/>
  <c r="AO100" i="5"/>
  <c r="AP100" i="5"/>
  <c r="AQ100" i="5"/>
  <c r="AS100" i="5"/>
  <c r="AX100" i="5"/>
  <c r="AY100" i="5"/>
  <c r="BC100" i="5"/>
  <c r="BD100" i="5"/>
  <c r="BE100" i="5"/>
  <c r="BG100" i="5" s="1"/>
  <c r="BI100" i="5"/>
  <c r="BK100" i="5"/>
  <c r="EA100" i="5"/>
  <c r="AE100" i="5" s="1"/>
  <c r="EB100" i="5"/>
  <c r="EC100" i="5"/>
  <c r="EM100" i="5"/>
  <c r="AF100" i="5" s="1"/>
  <c r="EN100" i="5"/>
  <c r="EO100" i="5"/>
  <c r="ES100" i="5"/>
  <c r="ET100" i="5"/>
  <c r="EU100" i="5"/>
  <c r="FB100" i="5"/>
  <c r="FC100" i="5"/>
  <c r="FD100" i="5"/>
  <c r="FT100" i="5"/>
  <c r="AR100" i="5" s="1"/>
  <c r="FU100" i="5"/>
  <c r="FV100" i="5"/>
  <c r="G101" i="5"/>
  <c r="H101" i="5"/>
  <c r="I101" i="5"/>
  <c r="J101" i="5"/>
  <c r="K101" i="5"/>
  <c r="L101" i="5"/>
  <c r="M101" i="5"/>
  <c r="N101" i="5"/>
  <c r="O101" i="5"/>
  <c r="P101" i="5"/>
  <c r="Q101" i="5"/>
  <c r="AI101" i="5" s="1"/>
  <c r="R101" i="5"/>
  <c r="S101" i="5"/>
  <c r="T101" i="5"/>
  <c r="U101" i="5"/>
  <c r="V101" i="5"/>
  <c r="BD101" i="5" s="1"/>
  <c r="BE101" i="5" s="1"/>
  <c r="BG101" i="5" s="1"/>
  <c r="Y101" i="5"/>
  <c r="Z101" i="5"/>
  <c r="AA101" i="5"/>
  <c r="AG101" i="5"/>
  <c r="AH101" i="5"/>
  <c r="AL101" i="5"/>
  <c r="AN101" i="5" s="1"/>
  <c r="AM101" i="5"/>
  <c r="AP101" i="5"/>
  <c r="AR101" i="5"/>
  <c r="AS101" i="5"/>
  <c r="AV101" i="5" s="1"/>
  <c r="AX101" i="5"/>
  <c r="BC101" i="5"/>
  <c r="BI101" i="5"/>
  <c r="BK101" i="5"/>
  <c r="EA101" i="5"/>
  <c r="EB101" i="5"/>
  <c r="EC101" i="5"/>
  <c r="AE101" i="5" s="1"/>
  <c r="EM101" i="5"/>
  <c r="EN101" i="5"/>
  <c r="EO101" i="5"/>
  <c r="ES101" i="5"/>
  <c r="ET101" i="5"/>
  <c r="EU101" i="5"/>
  <c r="FB101" i="5"/>
  <c r="FC101" i="5"/>
  <c r="FD101" i="5"/>
  <c r="FT101" i="5"/>
  <c r="FU101" i="5"/>
  <c r="FV101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W102" i="5" s="1"/>
  <c r="S102" i="5"/>
  <c r="X102" i="5" s="1"/>
  <c r="T102" i="5"/>
  <c r="U102" i="5"/>
  <c r="V102" i="5"/>
  <c r="Y102" i="5"/>
  <c r="Z102" i="5"/>
  <c r="AA102" i="5"/>
  <c r="AI102" i="5"/>
  <c r="AM102" i="5"/>
  <c r="AO102" i="5"/>
  <c r="AP102" i="5"/>
  <c r="AS102" i="5"/>
  <c r="AX102" i="5"/>
  <c r="BC102" i="5"/>
  <c r="BC199" i="5" s="1"/>
  <c r="BD102" i="5"/>
  <c r="BE102" i="5"/>
  <c r="BI102" i="5"/>
  <c r="BK102" i="5"/>
  <c r="EA102" i="5"/>
  <c r="EB102" i="5"/>
  <c r="EC102" i="5"/>
  <c r="EM102" i="5"/>
  <c r="EN102" i="5"/>
  <c r="EO102" i="5"/>
  <c r="ES102" i="5"/>
  <c r="AL102" i="5" s="1"/>
  <c r="AN102" i="5" s="1"/>
  <c r="ET102" i="5"/>
  <c r="EU102" i="5"/>
  <c r="FB102" i="5"/>
  <c r="FC102" i="5"/>
  <c r="FD102" i="5"/>
  <c r="FT102" i="5"/>
  <c r="AR102" i="5" s="1"/>
  <c r="FU102" i="5"/>
  <c r="FV102" i="5"/>
  <c r="G103" i="5"/>
  <c r="H103" i="5"/>
  <c r="AA103" i="5" s="1"/>
  <c r="I103" i="5"/>
  <c r="J103" i="5"/>
  <c r="K103" i="5"/>
  <c r="L103" i="5"/>
  <c r="M103" i="5"/>
  <c r="AG103" i="5" s="1"/>
  <c r="N103" i="5"/>
  <c r="AH103" i="5" s="1"/>
  <c r="O103" i="5"/>
  <c r="P103" i="5"/>
  <c r="AI103" i="5" s="1"/>
  <c r="Q103" i="5"/>
  <c r="R103" i="5"/>
  <c r="S103" i="5"/>
  <c r="T103" i="5"/>
  <c r="U103" i="5"/>
  <c r="AY103" i="5" s="1"/>
  <c r="AZ103" i="5" s="1"/>
  <c r="V103" i="5"/>
  <c r="W103" i="5"/>
  <c r="X103" i="5"/>
  <c r="Y103" i="5"/>
  <c r="Z103" i="5"/>
  <c r="AF103" i="5"/>
  <c r="AM103" i="5"/>
  <c r="AP103" i="5"/>
  <c r="AS103" i="5"/>
  <c r="AX103" i="5"/>
  <c r="BC103" i="5"/>
  <c r="BD103" i="5"/>
  <c r="BE103" i="5"/>
  <c r="BF103" i="5"/>
  <c r="BI103" i="5"/>
  <c r="BK103" i="5"/>
  <c r="EA103" i="5"/>
  <c r="EB103" i="5"/>
  <c r="EC103" i="5"/>
  <c r="EM103" i="5"/>
  <c r="EN103" i="5"/>
  <c r="EO103" i="5"/>
  <c r="ES103" i="5"/>
  <c r="ET103" i="5"/>
  <c r="EU103" i="5"/>
  <c r="FB103" i="5"/>
  <c r="AO103" i="5" s="1"/>
  <c r="AQ103" i="5" s="1"/>
  <c r="FC103" i="5"/>
  <c r="FD103" i="5"/>
  <c r="FT103" i="5"/>
  <c r="AR103" i="5" s="1"/>
  <c r="FU103" i="5"/>
  <c r="FV103" i="5"/>
  <c r="G104" i="5"/>
  <c r="H104" i="5"/>
  <c r="AA104" i="5" s="1"/>
  <c r="I104" i="5"/>
  <c r="J104" i="5"/>
  <c r="K104" i="5"/>
  <c r="L104" i="5"/>
  <c r="M104" i="5"/>
  <c r="AG104" i="5" s="1"/>
  <c r="N104" i="5"/>
  <c r="AH104" i="5" s="1"/>
  <c r="O104" i="5"/>
  <c r="P104" i="5"/>
  <c r="AI104" i="5" s="1"/>
  <c r="Q104" i="5"/>
  <c r="R104" i="5"/>
  <c r="S104" i="5"/>
  <c r="T104" i="5"/>
  <c r="U104" i="5"/>
  <c r="AY104" i="5" s="1"/>
  <c r="AZ104" i="5" s="1"/>
  <c r="V104" i="5"/>
  <c r="W104" i="5"/>
  <c r="X104" i="5"/>
  <c r="Y104" i="5"/>
  <c r="Z104" i="5"/>
  <c r="AF104" i="5"/>
  <c r="AM104" i="5"/>
  <c r="AP104" i="5"/>
  <c r="AS104" i="5"/>
  <c r="AX104" i="5"/>
  <c r="BC104" i="5"/>
  <c r="BD104" i="5"/>
  <c r="BE104" i="5"/>
  <c r="BI104" i="5"/>
  <c r="BK104" i="5"/>
  <c r="EA104" i="5"/>
  <c r="EB104" i="5"/>
  <c r="EC104" i="5"/>
  <c r="EM104" i="5"/>
  <c r="EN104" i="5"/>
  <c r="EO104" i="5"/>
  <c r="ES104" i="5"/>
  <c r="ET104" i="5"/>
  <c r="EU104" i="5"/>
  <c r="FB104" i="5"/>
  <c r="AO104" i="5" s="1"/>
  <c r="FC104" i="5"/>
  <c r="FD104" i="5"/>
  <c r="FT104" i="5"/>
  <c r="AR104" i="5" s="1"/>
  <c r="FU104" i="5"/>
  <c r="FV104" i="5"/>
  <c r="G105" i="5"/>
  <c r="H105" i="5"/>
  <c r="AA105" i="5" s="1"/>
  <c r="I105" i="5"/>
  <c r="J105" i="5"/>
  <c r="K105" i="5"/>
  <c r="L105" i="5"/>
  <c r="M105" i="5"/>
  <c r="AG105" i="5" s="1"/>
  <c r="N105" i="5"/>
  <c r="AH105" i="5" s="1"/>
  <c r="O105" i="5"/>
  <c r="P105" i="5"/>
  <c r="AI105" i="5" s="1"/>
  <c r="Q105" i="5"/>
  <c r="R105" i="5"/>
  <c r="S105" i="5"/>
  <c r="T105" i="5"/>
  <c r="U105" i="5"/>
  <c r="AY105" i="5" s="1"/>
  <c r="AZ105" i="5" s="1"/>
  <c r="V105" i="5"/>
  <c r="W105" i="5"/>
  <c r="X105" i="5"/>
  <c r="Y105" i="5"/>
  <c r="Z105" i="5"/>
  <c r="AF105" i="5"/>
  <c r="AM105" i="5"/>
  <c r="AP105" i="5"/>
  <c r="AS105" i="5"/>
  <c r="AX105" i="5"/>
  <c r="BC105" i="5"/>
  <c r="BD105" i="5"/>
  <c r="BI105" i="5"/>
  <c r="BK105" i="5"/>
  <c r="EA105" i="5"/>
  <c r="EB105" i="5"/>
  <c r="EC105" i="5"/>
  <c r="EM105" i="5"/>
  <c r="EN105" i="5"/>
  <c r="EO105" i="5"/>
  <c r="ES105" i="5"/>
  <c r="ET105" i="5"/>
  <c r="EU105" i="5"/>
  <c r="FB105" i="5"/>
  <c r="AO105" i="5" s="1"/>
  <c r="AQ105" i="5" s="1"/>
  <c r="FC105" i="5"/>
  <c r="FD105" i="5"/>
  <c r="FT105" i="5"/>
  <c r="AR105" i="5" s="1"/>
  <c r="FU105" i="5"/>
  <c r="FV105" i="5"/>
  <c r="G106" i="5"/>
  <c r="H106" i="5"/>
  <c r="AA106" i="5" s="1"/>
  <c r="I106" i="5"/>
  <c r="J106" i="5"/>
  <c r="K106" i="5"/>
  <c r="L106" i="5"/>
  <c r="M106" i="5"/>
  <c r="N106" i="5"/>
  <c r="AH106" i="5" s="1"/>
  <c r="O106" i="5"/>
  <c r="P106" i="5"/>
  <c r="AI106" i="5" s="1"/>
  <c r="Q106" i="5"/>
  <c r="R106" i="5"/>
  <c r="S106" i="5"/>
  <c r="T106" i="5"/>
  <c r="U106" i="5"/>
  <c r="AY106" i="5" s="1"/>
  <c r="AZ106" i="5" s="1"/>
  <c r="V106" i="5"/>
  <c r="BD106" i="5" s="1"/>
  <c r="W106" i="5"/>
  <c r="X106" i="5"/>
  <c r="Y106" i="5"/>
  <c r="Z106" i="5"/>
  <c r="AE106" i="5"/>
  <c r="AM106" i="5"/>
  <c r="AO106" i="5"/>
  <c r="AP106" i="5"/>
  <c r="AS106" i="5"/>
  <c r="AV106" i="5"/>
  <c r="AX106" i="5"/>
  <c r="BA106" i="5" s="1"/>
  <c r="BB106" i="5"/>
  <c r="BC106" i="5"/>
  <c r="BI106" i="5"/>
  <c r="BK106" i="5"/>
  <c r="BL106" i="5"/>
  <c r="EA106" i="5"/>
  <c r="EB106" i="5"/>
  <c r="EC106" i="5"/>
  <c r="EM106" i="5"/>
  <c r="EN106" i="5"/>
  <c r="EO106" i="5"/>
  <c r="AF106" i="5" s="1"/>
  <c r="ES106" i="5"/>
  <c r="ET106" i="5"/>
  <c r="EU106" i="5"/>
  <c r="FB106" i="5"/>
  <c r="FC106" i="5"/>
  <c r="FD106" i="5"/>
  <c r="FT106" i="5"/>
  <c r="FU106" i="5"/>
  <c r="FV106" i="5"/>
  <c r="G107" i="5"/>
  <c r="H107" i="5"/>
  <c r="AA107" i="5" s="1"/>
  <c r="I107" i="5"/>
  <c r="J107" i="5"/>
  <c r="K107" i="5"/>
  <c r="L107" i="5"/>
  <c r="M107" i="5"/>
  <c r="AG107" i="5" s="1"/>
  <c r="N107" i="5"/>
  <c r="AH107" i="5" s="1"/>
  <c r="O107" i="5"/>
  <c r="P107" i="5"/>
  <c r="AI107" i="5" s="1"/>
  <c r="Q107" i="5"/>
  <c r="R107" i="5"/>
  <c r="S107" i="5"/>
  <c r="T107" i="5"/>
  <c r="U107" i="5"/>
  <c r="V107" i="5"/>
  <c r="X107" i="5" s="1"/>
  <c r="Y107" i="5"/>
  <c r="Z107" i="5"/>
  <c r="AM107" i="5"/>
  <c r="AP107" i="5"/>
  <c r="AS107" i="5"/>
  <c r="AX107" i="5"/>
  <c r="BC107" i="5"/>
  <c r="BI107" i="5"/>
  <c r="BK107" i="5"/>
  <c r="EA107" i="5"/>
  <c r="EB107" i="5"/>
  <c r="AE107" i="5" s="1"/>
  <c r="EC107" i="5"/>
  <c r="EM107" i="5"/>
  <c r="EN107" i="5"/>
  <c r="EO107" i="5"/>
  <c r="AF107" i="5" s="1"/>
  <c r="ES107" i="5"/>
  <c r="ET107" i="5"/>
  <c r="EU107" i="5"/>
  <c r="FB107" i="5"/>
  <c r="AO107" i="5" s="1"/>
  <c r="FC107" i="5"/>
  <c r="FD107" i="5"/>
  <c r="FT107" i="5"/>
  <c r="FU107" i="5"/>
  <c r="FV107" i="5"/>
  <c r="G108" i="5"/>
  <c r="H108" i="5"/>
  <c r="AA108" i="5" s="1"/>
  <c r="I108" i="5"/>
  <c r="J108" i="5"/>
  <c r="K108" i="5"/>
  <c r="L108" i="5"/>
  <c r="M108" i="5"/>
  <c r="AG108" i="5" s="1"/>
  <c r="N108" i="5"/>
  <c r="AH108" i="5" s="1"/>
  <c r="O108" i="5"/>
  <c r="P108" i="5"/>
  <c r="AI108" i="5" s="1"/>
  <c r="Q108" i="5"/>
  <c r="R108" i="5"/>
  <c r="S108" i="5"/>
  <c r="T108" i="5"/>
  <c r="U108" i="5"/>
  <c r="AY108" i="5" s="1"/>
  <c r="AZ108" i="5" s="1"/>
  <c r="V108" i="5"/>
  <c r="BD108" i="5" s="1"/>
  <c r="W108" i="5"/>
  <c r="X108" i="5"/>
  <c r="Y108" i="5"/>
  <c r="Z108" i="5"/>
  <c r="AE108" i="5"/>
  <c r="AL108" i="5"/>
  <c r="AM108" i="5"/>
  <c r="AP108" i="5"/>
  <c r="AS108" i="5"/>
  <c r="AV108" i="5"/>
  <c r="AX108" i="5"/>
  <c r="BB108" i="5" s="1"/>
  <c r="BC108" i="5"/>
  <c r="BE108" i="5"/>
  <c r="BF108" i="5"/>
  <c r="BI108" i="5"/>
  <c r="BK108" i="5"/>
  <c r="EA108" i="5"/>
  <c r="EB108" i="5"/>
  <c r="EC108" i="5"/>
  <c r="EM108" i="5"/>
  <c r="EN108" i="5"/>
  <c r="EO108" i="5"/>
  <c r="AF108" i="5" s="1"/>
  <c r="ES108" i="5"/>
  <c r="ET108" i="5"/>
  <c r="EU108" i="5"/>
  <c r="FB108" i="5"/>
  <c r="AO108" i="5" s="1"/>
  <c r="AQ108" i="5" s="1"/>
  <c r="FC108" i="5"/>
  <c r="FD108" i="5"/>
  <c r="FT108" i="5"/>
  <c r="FU108" i="5"/>
  <c r="FV108" i="5"/>
  <c r="G109" i="5"/>
  <c r="H109" i="5"/>
  <c r="AA109" i="5" s="1"/>
  <c r="I109" i="5"/>
  <c r="J109" i="5"/>
  <c r="K109" i="5"/>
  <c r="L109" i="5"/>
  <c r="M109" i="5"/>
  <c r="N109" i="5"/>
  <c r="O109" i="5"/>
  <c r="P109" i="5"/>
  <c r="AI109" i="5" s="1"/>
  <c r="Q109" i="5"/>
  <c r="R109" i="5"/>
  <c r="S109" i="5"/>
  <c r="T109" i="5"/>
  <c r="U109" i="5"/>
  <c r="AY109" i="5" s="1"/>
  <c r="AZ109" i="5" s="1"/>
  <c r="V109" i="5"/>
  <c r="W109" i="5"/>
  <c r="X109" i="5"/>
  <c r="Y109" i="5"/>
  <c r="Z109" i="5"/>
  <c r="AM109" i="5"/>
  <c r="AO109" i="5"/>
  <c r="AQ109" i="5" s="1"/>
  <c r="AP109" i="5"/>
  <c r="AS109" i="5"/>
  <c r="AX109" i="5"/>
  <c r="BB109" i="5"/>
  <c r="BC109" i="5"/>
  <c r="BD109" i="5"/>
  <c r="BE109" i="5" s="1"/>
  <c r="BI109" i="5"/>
  <c r="BK109" i="5"/>
  <c r="EA109" i="5"/>
  <c r="AE109" i="5" s="1"/>
  <c r="EB109" i="5"/>
  <c r="EC109" i="5"/>
  <c r="EM109" i="5"/>
  <c r="EN109" i="5"/>
  <c r="EO109" i="5"/>
  <c r="AF109" i="5" s="1"/>
  <c r="ES109" i="5"/>
  <c r="ET109" i="5"/>
  <c r="EU109" i="5"/>
  <c r="FB109" i="5"/>
  <c r="FC109" i="5"/>
  <c r="FD109" i="5"/>
  <c r="FT109" i="5"/>
  <c r="FU109" i="5"/>
  <c r="FV109" i="5"/>
  <c r="G110" i="5"/>
  <c r="H110" i="5"/>
  <c r="I110" i="5"/>
  <c r="J110" i="5"/>
  <c r="K110" i="5"/>
  <c r="L110" i="5"/>
  <c r="M110" i="5"/>
  <c r="AG110" i="5" s="1"/>
  <c r="N110" i="5"/>
  <c r="AH110" i="5" s="1"/>
  <c r="O110" i="5"/>
  <c r="P110" i="5"/>
  <c r="AI110" i="5" s="1"/>
  <c r="Q110" i="5"/>
  <c r="R110" i="5"/>
  <c r="S110" i="5"/>
  <c r="X110" i="5" s="1"/>
  <c r="T110" i="5"/>
  <c r="U110" i="5"/>
  <c r="AY110" i="5" s="1"/>
  <c r="AZ110" i="5" s="1"/>
  <c r="V110" i="5"/>
  <c r="BD110" i="5" s="1"/>
  <c r="W110" i="5"/>
  <c r="Y110" i="5"/>
  <c r="Z110" i="5"/>
  <c r="AA110" i="5"/>
  <c r="AE110" i="5"/>
  <c r="AM110" i="5"/>
  <c r="AO110" i="5"/>
  <c r="AP110" i="5"/>
  <c r="AS110" i="5"/>
  <c r="AV110" i="5" s="1"/>
  <c r="AX110" i="5"/>
  <c r="BA110" i="5"/>
  <c r="BB110" i="5"/>
  <c r="BC110" i="5"/>
  <c r="BI110" i="5"/>
  <c r="BK110" i="5"/>
  <c r="BL110" i="5"/>
  <c r="BL207" i="5" s="1"/>
  <c r="EA110" i="5"/>
  <c r="EB110" i="5"/>
  <c r="EC110" i="5"/>
  <c r="EM110" i="5"/>
  <c r="EN110" i="5"/>
  <c r="EO110" i="5"/>
  <c r="ES110" i="5"/>
  <c r="ET110" i="5"/>
  <c r="EU110" i="5"/>
  <c r="FB110" i="5"/>
  <c r="FC110" i="5"/>
  <c r="FD110" i="5"/>
  <c r="FT110" i="5"/>
  <c r="FU110" i="5"/>
  <c r="FV110" i="5"/>
  <c r="G111" i="5"/>
  <c r="H111" i="5"/>
  <c r="I111" i="5"/>
  <c r="J111" i="5"/>
  <c r="K111" i="5"/>
  <c r="L111" i="5"/>
  <c r="M111" i="5"/>
  <c r="AG111" i="5" s="1"/>
  <c r="N111" i="5"/>
  <c r="AH111" i="5" s="1"/>
  <c r="O111" i="5"/>
  <c r="P111" i="5"/>
  <c r="AI111" i="5" s="1"/>
  <c r="Q111" i="5"/>
  <c r="R111" i="5"/>
  <c r="S111" i="5"/>
  <c r="T111" i="5"/>
  <c r="U111" i="5"/>
  <c r="V111" i="5"/>
  <c r="BD111" i="5" s="1"/>
  <c r="BE111" i="5" s="1"/>
  <c r="Y111" i="5"/>
  <c r="Z111" i="5"/>
  <c r="AA111" i="5"/>
  <c r="AE111" i="5"/>
  <c r="AM111" i="5"/>
  <c r="AO111" i="5"/>
  <c r="AP111" i="5"/>
  <c r="AS111" i="5"/>
  <c r="AX111" i="5"/>
  <c r="AX208" i="5" s="1"/>
  <c r="BC111" i="5"/>
  <c r="BI111" i="5"/>
  <c r="BK111" i="5"/>
  <c r="EA111" i="5"/>
  <c r="EB111" i="5"/>
  <c r="EC111" i="5"/>
  <c r="EM111" i="5"/>
  <c r="EN111" i="5"/>
  <c r="EO111" i="5"/>
  <c r="ES111" i="5"/>
  <c r="ET111" i="5"/>
  <c r="EU111" i="5"/>
  <c r="FB111" i="5"/>
  <c r="FC111" i="5"/>
  <c r="FD111" i="5"/>
  <c r="FT111" i="5"/>
  <c r="FU111" i="5"/>
  <c r="FV111" i="5"/>
  <c r="G112" i="5"/>
  <c r="H112" i="5"/>
  <c r="I112" i="5"/>
  <c r="J112" i="5"/>
  <c r="K112" i="5"/>
  <c r="L112" i="5"/>
  <c r="M112" i="5"/>
  <c r="AG112" i="5" s="1"/>
  <c r="N112" i="5"/>
  <c r="AH112" i="5" s="1"/>
  <c r="O112" i="5"/>
  <c r="P112" i="5"/>
  <c r="AI112" i="5" s="1"/>
  <c r="Q112" i="5"/>
  <c r="R112" i="5"/>
  <c r="S112" i="5"/>
  <c r="T112" i="5"/>
  <c r="U112" i="5"/>
  <c r="AY112" i="5" s="1"/>
  <c r="AZ112" i="5" s="1"/>
  <c r="V112" i="5"/>
  <c r="BD112" i="5" s="1"/>
  <c r="W112" i="5"/>
  <c r="Y112" i="5"/>
  <c r="Z112" i="5"/>
  <c r="AA112" i="5"/>
  <c r="AE112" i="5"/>
  <c r="AM112" i="5"/>
  <c r="AO112" i="5"/>
  <c r="AQ112" i="5" s="1"/>
  <c r="AP112" i="5"/>
  <c r="AS112" i="5"/>
  <c r="AX112" i="5"/>
  <c r="BA112" i="5"/>
  <c r="BB112" i="5"/>
  <c r="BC112" i="5"/>
  <c r="BI112" i="5"/>
  <c r="BI209" i="5" s="1"/>
  <c r="BK112" i="5"/>
  <c r="EA112" i="5"/>
  <c r="EB112" i="5"/>
  <c r="EC112" i="5"/>
  <c r="EM112" i="5"/>
  <c r="EN112" i="5"/>
  <c r="AF112" i="5" s="1"/>
  <c r="EO112" i="5"/>
  <c r="ES112" i="5"/>
  <c r="ET112" i="5"/>
  <c r="EU112" i="5"/>
  <c r="FB112" i="5"/>
  <c r="FC112" i="5"/>
  <c r="FD112" i="5"/>
  <c r="FT112" i="5"/>
  <c r="FU112" i="5"/>
  <c r="FV112" i="5"/>
  <c r="G113" i="5"/>
  <c r="H113" i="5"/>
  <c r="I113" i="5"/>
  <c r="J113" i="5"/>
  <c r="K113" i="5"/>
  <c r="L113" i="5"/>
  <c r="M113" i="5"/>
  <c r="N113" i="5"/>
  <c r="AH113" i="5" s="1"/>
  <c r="O113" i="5"/>
  <c r="P113" i="5"/>
  <c r="AI113" i="5" s="1"/>
  <c r="Q113" i="5"/>
  <c r="R113" i="5"/>
  <c r="S113" i="5"/>
  <c r="X113" i="5" s="1"/>
  <c r="T113" i="5"/>
  <c r="U113" i="5"/>
  <c r="AY113" i="5" s="1"/>
  <c r="V113" i="5"/>
  <c r="BD113" i="5" s="1"/>
  <c r="BE113" i="5" s="1"/>
  <c r="W113" i="5"/>
  <c r="Y113" i="5"/>
  <c r="Z113" i="5"/>
  <c r="AA113" i="5"/>
  <c r="AE113" i="5"/>
  <c r="AM113" i="5"/>
  <c r="AO113" i="5"/>
  <c r="AP113" i="5"/>
  <c r="AS113" i="5"/>
  <c r="AV113" i="5" s="1"/>
  <c r="BD210" i="5" s="1"/>
  <c r="AX113" i="5"/>
  <c r="BA113" i="5"/>
  <c r="BC113" i="5"/>
  <c r="BI113" i="5"/>
  <c r="BI210" i="5" s="1"/>
  <c r="BK113" i="5"/>
  <c r="EA113" i="5"/>
  <c r="EB113" i="5"/>
  <c r="EC113" i="5"/>
  <c r="EM113" i="5"/>
  <c r="EN113" i="5"/>
  <c r="EO113" i="5"/>
  <c r="ES113" i="5"/>
  <c r="ET113" i="5"/>
  <c r="EU113" i="5"/>
  <c r="FB113" i="5"/>
  <c r="FC113" i="5"/>
  <c r="FD113" i="5"/>
  <c r="FT113" i="5"/>
  <c r="FU113" i="5"/>
  <c r="FV113" i="5"/>
  <c r="AL115" i="5"/>
  <c r="AR115" i="5"/>
  <c r="AX115" i="5"/>
  <c r="BC115" i="5"/>
  <c r="BI115" i="5"/>
  <c r="AL116" i="5"/>
  <c r="AR116" i="5"/>
  <c r="AX116" i="5"/>
  <c r="BC116" i="5"/>
  <c r="BI116" i="5"/>
  <c r="AL117" i="5"/>
  <c r="AX117" i="5"/>
  <c r="BC117" i="5"/>
  <c r="BI117" i="5"/>
  <c r="AL118" i="5"/>
  <c r="AR118" i="5"/>
  <c r="AX118" i="5"/>
  <c r="BC118" i="5"/>
  <c r="BI118" i="5"/>
  <c r="AL119" i="5"/>
  <c r="AR119" i="5"/>
  <c r="AX119" i="5"/>
  <c r="BC119" i="5"/>
  <c r="BI119" i="5"/>
  <c r="AL120" i="5"/>
  <c r="AR120" i="5"/>
  <c r="AX120" i="5"/>
  <c r="BC120" i="5"/>
  <c r="BI120" i="5"/>
  <c r="AL121" i="5"/>
  <c r="AX121" i="5"/>
  <c r="BC121" i="5"/>
  <c r="BI121" i="5"/>
  <c r="AL122" i="5"/>
  <c r="BC122" i="5"/>
  <c r="AL123" i="5"/>
  <c r="AR123" i="5"/>
  <c r="AX123" i="5"/>
  <c r="BC123" i="5"/>
  <c r="BI123" i="5"/>
  <c r="AL124" i="5"/>
  <c r="AX124" i="5"/>
  <c r="BC124" i="5"/>
  <c r="BI124" i="5"/>
  <c r="AL125" i="5"/>
  <c r="AO125" i="5"/>
  <c r="AR125" i="5"/>
  <c r="AX125" i="5"/>
  <c r="BC125" i="5"/>
  <c r="BI125" i="5"/>
  <c r="AL126" i="5"/>
  <c r="AO126" i="5"/>
  <c r="AX126" i="5"/>
  <c r="BC126" i="5"/>
  <c r="BI126" i="5"/>
  <c r="AL127" i="5"/>
  <c r="AX127" i="5"/>
  <c r="BC127" i="5"/>
  <c r="BI127" i="5"/>
  <c r="AL128" i="5"/>
  <c r="AO128" i="5"/>
  <c r="AR128" i="5"/>
  <c r="AU128" i="5"/>
  <c r="AX128" i="5"/>
  <c r="BC128" i="5"/>
  <c r="BI128" i="5"/>
  <c r="AL129" i="5"/>
  <c r="AX129" i="5"/>
  <c r="BC129" i="5"/>
  <c r="BI129" i="5"/>
  <c r="AO130" i="5"/>
  <c r="AR130" i="5"/>
  <c r="AX130" i="5"/>
  <c r="BC130" i="5"/>
  <c r="BI130" i="5"/>
  <c r="AL131" i="5"/>
  <c r="AO131" i="5"/>
  <c r="AX131" i="5"/>
  <c r="BC131" i="5"/>
  <c r="BI131" i="5"/>
  <c r="AX132" i="5"/>
  <c r="BC132" i="5"/>
  <c r="BI132" i="5"/>
  <c r="AL133" i="5"/>
  <c r="AO133" i="5"/>
  <c r="AX133" i="5"/>
  <c r="BC133" i="5"/>
  <c r="BI133" i="5"/>
  <c r="AL134" i="5"/>
  <c r="AO134" i="5"/>
  <c r="AX134" i="5"/>
  <c r="BC134" i="5"/>
  <c r="BI134" i="5"/>
  <c r="AL135" i="5"/>
  <c r="AO135" i="5"/>
  <c r="AX135" i="5"/>
  <c r="BC135" i="5"/>
  <c r="BI135" i="5"/>
  <c r="AR136" i="5"/>
  <c r="BC136" i="5"/>
  <c r="BI136" i="5"/>
  <c r="AO137" i="5"/>
  <c r="AX137" i="5"/>
  <c r="BC137" i="5"/>
  <c r="BI137" i="5"/>
  <c r="AO138" i="5"/>
  <c r="AR138" i="5"/>
  <c r="AX138" i="5"/>
  <c r="BC138" i="5"/>
  <c r="BI138" i="5"/>
  <c r="AX139" i="5"/>
  <c r="BC139" i="5"/>
  <c r="BI139" i="5"/>
  <c r="AO140" i="5"/>
  <c r="AR140" i="5"/>
  <c r="AX140" i="5"/>
  <c r="BC140" i="5"/>
  <c r="BI140" i="5"/>
  <c r="AL141" i="5"/>
  <c r="AR141" i="5"/>
  <c r="AX141" i="5"/>
  <c r="BC141" i="5"/>
  <c r="BI141" i="5"/>
  <c r="AL142" i="5"/>
  <c r="AR142" i="5"/>
  <c r="AX142" i="5"/>
  <c r="BC142" i="5"/>
  <c r="BI142" i="5"/>
  <c r="AL143" i="5"/>
  <c r="AX143" i="5"/>
  <c r="BC143" i="5"/>
  <c r="BI143" i="5"/>
  <c r="AO144" i="5"/>
  <c r="AR144" i="5"/>
  <c r="AX144" i="5"/>
  <c r="BC144" i="5"/>
  <c r="BI144" i="5"/>
  <c r="AR145" i="5"/>
  <c r="AX145" i="5"/>
  <c r="BI145" i="5"/>
  <c r="AL146" i="5"/>
  <c r="AX146" i="5"/>
  <c r="BC146" i="5"/>
  <c r="BI146" i="5"/>
  <c r="BI147" i="5"/>
  <c r="AO148" i="5"/>
  <c r="AR148" i="5"/>
  <c r="AX148" i="5"/>
  <c r="BI148" i="5"/>
  <c r="AL149" i="5"/>
  <c r="AO149" i="5"/>
  <c r="AR149" i="5"/>
  <c r="AX149" i="5"/>
  <c r="BC149" i="5"/>
  <c r="BI149" i="5"/>
  <c r="AR150" i="5"/>
  <c r="AX150" i="5"/>
  <c r="BC150" i="5"/>
  <c r="BI150" i="5"/>
  <c r="AL151" i="5"/>
  <c r="AO151" i="5"/>
  <c r="AX151" i="5"/>
  <c r="BC151" i="5"/>
  <c r="BI151" i="5"/>
  <c r="AR152" i="5"/>
  <c r="AX152" i="5"/>
  <c r="BC152" i="5"/>
  <c r="BI152" i="5"/>
  <c r="AL153" i="5"/>
  <c r="AX153" i="5"/>
  <c r="BC153" i="5"/>
  <c r="BI153" i="5"/>
  <c r="AL154" i="5"/>
  <c r="AO154" i="5"/>
  <c r="AX154" i="5"/>
  <c r="BC154" i="5"/>
  <c r="BI154" i="5"/>
  <c r="AL155" i="5"/>
  <c r="AO155" i="5"/>
  <c r="AX155" i="5"/>
  <c r="BC155" i="5"/>
  <c r="BI155" i="5"/>
  <c r="AL156" i="5"/>
  <c r="AO156" i="5"/>
  <c r="AX156" i="5"/>
  <c r="BI156" i="5"/>
  <c r="AO157" i="5"/>
  <c r="AX157" i="5"/>
  <c r="BC157" i="5"/>
  <c r="BI157" i="5"/>
  <c r="AL158" i="5"/>
  <c r="AO158" i="5"/>
  <c r="AX158" i="5"/>
  <c r="BC158" i="5"/>
  <c r="BI158" i="5"/>
  <c r="AL159" i="5"/>
  <c r="AO159" i="5"/>
  <c r="AX159" i="5"/>
  <c r="BC159" i="5"/>
  <c r="BI159" i="5"/>
  <c r="AO160" i="5"/>
  <c r="AX160" i="5"/>
  <c r="BI160" i="5"/>
  <c r="AL161" i="5"/>
  <c r="AO161" i="5"/>
  <c r="AR161" i="5"/>
  <c r="AX161" i="5"/>
  <c r="BI161" i="5"/>
  <c r="AL162" i="5"/>
  <c r="AO162" i="5"/>
  <c r="AX162" i="5"/>
  <c r="BC162" i="5"/>
  <c r="BI162" i="5"/>
  <c r="AR163" i="5"/>
  <c r="AX163" i="5"/>
  <c r="BI163" i="5"/>
  <c r="AO164" i="5"/>
  <c r="AR164" i="5"/>
  <c r="AX164" i="5"/>
  <c r="BC164" i="5"/>
  <c r="BI164" i="5"/>
  <c r="AO165" i="5"/>
  <c r="AX165" i="5"/>
  <c r="BC165" i="5"/>
  <c r="AO166" i="5"/>
  <c r="AR166" i="5"/>
  <c r="AX166" i="5"/>
  <c r="BC166" i="5"/>
  <c r="BI166" i="5"/>
  <c r="BC167" i="5"/>
  <c r="BI167" i="5"/>
  <c r="AR168" i="5"/>
  <c r="AX168" i="5"/>
  <c r="BI168" i="5"/>
  <c r="BC169" i="5"/>
  <c r="AL170" i="5"/>
  <c r="AX170" i="5"/>
  <c r="BC170" i="5"/>
  <c r="BI170" i="5"/>
  <c r="AL171" i="5"/>
  <c r="AX171" i="5"/>
  <c r="BC171" i="5"/>
  <c r="BI171" i="5"/>
  <c r="AO172" i="5"/>
  <c r="AX172" i="5"/>
  <c r="BI172" i="5"/>
  <c r="AO173" i="5"/>
  <c r="AX173" i="5"/>
  <c r="BC173" i="5"/>
  <c r="BI173" i="5"/>
  <c r="AX174" i="5"/>
  <c r="BC174" i="5"/>
  <c r="BI174" i="5"/>
  <c r="AL175" i="5"/>
  <c r="AR175" i="5"/>
  <c r="AX175" i="5"/>
  <c r="BC175" i="5"/>
  <c r="BI175" i="5"/>
  <c r="AO176" i="5"/>
  <c r="AX176" i="5"/>
  <c r="BC176" i="5"/>
  <c r="BI176" i="5"/>
  <c r="AX177" i="5"/>
  <c r="BC177" i="5"/>
  <c r="BI177" i="5"/>
  <c r="AL178" i="5"/>
  <c r="AX178" i="5"/>
  <c r="BC178" i="5"/>
  <c r="BI178" i="5"/>
  <c r="AR179" i="5"/>
  <c r="AX179" i="5"/>
  <c r="BC179" i="5"/>
  <c r="BI179" i="5"/>
  <c r="AL180" i="5"/>
  <c r="AX180" i="5"/>
  <c r="BC180" i="5"/>
  <c r="BI180" i="5"/>
  <c r="AO181" i="5"/>
  <c r="BC181" i="5"/>
  <c r="BI181" i="5"/>
  <c r="AL182" i="5"/>
  <c r="AO182" i="5"/>
  <c r="AX182" i="5"/>
  <c r="BC182" i="5"/>
  <c r="BI182" i="5"/>
  <c r="AL183" i="5"/>
  <c r="AR183" i="5"/>
  <c r="AX183" i="5"/>
  <c r="BC183" i="5"/>
  <c r="BI183" i="5"/>
  <c r="AL184" i="5"/>
  <c r="AX184" i="5"/>
  <c r="BC184" i="5"/>
  <c r="BI184" i="5"/>
  <c r="AL185" i="5"/>
  <c r="AO185" i="5"/>
  <c r="BC185" i="5"/>
  <c r="AO186" i="5"/>
  <c r="AX186" i="5"/>
  <c r="BC186" i="5"/>
  <c r="BI186" i="5"/>
  <c r="AL187" i="5"/>
  <c r="AX187" i="5"/>
  <c r="BI187" i="5"/>
  <c r="AO188" i="5"/>
  <c r="AX188" i="5"/>
  <c r="BC188" i="5"/>
  <c r="BI188" i="5"/>
  <c r="AL189" i="5"/>
  <c r="AO189" i="5"/>
  <c r="AX189" i="5"/>
  <c r="BC189" i="5"/>
  <c r="BI189" i="5"/>
  <c r="BC190" i="5"/>
  <c r="BI190" i="5"/>
  <c r="AO191" i="5"/>
  <c r="AX191" i="5"/>
  <c r="BC191" i="5"/>
  <c r="BI191" i="5"/>
  <c r="AL193" i="5"/>
  <c r="AO193" i="5"/>
  <c r="AX193" i="5"/>
  <c r="BC193" i="5"/>
  <c r="BI193" i="5"/>
  <c r="AR194" i="5"/>
  <c r="AX194" i="5"/>
  <c r="BC194" i="5"/>
  <c r="BI194" i="5"/>
  <c r="AL195" i="5"/>
  <c r="AX195" i="5"/>
  <c r="BC195" i="5"/>
  <c r="BI195" i="5"/>
  <c r="AR196" i="5"/>
  <c r="AX196" i="5"/>
  <c r="BI196" i="5"/>
  <c r="AO197" i="5"/>
  <c r="AR197" i="5"/>
  <c r="AX197" i="5"/>
  <c r="BC197" i="5"/>
  <c r="BI197" i="5"/>
  <c r="AL198" i="5"/>
  <c r="AX198" i="5"/>
  <c r="BC198" i="5"/>
  <c r="BI198" i="5"/>
  <c r="AL199" i="5"/>
  <c r="AR199" i="5"/>
  <c r="AX199" i="5"/>
  <c r="BI199" i="5"/>
  <c r="AO200" i="5"/>
  <c r="AX200" i="5"/>
  <c r="BI200" i="5"/>
  <c r="AX201" i="5"/>
  <c r="BI201" i="5"/>
  <c r="AR202" i="5"/>
  <c r="AX202" i="5"/>
  <c r="BI202" i="5"/>
  <c r="AX203" i="5"/>
  <c r="BC203" i="5"/>
  <c r="BI203" i="5"/>
  <c r="AX204" i="5"/>
  <c r="BI204" i="5"/>
  <c r="AL205" i="5"/>
  <c r="AO205" i="5"/>
  <c r="AX205" i="5"/>
  <c r="BC205" i="5"/>
  <c r="BI205" i="5"/>
  <c r="BI206" i="5"/>
  <c r="AX207" i="5"/>
  <c r="BC207" i="5"/>
  <c r="BI207" i="5"/>
  <c r="AO208" i="5"/>
  <c r="BI208" i="5"/>
  <c r="AO209" i="5"/>
  <c r="AX209" i="5"/>
  <c r="BC210" i="5"/>
  <c r="J110" i="8" l="1"/>
  <c r="J96" i="8"/>
  <c r="U69" i="8"/>
  <c r="Q110" i="8"/>
  <c r="AU110" i="8"/>
  <c r="V110" i="8" s="1"/>
  <c r="N106" i="8"/>
  <c r="AO106" i="8"/>
  <c r="P106" i="8" s="1"/>
  <c r="AS100" i="8"/>
  <c r="Q100" i="8"/>
  <c r="AU100" i="8"/>
  <c r="V100" i="8" s="1"/>
  <c r="I99" i="8"/>
  <c r="AJ99" i="8"/>
  <c r="K99" i="8" s="1"/>
  <c r="Q96" i="8"/>
  <c r="AU96" i="8"/>
  <c r="V96" i="8" s="1"/>
  <c r="H96" i="8"/>
  <c r="AV78" i="8"/>
  <c r="W78" i="8" s="1"/>
  <c r="R78" i="8"/>
  <c r="AS78" i="8"/>
  <c r="I70" i="8"/>
  <c r="AJ70" i="8"/>
  <c r="K70" i="8" s="1"/>
  <c r="M63" i="8"/>
  <c r="AN63" i="8"/>
  <c r="O63" i="8" s="1"/>
  <c r="AO63" i="8"/>
  <c r="P63" i="8" s="1"/>
  <c r="AS48" i="8"/>
  <c r="Q48" i="8"/>
  <c r="AU48" i="8"/>
  <c r="V48" i="8" s="1"/>
  <c r="I44" i="8"/>
  <c r="AJ44" i="8"/>
  <c r="K44" i="8" s="1"/>
  <c r="O28" i="8"/>
  <c r="Q3" i="8"/>
  <c r="S113" i="8"/>
  <c r="AT113" i="8"/>
  <c r="AW113" i="8"/>
  <c r="X113" i="8" s="1"/>
  <c r="AJ113" i="8"/>
  <c r="K113" i="8" s="1"/>
  <c r="Q113" i="8"/>
  <c r="H112" i="8"/>
  <c r="AI112" i="8"/>
  <c r="AJ112" i="8"/>
  <c r="K112" i="8" s="1"/>
  <c r="AT111" i="8"/>
  <c r="S111" i="8"/>
  <c r="AX109" i="8"/>
  <c r="Y109" i="8" s="1"/>
  <c r="M106" i="8"/>
  <c r="AN106" i="8"/>
  <c r="O106" i="8" s="1"/>
  <c r="AW105" i="8"/>
  <c r="X105" i="8" s="1"/>
  <c r="S105" i="8"/>
  <c r="AT105" i="8"/>
  <c r="AJ105" i="8"/>
  <c r="K105" i="8" s="1"/>
  <c r="Q105" i="8"/>
  <c r="AI99" i="8"/>
  <c r="H99" i="8"/>
  <c r="N95" i="8"/>
  <c r="AO95" i="8"/>
  <c r="P95" i="8" s="1"/>
  <c r="AT90" i="8"/>
  <c r="S90" i="8"/>
  <c r="AW90" i="8"/>
  <c r="X90" i="8" s="1"/>
  <c r="M89" i="8"/>
  <c r="AN89" i="8"/>
  <c r="O89" i="8" s="1"/>
  <c r="G88" i="8"/>
  <c r="AI88" i="8"/>
  <c r="H85" i="8"/>
  <c r="AI85" i="8"/>
  <c r="AJ83" i="8"/>
  <c r="K83" i="8" s="1"/>
  <c r="I83" i="8"/>
  <c r="AU78" i="8"/>
  <c r="Q78" i="8"/>
  <c r="U76" i="8"/>
  <c r="AY76" i="8"/>
  <c r="Z76" i="8" s="1"/>
  <c r="AJ76" i="8"/>
  <c r="K76" i="8" s="1"/>
  <c r="I76" i="8"/>
  <c r="H71" i="8"/>
  <c r="AI71" i="8"/>
  <c r="AJ71" i="8"/>
  <c r="K71" i="8" s="1"/>
  <c r="R70" i="8"/>
  <c r="AS70" i="8"/>
  <c r="AV70" i="8"/>
  <c r="W70" i="8" s="1"/>
  <c r="AT70" i="8"/>
  <c r="AY64" i="8"/>
  <c r="Z64" i="8" s="1"/>
  <c r="U64" i="8"/>
  <c r="AI61" i="8"/>
  <c r="AJ61" i="8"/>
  <c r="K61" i="8" s="1"/>
  <c r="H61" i="8"/>
  <c r="H60" i="8"/>
  <c r="AI60" i="8"/>
  <c r="AW58" i="8"/>
  <c r="X58" i="8" s="1"/>
  <c r="S58" i="8"/>
  <c r="AT58" i="8"/>
  <c r="V55" i="8"/>
  <c r="BA55" i="8"/>
  <c r="AB55" i="8" s="1"/>
  <c r="U54" i="8"/>
  <c r="AS51" i="8"/>
  <c r="R51" i="8"/>
  <c r="AT51" i="8"/>
  <c r="AV51" i="8"/>
  <c r="W51" i="8" s="1"/>
  <c r="G51" i="8"/>
  <c r="AI51" i="8"/>
  <c r="N48" i="8"/>
  <c r="AO48" i="8"/>
  <c r="P48" i="8" s="1"/>
  <c r="I47" i="8"/>
  <c r="AJ47" i="8"/>
  <c r="K47" i="8" s="1"/>
  <c r="AI44" i="8"/>
  <c r="H44" i="8"/>
  <c r="Q41" i="8"/>
  <c r="AU41" i="8"/>
  <c r="V41" i="8" s="1"/>
  <c r="Q11" i="8"/>
  <c r="AS41" i="8"/>
  <c r="H3" i="8"/>
  <c r="R113" i="8"/>
  <c r="AS113" i="8"/>
  <c r="AV113" i="8"/>
  <c r="W113" i="8" s="1"/>
  <c r="J113" i="8"/>
  <c r="BA113" i="8"/>
  <c r="AB113" i="8" s="1"/>
  <c r="N112" i="8"/>
  <c r="T111" i="8"/>
  <c r="AX111" i="8"/>
  <c r="Y111" i="8" s="1"/>
  <c r="AW109" i="8"/>
  <c r="X109" i="8" s="1"/>
  <c r="BA108" i="8"/>
  <c r="AB108" i="8" s="1"/>
  <c r="AY107" i="8"/>
  <c r="Z107" i="8" s="1"/>
  <c r="R105" i="8"/>
  <c r="AS105" i="8"/>
  <c r="AV105" i="8"/>
  <c r="W105" i="8" s="1"/>
  <c r="J105" i="8"/>
  <c r="BA105" i="8"/>
  <c r="AB105" i="8" s="1"/>
  <c r="AY100" i="8"/>
  <c r="Z100" i="8" s="1"/>
  <c r="Q99" i="8"/>
  <c r="AU99" i="8"/>
  <c r="V99" i="8" s="1"/>
  <c r="AI98" i="8"/>
  <c r="AJ98" i="8"/>
  <c r="K98" i="8" s="1"/>
  <c r="AN95" i="8"/>
  <c r="O95" i="8" s="1"/>
  <c r="AJ92" i="8"/>
  <c r="K92" i="8" s="1"/>
  <c r="R90" i="8"/>
  <c r="AS90" i="8"/>
  <c r="AV90" i="8"/>
  <c r="W90" i="8" s="1"/>
  <c r="J90" i="8"/>
  <c r="BA90" i="8"/>
  <c r="AB90" i="8" s="1"/>
  <c r="G86" i="8"/>
  <c r="AI86" i="8"/>
  <c r="Q85" i="8"/>
  <c r="AS85" i="8"/>
  <c r="AU85" i="8"/>
  <c r="V85" i="8" s="1"/>
  <c r="AI83" i="8"/>
  <c r="H83" i="8"/>
  <c r="O82" i="8"/>
  <c r="T81" i="8"/>
  <c r="J81" i="8"/>
  <c r="BA81" i="8"/>
  <c r="AB81" i="8" s="1"/>
  <c r="H80" i="8"/>
  <c r="AI80" i="8"/>
  <c r="AV79" i="8"/>
  <c r="W79" i="8" s="1"/>
  <c r="AN79" i="8"/>
  <c r="O79" i="8" s="1"/>
  <c r="M79" i="8"/>
  <c r="AI76" i="8"/>
  <c r="H76" i="8"/>
  <c r="Q70" i="8"/>
  <c r="AU70" i="8"/>
  <c r="V70" i="8" s="1"/>
  <c r="T69" i="8"/>
  <c r="J69" i="8"/>
  <c r="H64" i="8"/>
  <c r="AI64" i="8"/>
  <c r="AJ64" i="8"/>
  <c r="K64" i="8" s="1"/>
  <c r="R60" i="8"/>
  <c r="AV60" i="8"/>
  <c r="W60" i="8" s="1"/>
  <c r="AS60" i="8"/>
  <c r="AV58" i="8"/>
  <c r="W58" i="8" s="1"/>
  <c r="AS58" i="8"/>
  <c r="R58" i="8"/>
  <c r="M48" i="8"/>
  <c r="AN48" i="8"/>
  <c r="O48" i="8" s="1"/>
  <c r="AV48" i="8"/>
  <c r="W48" i="8" s="1"/>
  <c r="N39" i="8"/>
  <c r="AO39" i="8"/>
  <c r="P39" i="8" s="1"/>
  <c r="AW39" i="8"/>
  <c r="X39" i="8" s="1"/>
  <c r="G3" i="8"/>
  <c r="AO112" i="8"/>
  <c r="P112" i="8" s="1"/>
  <c r="H110" i="8"/>
  <c r="I107" i="8"/>
  <c r="AJ107" i="8"/>
  <c r="K107" i="8" s="1"/>
  <c r="U106" i="8"/>
  <c r="AY106" i="8"/>
  <c r="Z106" i="8" s="1"/>
  <c r="AO104" i="8"/>
  <c r="P104" i="8" s="1"/>
  <c r="AW104" i="8"/>
  <c r="X104" i="8" s="1"/>
  <c r="N104" i="8"/>
  <c r="N103" i="8"/>
  <c r="AO103" i="8"/>
  <c r="P103" i="8" s="1"/>
  <c r="S94" i="8"/>
  <c r="AT94" i="8"/>
  <c r="AW94" i="8"/>
  <c r="X94" i="8" s="1"/>
  <c r="AT92" i="8"/>
  <c r="S92" i="8"/>
  <c r="AW92" i="8"/>
  <c r="X92" i="8" s="1"/>
  <c r="N87" i="8"/>
  <c r="AO87" i="8"/>
  <c r="R83" i="8"/>
  <c r="AS83" i="8"/>
  <c r="AV83" i="8"/>
  <c r="W83" i="8" s="1"/>
  <c r="X82" i="8"/>
  <c r="N14" i="8"/>
  <c r="AO82" i="8"/>
  <c r="N82" i="8"/>
  <c r="AW81" i="8"/>
  <c r="X81" i="8" s="1"/>
  <c r="AT81" i="8"/>
  <c r="Q80" i="8"/>
  <c r="AU80" i="8"/>
  <c r="V80" i="8" s="1"/>
  <c r="AU76" i="8"/>
  <c r="V76" i="8" s="1"/>
  <c r="AS76" i="8"/>
  <c r="Q76" i="8"/>
  <c r="Q72" i="8"/>
  <c r="AU72" i="8"/>
  <c r="V72" i="8" s="1"/>
  <c r="AS72" i="8"/>
  <c r="AV71" i="8"/>
  <c r="W71" i="8" s="1"/>
  <c r="R71" i="8"/>
  <c r="AS71" i="8"/>
  <c r="S69" i="8"/>
  <c r="AW69" i="8"/>
  <c r="X69" i="8" s="1"/>
  <c r="AU60" i="8"/>
  <c r="V60" i="8" s="1"/>
  <c r="Q60" i="8"/>
  <c r="AU58" i="8"/>
  <c r="Q58" i="8"/>
  <c r="M53" i="8"/>
  <c r="AN53" i="8"/>
  <c r="O53" i="8" s="1"/>
  <c r="AV53" i="8"/>
  <c r="W53" i="8" s="1"/>
  <c r="M45" i="8"/>
  <c r="AN45" i="8"/>
  <c r="O45" i="8" s="1"/>
  <c r="AO45" i="8"/>
  <c r="G109" i="8"/>
  <c r="AI109" i="8"/>
  <c r="L108" i="8"/>
  <c r="AN108" i="8"/>
  <c r="O108" i="8" s="1"/>
  <c r="H107" i="8"/>
  <c r="AI107" i="8"/>
  <c r="AX106" i="8"/>
  <c r="Y106" i="8" s="1"/>
  <c r="V104" i="8"/>
  <c r="BA104" i="8"/>
  <c r="AB104" i="8" s="1"/>
  <c r="AN103" i="8"/>
  <c r="O103" i="8" s="1"/>
  <c r="M103" i="8"/>
  <c r="AW100" i="8"/>
  <c r="X100" i="8" s="1"/>
  <c r="AN97" i="8"/>
  <c r="O97" i="8" s="1"/>
  <c r="AO97" i="8"/>
  <c r="P97" i="8" s="1"/>
  <c r="M97" i="8"/>
  <c r="AY95" i="8"/>
  <c r="Z95" i="8" s="1"/>
  <c r="U95" i="8"/>
  <c r="AS94" i="8"/>
  <c r="R94" i="8"/>
  <c r="AV94" i="8"/>
  <c r="W94" i="8" s="1"/>
  <c r="I94" i="8"/>
  <c r="H92" i="8"/>
  <c r="AI92" i="8"/>
  <c r="BA89" i="8"/>
  <c r="AB89" i="8" s="1"/>
  <c r="U84" i="8"/>
  <c r="AY84" i="8"/>
  <c r="Z84" i="8" s="1"/>
  <c r="AU83" i="8"/>
  <c r="V83" i="8" s="1"/>
  <c r="Q83" i="8"/>
  <c r="W82" i="8"/>
  <c r="M14" i="8"/>
  <c r="M82" i="8"/>
  <c r="AW77" i="8"/>
  <c r="X77" i="8" s="1"/>
  <c r="I75" i="8"/>
  <c r="AJ75" i="8"/>
  <c r="K75" i="8" s="1"/>
  <c r="Q71" i="8"/>
  <c r="AU71" i="8"/>
  <c r="V71" i="8" s="1"/>
  <c r="I8" i="8"/>
  <c r="AU111" i="8"/>
  <c r="T108" i="8"/>
  <c r="AX108" i="8"/>
  <c r="Y108" i="8" s="1"/>
  <c r="Q107" i="8"/>
  <c r="AS107" i="8"/>
  <c r="AU107" i="8"/>
  <c r="V107" i="8" s="1"/>
  <c r="AW106" i="8"/>
  <c r="X106" i="8" s="1"/>
  <c r="U104" i="8"/>
  <c r="AY104" i="8"/>
  <c r="Z104" i="8" s="1"/>
  <c r="V103" i="8"/>
  <c r="BA103" i="8"/>
  <c r="AB103" i="8" s="1"/>
  <c r="AI102" i="8"/>
  <c r="H102" i="8"/>
  <c r="AJ102" i="8"/>
  <c r="K102" i="8" s="1"/>
  <c r="AU94" i="8"/>
  <c r="Q94" i="8"/>
  <c r="AX79" i="8"/>
  <c r="Y79" i="8" s="1"/>
  <c r="AN68" i="8"/>
  <c r="O68" i="8" s="1"/>
  <c r="AO68" i="8"/>
  <c r="P68" i="8" s="1"/>
  <c r="M68" i="8"/>
  <c r="AY53" i="8"/>
  <c r="Z53" i="8" s="1"/>
  <c r="U53" i="8"/>
  <c r="M52" i="8"/>
  <c r="AN52" i="8"/>
  <c r="O52" i="8" s="1"/>
  <c r="AO52" i="8"/>
  <c r="P52" i="8" s="1"/>
  <c r="N109" i="8"/>
  <c r="AO109" i="8"/>
  <c r="P109" i="8" s="1"/>
  <c r="S108" i="8"/>
  <c r="AT108" i="8"/>
  <c r="AW108" i="8"/>
  <c r="X108" i="8" s="1"/>
  <c r="U103" i="8"/>
  <c r="AY103" i="8"/>
  <c r="Z103" i="8" s="1"/>
  <c r="H101" i="8"/>
  <c r="AI101" i="8"/>
  <c r="AJ101" i="8"/>
  <c r="K101" i="8" s="1"/>
  <c r="AI100" i="8"/>
  <c r="AJ100" i="8"/>
  <c r="K100" i="8" s="1"/>
  <c r="H100" i="8"/>
  <c r="AY97" i="8"/>
  <c r="Z97" i="8" s="1"/>
  <c r="U97" i="8"/>
  <c r="AO91" i="8"/>
  <c r="P91" i="8" s="1"/>
  <c r="N91" i="8"/>
  <c r="S81" i="8"/>
  <c r="AW46" i="8"/>
  <c r="X46" i="8" s="1"/>
  <c r="AO46" i="8"/>
  <c r="P46" i="8" s="1"/>
  <c r="N46" i="8"/>
  <c r="AW40" i="8"/>
  <c r="X40" i="8" s="1"/>
  <c r="AT40" i="8"/>
  <c r="S40" i="8"/>
  <c r="AA7" i="8"/>
  <c r="AA21" i="8"/>
  <c r="W20" i="8"/>
  <c r="L6" i="8"/>
  <c r="AX112" i="8"/>
  <c r="Y112" i="8" s="1"/>
  <c r="M111" i="8"/>
  <c r="AN111" i="8"/>
  <c r="O111" i="8" s="1"/>
  <c r="AO111" i="8"/>
  <c r="P111" i="8" s="1"/>
  <c r="R110" i="8"/>
  <c r="AS110" i="8"/>
  <c r="AT110" i="8"/>
  <c r="AV110" i="8"/>
  <c r="W110" i="8" s="1"/>
  <c r="I110" i="8"/>
  <c r="AJ110" i="8"/>
  <c r="K110" i="8" s="1"/>
  <c r="U109" i="8"/>
  <c r="AX102" i="8"/>
  <c r="Y102" i="8" s="1"/>
  <c r="AO102" i="8"/>
  <c r="P102" i="8" s="1"/>
  <c r="AS101" i="8"/>
  <c r="AU101" i="8"/>
  <c r="V101" i="8" s="1"/>
  <c r="Q101" i="8"/>
  <c r="T97" i="8"/>
  <c r="AS96" i="8"/>
  <c r="AT96" i="8"/>
  <c r="AV96" i="8"/>
  <c r="W96" i="8" s="1"/>
  <c r="R96" i="8"/>
  <c r="I96" i="8"/>
  <c r="AJ96" i="8"/>
  <c r="K96" i="8" s="1"/>
  <c r="M91" i="8"/>
  <c r="AN91" i="8"/>
  <c r="O91" i="8" s="1"/>
  <c r="AO89" i="8"/>
  <c r="R81" i="8"/>
  <c r="U79" i="8"/>
  <c r="AJ74" i="8"/>
  <c r="K74" i="8" s="1"/>
  <c r="I74" i="8"/>
  <c r="U68" i="8"/>
  <c r="T66" i="8"/>
  <c r="I59" i="8"/>
  <c r="AJ59" i="8"/>
  <c r="K59" i="8" s="1"/>
  <c r="L57" i="8"/>
  <c r="AN57" i="8"/>
  <c r="O57" i="8" s="1"/>
  <c r="AU57" i="8"/>
  <c r="V57" i="8" s="1"/>
  <c r="AV52" i="8"/>
  <c r="W52" i="8" s="1"/>
  <c r="AN43" i="8"/>
  <c r="O43" i="8" s="1"/>
  <c r="L43" i="8"/>
  <c r="AU43" i="8"/>
  <c r="V43" i="8" s="1"/>
  <c r="L12" i="8"/>
  <c r="H41" i="8"/>
  <c r="AI41" i="8"/>
  <c r="AN35" i="8"/>
  <c r="O35" i="8" s="1"/>
  <c r="M35" i="8"/>
  <c r="Q12" i="8"/>
  <c r="AI75" i="8"/>
  <c r="H75" i="8"/>
  <c r="T68" i="8"/>
  <c r="AX68" i="8"/>
  <c r="Y68" i="8" s="1"/>
  <c r="AO67" i="8"/>
  <c r="P67" i="8" s="1"/>
  <c r="AW67" i="8"/>
  <c r="X67" i="8" s="1"/>
  <c r="N67" i="8"/>
  <c r="AW103" i="8"/>
  <c r="X103" i="8" s="1"/>
  <c r="AY101" i="8"/>
  <c r="Z101" i="8" s="1"/>
  <c r="AW95" i="8"/>
  <c r="X95" i="8" s="1"/>
  <c r="I95" i="8"/>
  <c r="AJ95" i="8"/>
  <c r="K95" i="8" s="1"/>
  <c r="N94" i="8"/>
  <c r="AO94" i="8"/>
  <c r="P94" i="8" s="1"/>
  <c r="J91" i="8"/>
  <c r="BA91" i="8"/>
  <c r="AB91" i="8" s="1"/>
  <c r="T89" i="8"/>
  <c r="AX87" i="8"/>
  <c r="Y87" i="8" s="1"/>
  <c r="J87" i="8"/>
  <c r="G79" i="8"/>
  <c r="AI79" i="8"/>
  <c r="L78" i="8"/>
  <c r="AN78" i="8"/>
  <c r="O78" i="8" s="1"/>
  <c r="AY77" i="8"/>
  <c r="Z77" i="8" s="1"/>
  <c r="Q75" i="8"/>
  <c r="AU75" i="8"/>
  <c r="V75" i="8" s="1"/>
  <c r="AS74" i="8"/>
  <c r="AT74" i="8"/>
  <c r="R74" i="8"/>
  <c r="AI74" i="8"/>
  <c r="G74" i="8"/>
  <c r="S73" i="8"/>
  <c r="AT73" i="8"/>
  <c r="AW73" i="8"/>
  <c r="X73" i="8" s="1"/>
  <c r="S68" i="8"/>
  <c r="AW68" i="8"/>
  <c r="X68" i="8" s="1"/>
  <c r="N66" i="8"/>
  <c r="AO66" i="8"/>
  <c r="P66" i="8" s="1"/>
  <c r="BA57" i="8"/>
  <c r="AB57" i="8" s="1"/>
  <c r="J54" i="8"/>
  <c r="BA54" i="8"/>
  <c r="AB54" i="8" s="1"/>
  <c r="N51" i="8"/>
  <c r="AO51" i="8"/>
  <c r="P51" i="8" s="1"/>
  <c r="AW51" i="8"/>
  <c r="X51" i="8" s="1"/>
  <c r="I13" i="8"/>
  <c r="I50" i="8"/>
  <c r="AJ50" i="8"/>
  <c r="Q49" i="8"/>
  <c r="AU49" i="8"/>
  <c r="V49" i="8" s="1"/>
  <c r="AS49" i="8"/>
  <c r="Q44" i="8"/>
  <c r="AU44" i="8"/>
  <c r="V44" i="8" s="1"/>
  <c r="U43" i="8"/>
  <c r="AO37" i="8"/>
  <c r="P37" i="8" s="1"/>
  <c r="N37" i="8"/>
  <c r="AY32" i="8"/>
  <c r="Z32" i="8" s="1"/>
  <c r="U32" i="8"/>
  <c r="AI32" i="8"/>
  <c r="H32" i="8"/>
  <c r="H10" i="8"/>
  <c r="R8" i="8"/>
  <c r="AS30" i="8"/>
  <c r="R30" i="8"/>
  <c r="AV30" i="8"/>
  <c r="W30" i="8" s="1"/>
  <c r="H30" i="8"/>
  <c r="AI30" i="8"/>
  <c r="M36" i="8"/>
  <c r="AN36" i="8"/>
  <c r="O36" i="8" s="1"/>
  <c r="M6" i="8"/>
  <c r="N8" i="8"/>
  <c r="AW22" i="8"/>
  <c r="AO22" i="8"/>
  <c r="N22" i="8"/>
  <c r="AY82" i="8"/>
  <c r="AS75" i="8"/>
  <c r="AT75" i="8"/>
  <c r="R75" i="8"/>
  <c r="AI63" i="8"/>
  <c r="AJ63" i="8"/>
  <c r="K63" i="8" s="1"/>
  <c r="H63" i="8"/>
  <c r="I104" i="8"/>
  <c r="AJ104" i="8"/>
  <c r="K104" i="8" s="1"/>
  <c r="S102" i="8"/>
  <c r="AT102" i="8"/>
  <c r="AU97" i="8"/>
  <c r="BA95" i="8"/>
  <c r="AB95" i="8" s="1"/>
  <c r="T95" i="8"/>
  <c r="S93" i="8"/>
  <c r="AT93" i="8"/>
  <c r="Q92" i="8"/>
  <c r="R91" i="8"/>
  <c r="AS91" i="8"/>
  <c r="AV91" i="8"/>
  <c r="W91" i="8" s="1"/>
  <c r="AW87" i="8"/>
  <c r="X87" i="8" s="1"/>
  <c r="T87" i="8"/>
  <c r="S86" i="8"/>
  <c r="AT86" i="8"/>
  <c r="AW86" i="8"/>
  <c r="X86" i="8" s="1"/>
  <c r="H14" i="8"/>
  <c r="H82" i="8"/>
  <c r="AI82" i="8"/>
  <c r="J4" i="8" s="1"/>
  <c r="AJ82" i="8"/>
  <c r="M81" i="8"/>
  <c r="AN81" i="8"/>
  <c r="O81" i="8" s="1"/>
  <c r="AO81" i="8"/>
  <c r="P81" i="8" s="1"/>
  <c r="Q74" i="8"/>
  <c r="AU74" i="8"/>
  <c r="V74" i="8" s="1"/>
  <c r="AS73" i="8"/>
  <c r="R73" i="8"/>
  <c r="AV73" i="8"/>
  <c r="W73" i="8" s="1"/>
  <c r="U67" i="8"/>
  <c r="AY67" i="8"/>
  <c r="Z67" i="8" s="1"/>
  <c r="AN66" i="8"/>
  <c r="O66" i="8" s="1"/>
  <c r="M66" i="8"/>
  <c r="AS63" i="8"/>
  <c r="Q63" i="8"/>
  <c r="AV59" i="8"/>
  <c r="W59" i="8" s="1"/>
  <c r="AT59" i="8"/>
  <c r="S57" i="8"/>
  <c r="AT57" i="8"/>
  <c r="AW57" i="8"/>
  <c r="X57" i="8" s="1"/>
  <c r="W50" i="8"/>
  <c r="R47" i="8"/>
  <c r="AS47" i="8"/>
  <c r="AV47" i="8"/>
  <c r="W47" i="8" s="1"/>
  <c r="G43" i="8"/>
  <c r="AI43" i="8"/>
  <c r="I39" i="8"/>
  <c r="AJ39" i="8"/>
  <c r="K39" i="8" s="1"/>
  <c r="AN37" i="8"/>
  <c r="AV37" i="8"/>
  <c r="W37" i="8" s="1"/>
  <c r="M37" i="8"/>
  <c r="T36" i="8"/>
  <c r="Q8" i="8"/>
  <c r="Q30" i="8"/>
  <c r="AU30" i="8"/>
  <c r="V30" i="8" s="1"/>
  <c r="U19" i="8"/>
  <c r="AX104" i="8"/>
  <c r="Y104" i="8" s="1"/>
  <c r="S97" i="8"/>
  <c r="M92" i="8"/>
  <c r="AN92" i="8"/>
  <c r="O92" i="8" s="1"/>
  <c r="R88" i="8"/>
  <c r="AS88" i="8"/>
  <c r="I88" i="8"/>
  <c r="AJ88" i="8"/>
  <c r="K88" i="8" s="1"/>
  <c r="N84" i="8"/>
  <c r="AO84" i="8"/>
  <c r="P84" i="8" s="1"/>
  <c r="G14" i="8"/>
  <c r="G82" i="8"/>
  <c r="AX77" i="8"/>
  <c r="Y77" i="8" s="1"/>
  <c r="AI77" i="8"/>
  <c r="AJ77" i="8"/>
  <c r="K77" i="8" s="1"/>
  <c r="H77" i="8"/>
  <c r="Q73" i="8"/>
  <c r="AU73" i="8"/>
  <c r="AN69" i="8"/>
  <c r="O69" i="8" s="1"/>
  <c r="AO69" i="8"/>
  <c r="P69" i="8" s="1"/>
  <c r="M69" i="8"/>
  <c r="T67" i="8"/>
  <c r="AX67" i="8"/>
  <c r="Y67" i="8" s="1"/>
  <c r="V66" i="8"/>
  <c r="BA66" i="8"/>
  <c r="AB66" i="8" s="1"/>
  <c r="Q59" i="8"/>
  <c r="AU59" i="8"/>
  <c r="R11" i="8"/>
  <c r="AV57" i="8"/>
  <c r="W57" i="8" s="1"/>
  <c r="R57" i="8"/>
  <c r="AY56" i="8"/>
  <c r="Z56" i="8" s="1"/>
  <c r="U56" i="8"/>
  <c r="H54" i="8"/>
  <c r="S13" i="8"/>
  <c r="G13" i="8"/>
  <c r="AI50" i="8"/>
  <c r="G50" i="8"/>
  <c r="AU47" i="8"/>
  <c r="V47" i="8" s="1"/>
  <c r="Q47" i="8"/>
  <c r="AS43" i="8"/>
  <c r="AV43" i="8"/>
  <c r="W43" i="8" s="1"/>
  <c r="L41" i="8"/>
  <c r="AN41" i="8"/>
  <c r="O41" i="8" s="1"/>
  <c r="M100" i="8"/>
  <c r="AN100" i="8"/>
  <c r="O100" i="8" s="1"/>
  <c r="AS64" i="8"/>
  <c r="Q64" i="8"/>
  <c r="T59" i="8"/>
  <c r="AX59" i="8"/>
  <c r="Y59" i="8" s="1"/>
  <c r="U52" i="8"/>
  <c r="AY52" i="8"/>
  <c r="Z52" i="8" s="1"/>
  <c r="L50" i="8"/>
  <c r="L13" i="8"/>
  <c r="AN50" i="8"/>
  <c r="H47" i="8"/>
  <c r="AI47" i="8"/>
  <c r="AN46" i="8"/>
  <c r="O46" i="8" s="1"/>
  <c r="M46" i="8"/>
  <c r="R44" i="8"/>
  <c r="AS44" i="8"/>
  <c r="AT44" i="8"/>
  <c r="AV44" i="8"/>
  <c r="W44" i="8" s="1"/>
  <c r="AJ30" i="8"/>
  <c r="K30" i="8" s="1"/>
  <c r="I30" i="8"/>
  <c r="R10" i="8"/>
  <c r="AX103" i="8"/>
  <c r="Y103" i="8" s="1"/>
  <c r="AV100" i="8"/>
  <c r="W100" i="8" s="1"/>
  <c r="R99" i="8"/>
  <c r="AS99" i="8"/>
  <c r="R98" i="8"/>
  <c r="AS98" i="8"/>
  <c r="H93" i="8"/>
  <c r="AI93" i="8"/>
  <c r="AY91" i="8"/>
  <c r="Z91" i="8" s="1"/>
  <c r="AU89" i="8"/>
  <c r="V89" i="8" s="1"/>
  <c r="Q88" i="8"/>
  <c r="AU88" i="8"/>
  <c r="V88" i="8" s="1"/>
  <c r="AU86" i="8"/>
  <c r="V86" i="8" s="1"/>
  <c r="Q86" i="8"/>
  <c r="I85" i="8"/>
  <c r="AJ85" i="8"/>
  <c r="K85" i="8" s="1"/>
  <c r="M84" i="8"/>
  <c r="AN84" i="8"/>
  <c r="O84" i="8" s="1"/>
  <c r="S83" i="8"/>
  <c r="AT83" i="8"/>
  <c r="AA14" i="8"/>
  <c r="R80" i="8"/>
  <c r="AS80" i="8"/>
  <c r="AT80" i="8"/>
  <c r="I80" i="8"/>
  <c r="AJ80" i="8"/>
  <c r="K80" i="8" s="1"/>
  <c r="N79" i="8"/>
  <c r="AO79" i="8"/>
  <c r="P79" i="8" s="1"/>
  <c r="S78" i="8"/>
  <c r="AT78" i="8"/>
  <c r="AW78" i="8"/>
  <c r="X78" i="8" s="1"/>
  <c r="N74" i="8"/>
  <c r="AO74" i="8"/>
  <c r="P74" i="8" s="1"/>
  <c r="AT72" i="8"/>
  <c r="S72" i="8"/>
  <c r="AW72" i="8"/>
  <c r="X72" i="8" s="1"/>
  <c r="H72" i="8"/>
  <c r="AI72" i="8"/>
  <c r="AT71" i="8"/>
  <c r="S71" i="8"/>
  <c r="AW71" i="8"/>
  <c r="X71" i="8" s="1"/>
  <c r="S70" i="8"/>
  <c r="AW70" i="8"/>
  <c r="X70" i="8" s="1"/>
  <c r="J70" i="8"/>
  <c r="AU69" i="8"/>
  <c r="V69" i="8" s="1"/>
  <c r="L69" i="8"/>
  <c r="BA67" i="8"/>
  <c r="AB67" i="8" s="1"/>
  <c r="U66" i="8"/>
  <c r="AY66" i="8"/>
  <c r="Z66" i="8" s="1"/>
  <c r="AI65" i="8"/>
  <c r="AJ65" i="8"/>
  <c r="K65" i="8" s="1"/>
  <c r="H62" i="8"/>
  <c r="AI62" i="8"/>
  <c r="AJ62" i="8"/>
  <c r="K62" i="8" s="1"/>
  <c r="S60" i="8"/>
  <c r="AW60" i="8"/>
  <c r="X60" i="8" s="1"/>
  <c r="AT60" i="8"/>
  <c r="I60" i="8"/>
  <c r="AJ60" i="8"/>
  <c r="K60" i="8" s="1"/>
  <c r="J57" i="8"/>
  <c r="N53" i="8"/>
  <c r="AO53" i="8"/>
  <c r="P53" i="8" s="1"/>
  <c r="AW53" i="8"/>
  <c r="X53" i="8" s="1"/>
  <c r="R13" i="8"/>
  <c r="AS50" i="8"/>
  <c r="R50" i="8"/>
  <c r="I41" i="8"/>
  <c r="AJ41" i="8"/>
  <c r="K41" i="8" s="1"/>
  <c r="AY37" i="8"/>
  <c r="Z37" i="8" s="1"/>
  <c r="AO35" i="8"/>
  <c r="N35" i="8"/>
  <c r="M34" i="8"/>
  <c r="AV34" i="8"/>
  <c r="W34" i="8" s="1"/>
  <c r="AN34" i="8"/>
  <c r="O34" i="8" s="1"/>
  <c r="U31" i="8"/>
  <c r="V11" i="8"/>
  <c r="V25" i="8"/>
  <c r="G11" i="8"/>
  <c r="G22" i="8"/>
  <c r="G8" i="8"/>
  <c r="M21" i="8"/>
  <c r="AN21" i="8"/>
  <c r="M7" i="8"/>
  <c r="AO21" i="8"/>
  <c r="AY21" i="8" s="1"/>
  <c r="X20" i="8"/>
  <c r="X6" i="8"/>
  <c r="AJ87" i="8"/>
  <c r="K87" i="8" s="1"/>
  <c r="AO86" i="8"/>
  <c r="P86" i="8" s="1"/>
  <c r="AT85" i="8"/>
  <c r="AI84" i="8"/>
  <c r="AN83" i="8"/>
  <c r="O83" i="8" s="1"/>
  <c r="AS82" i="8"/>
  <c r="L14" i="8"/>
  <c r="AJ79" i="8"/>
  <c r="K79" i="8" s="1"/>
  <c r="AO78" i="8"/>
  <c r="P78" i="8" s="1"/>
  <c r="AW66" i="8"/>
  <c r="X66" i="8" s="1"/>
  <c r="AO59" i="8"/>
  <c r="P59" i="8" s="1"/>
  <c r="AW59" i="8"/>
  <c r="X59" i="8" s="1"/>
  <c r="AX56" i="8"/>
  <c r="Y56" i="8" s="1"/>
  <c r="M55" i="8"/>
  <c r="AN55" i="8"/>
  <c r="AO54" i="8"/>
  <c r="P54" i="8" s="1"/>
  <c r="AI53" i="8"/>
  <c r="AJ53" i="8"/>
  <c r="K53" i="8" s="1"/>
  <c r="H53" i="8"/>
  <c r="Q13" i="8"/>
  <c r="AU50" i="8"/>
  <c r="H46" i="8"/>
  <c r="AI46" i="8"/>
  <c r="AJ46" i="8"/>
  <c r="K46" i="8" s="1"/>
  <c r="L45" i="8"/>
  <c r="AU45" i="8"/>
  <c r="V45" i="8" s="1"/>
  <c r="AV42" i="8"/>
  <c r="W42" i="8" s="1"/>
  <c r="I42" i="8"/>
  <c r="AJ42" i="8"/>
  <c r="K42" i="8" s="1"/>
  <c r="H39" i="8"/>
  <c r="AI39" i="8"/>
  <c r="S36" i="8"/>
  <c r="AW36" i="8"/>
  <c r="X36" i="8" s="1"/>
  <c r="AT36" i="8"/>
  <c r="H36" i="8"/>
  <c r="AJ36" i="8"/>
  <c r="K36" i="8" s="1"/>
  <c r="L34" i="8"/>
  <c r="L4" i="8"/>
  <c r="X33" i="8"/>
  <c r="Q32" i="8"/>
  <c r="AS32" i="8"/>
  <c r="I29" i="8"/>
  <c r="I7" i="8"/>
  <c r="AJ29" i="8"/>
  <c r="K29" i="8" s="1"/>
  <c r="T26" i="8"/>
  <c r="AJ26" i="8"/>
  <c r="K26" i="8" s="1"/>
  <c r="I26" i="8"/>
  <c r="P25" i="8"/>
  <c r="P11" i="8"/>
  <c r="N24" i="8"/>
  <c r="AO24" i="8"/>
  <c r="N10" i="8"/>
  <c r="S14" i="8"/>
  <c r="AU68" i="8"/>
  <c r="I67" i="8"/>
  <c r="AJ67" i="8"/>
  <c r="K67" i="8" s="1"/>
  <c r="S65" i="8"/>
  <c r="AT65" i="8"/>
  <c r="AX61" i="8"/>
  <c r="Y61" i="8" s="1"/>
  <c r="L61" i="8"/>
  <c r="AN60" i="8"/>
  <c r="O60" i="8" s="1"/>
  <c r="AN59" i="8"/>
  <c r="O59" i="8" s="1"/>
  <c r="U55" i="8"/>
  <c r="AY55" i="8"/>
  <c r="Z55" i="8" s="1"/>
  <c r="L55" i="8"/>
  <c r="L9" i="8"/>
  <c r="H52" i="8"/>
  <c r="AI52" i="8"/>
  <c r="N40" i="8"/>
  <c r="AO40" i="8"/>
  <c r="P40" i="8" s="1"/>
  <c r="AS39" i="8"/>
  <c r="R39" i="8"/>
  <c r="AV39" i="8"/>
  <c r="W39" i="8" s="1"/>
  <c r="S37" i="8"/>
  <c r="AW37" i="8"/>
  <c r="X37" i="8" s="1"/>
  <c r="H37" i="8"/>
  <c r="AI37" i="8"/>
  <c r="U34" i="8"/>
  <c r="N31" i="8"/>
  <c r="AO31" i="8"/>
  <c r="P31" i="8" s="1"/>
  <c r="N9" i="8"/>
  <c r="AT29" i="8"/>
  <c r="U7" i="8" s="1"/>
  <c r="AW29" i="8"/>
  <c r="X29" i="8" s="1"/>
  <c r="AI29" i="8"/>
  <c r="H29" i="8"/>
  <c r="H7" i="8"/>
  <c r="S26" i="8"/>
  <c r="AT26" i="8"/>
  <c r="AW26" i="8"/>
  <c r="X26" i="8" s="1"/>
  <c r="AA11" i="8"/>
  <c r="O25" i="8"/>
  <c r="AA10" i="8"/>
  <c r="M24" i="8"/>
  <c r="AN24" i="8"/>
  <c r="AV24" i="8"/>
  <c r="N4" i="8"/>
  <c r="M10" i="8"/>
  <c r="R14" i="8"/>
  <c r="M71" i="8"/>
  <c r="AN71" i="8"/>
  <c r="O71" i="8" s="1"/>
  <c r="R62" i="8"/>
  <c r="AS62" i="8"/>
  <c r="AT61" i="8"/>
  <c r="S61" i="8"/>
  <c r="M60" i="8"/>
  <c r="M59" i="8"/>
  <c r="M58" i="8"/>
  <c r="AA50" i="8"/>
  <c r="AA13" i="8"/>
  <c r="I49" i="8"/>
  <c r="AJ49" i="8"/>
  <c r="K49" i="8" s="1"/>
  <c r="AI45" i="8"/>
  <c r="AJ45" i="8"/>
  <c r="K45" i="8" s="1"/>
  <c r="N43" i="8"/>
  <c r="AO43" i="8"/>
  <c r="P43" i="8" s="1"/>
  <c r="AW43" i="8"/>
  <c r="X43" i="8" s="1"/>
  <c r="M40" i="8"/>
  <c r="AN40" i="8"/>
  <c r="AV40" i="8"/>
  <c r="W40" i="8" s="1"/>
  <c r="Q39" i="8"/>
  <c r="AU39" i="8"/>
  <c r="V39" i="8" s="1"/>
  <c r="S38" i="8"/>
  <c r="AT38" i="8"/>
  <c r="U8" i="8" s="1"/>
  <c r="AW38" i="8"/>
  <c r="X38" i="8" s="1"/>
  <c r="AY33" i="8"/>
  <c r="Z33" i="8" s="1"/>
  <c r="M31" i="8"/>
  <c r="AN31" i="8"/>
  <c r="O31" i="8" s="1"/>
  <c r="M9" i="8"/>
  <c r="AV26" i="8"/>
  <c r="W26" i="8" s="1"/>
  <c r="R4" i="8"/>
  <c r="Q14" i="8"/>
  <c r="I14" i="8"/>
  <c r="AW74" i="8"/>
  <c r="X74" i="8" s="1"/>
  <c r="AV63" i="8"/>
  <c r="W63" i="8" s="1"/>
  <c r="H49" i="8"/>
  <c r="AI49" i="8"/>
  <c r="AW48" i="8"/>
  <c r="X48" i="8" s="1"/>
  <c r="AT48" i="8"/>
  <c r="AV45" i="8"/>
  <c r="W45" i="8" s="1"/>
  <c r="AS45" i="8"/>
  <c r="AU42" i="8"/>
  <c r="Q4" i="8"/>
  <c r="AO36" i="8"/>
  <c r="P36" i="8" s="1"/>
  <c r="G34" i="8"/>
  <c r="AI34" i="8"/>
  <c r="Q7" i="8"/>
  <c r="AS29" i="8"/>
  <c r="AU29" i="8"/>
  <c r="V29" i="8" s="1"/>
  <c r="Q29" i="8"/>
  <c r="R26" i="8"/>
  <c r="I2" i="8"/>
  <c r="I17" i="8"/>
  <c r="G10" i="8"/>
  <c r="L5" i="8"/>
  <c r="M11" i="8"/>
  <c r="S9" i="8"/>
  <c r="H9" i="8"/>
  <c r="AI23" i="8"/>
  <c r="S6" i="8"/>
  <c r="J6" i="8"/>
  <c r="J20" i="8"/>
  <c r="BA20" i="8"/>
  <c r="K18" i="8"/>
  <c r="R23" i="8"/>
  <c r="AS23" i="8"/>
  <c r="R9" i="8"/>
  <c r="AV23" i="8"/>
  <c r="W12" i="8" s="1"/>
  <c r="G9" i="8"/>
  <c r="R7" i="8"/>
  <c r="R6" i="8"/>
  <c r="R20" i="8"/>
  <c r="AS20" i="8"/>
  <c r="I6" i="8"/>
  <c r="I20" i="8"/>
  <c r="AJ20" i="8"/>
  <c r="AV55" i="8"/>
  <c r="W55" i="8" s="1"/>
  <c r="R54" i="8"/>
  <c r="AS54" i="8"/>
  <c r="R52" i="8"/>
  <c r="AS52" i="8"/>
  <c r="AY46" i="8"/>
  <c r="Z46" i="8" s="1"/>
  <c r="R38" i="8"/>
  <c r="AV38" i="8"/>
  <c r="W38" i="8" s="1"/>
  <c r="S5" i="8"/>
  <c r="AW35" i="8"/>
  <c r="X35" i="8" s="1"/>
  <c r="J35" i="8"/>
  <c r="BA35" i="8"/>
  <c r="AB35" i="8" s="1"/>
  <c r="AS31" i="8"/>
  <c r="Q31" i="8"/>
  <c r="AI31" i="8"/>
  <c r="G31" i="8"/>
  <c r="G6" i="8"/>
  <c r="AI28" i="8"/>
  <c r="Q9" i="8"/>
  <c r="AU23" i="8"/>
  <c r="Q23" i="8"/>
  <c r="AA5" i="8"/>
  <c r="N19" i="8"/>
  <c r="AO19" i="8"/>
  <c r="AY19" i="8" s="1"/>
  <c r="AW19" i="8"/>
  <c r="N5" i="8"/>
  <c r="G4" i="8"/>
  <c r="N58" i="8"/>
  <c r="AO58" i="8"/>
  <c r="P58" i="8" s="1"/>
  <c r="H56" i="8"/>
  <c r="AI56" i="8"/>
  <c r="Q52" i="8"/>
  <c r="AU52" i="8"/>
  <c r="V52" i="8" s="1"/>
  <c r="S50" i="8"/>
  <c r="AT50" i="8"/>
  <c r="AW50" i="8"/>
  <c r="S47" i="8"/>
  <c r="AT47" i="8"/>
  <c r="U46" i="8"/>
  <c r="S42" i="8"/>
  <c r="AT42" i="8"/>
  <c r="AW42" i="8"/>
  <c r="X42" i="8" s="1"/>
  <c r="AT39" i="8"/>
  <c r="AO34" i="8"/>
  <c r="P34" i="8" s="1"/>
  <c r="AW34" i="8"/>
  <c r="X34" i="8" s="1"/>
  <c r="N34" i="8"/>
  <c r="AI33" i="8"/>
  <c r="AJ33" i="8"/>
  <c r="K33" i="8" s="1"/>
  <c r="S8" i="8"/>
  <c r="N27" i="8"/>
  <c r="AO27" i="8"/>
  <c r="P27" i="8" s="1"/>
  <c r="P9" i="8"/>
  <c r="P23" i="8"/>
  <c r="W5" i="8"/>
  <c r="W19" i="8"/>
  <c r="M5" i="8"/>
  <c r="AN19" i="8"/>
  <c r="M19" i="8"/>
  <c r="AU18" i="8"/>
  <c r="AS18" i="8"/>
  <c r="Q18" i="8"/>
  <c r="H11" i="8"/>
  <c r="AJ51" i="8"/>
  <c r="K51" i="8" s="1"/>
  <c r="AO50" i="8"/>
  <c r="H13" i="8"/>
  <c r="AT49" i="8"/>
  <c r="AI48" i="8"/>
  <c r="AN47" i="8"/>
  <c r="O47" i="8" s="1"/>
  <c r="AS46" i="8"/>
  <c r="AJ43" i="8"/>
  <c r="K43" i="8" s="1"/>
  <c r="AO42" i="8"/>
  <c r="P42" i="8" s="1"/>
  <c r="AT41" i="8"/>
  <c r="AI40" i="8"/>
  <c r="AV36" i="8"/>
  <c r="W36" i="8" s="1"/>
  <c r="N36" i="8"/>
  <c r="R35" i="8"/>
  <c r="AS35" i="8"/>
  <c r="AV29" i="8"/>
  <c r="W29" i="8" s="1"/>
  <c r="AN29" i="8"/>
  <c r="O29" i="8" s="1"/>
  <c r="L11" i="8"/>
  <c r="L10" i="8"/>
  <c r="L24" i="8"/>
  <c r="AA23" i="8"/>
  <c r="AA9" i="8"/>
  <c r="AA8" i="8"/>
  <c r="M8" i="8"/>
  <c r="AN22" i="8"/>
  <c r="L21" i="8"/>
  <c r="AU21" i="8"/>
  <c r="L7" i="8"/>
  <c r="Q6" i="8"/>
  <c r="Q20" i="8"/>
  <c r="AU20" i="8"/>
  <c r="H20" i="8"/>
  <c r="H6" i="8"/>
  <c r="AY27" i="8"/>
  <c r="Z27" i="8" s="1"/>
  <c r="U27" i="8"/>
  <c r="S11" i="8"/>
  <c r="I25" i="8"/>
  <c r="AJ25" i="8"/>
  <c r="I11" i="8"/>
  <c r="U24" i="8"/>
  <c r="AY24" i="8"/>
  <c r="K10" i="8"/>
  <c r="W22" i="8"/>
  <c r="U21" i="8"/>
  <c r="R5" i="8"/>
  <c r="G5" i="8"/>
  <c r="G19" i="8"/>
  <c r="N6" i="8"/>
  <c r="N13" i="8"/>
  <c r="G7" i="8"/>
  <c r="AW31" i="8"/>
  <c r="X31" i="8" s="1"/>
  <c r="L8" i="8"/>
  <c r="AX27" i="8"/>
  <c r="Y27" i="8" s="1"/>
  <c r="L26" i="8"/>
  <c r="AN26" i="8"/>
  <c r="O26" i="8" s="1"/>
  <c r="H25" i="8"/>
  <c r="AI25" i="8"/>
  <c r="T10" i="8"/>
  <c r="I10" i="8"/>
  <c r="V8" i="8"/>
  <c r="T21" i="8"/>
  <c r="AX21" i="8"/>
  <c r="Q5" i="8"/>
  <c r="S3" i="8"/>
  <c r="S18" i="8"/>
  <c r="AT18" i="8"/>
  <c r="AW18" i="8"/>
  <c r="S4" i="8"/>
  <c r="S12" i="8"/>
  <c r="I3" i="8"/>
  <c r="I18" i="8"/>
  <c r="I4" i="8"/>
  <c r="I12" i="8"/>
  <c r="N17" i="8"/>
  <c r="N2" i="8"/>
  <c r="AA12" i="8"/>
  <c r="AA4" i="8"/>
  <c r="M13" i="8"/>
  <c r="I32" i="8"/>
  <c r="AJ32" i="8"/>
  <c r="K32" i="8" s="1"/>
  <c r="S30" i="8"/>
  <c r="AT30" i="8"/>
  <c r="Q28" i="8"/>
  <c r="AU28" i="8"/>
  <c r="V28" i="8" s="1"/>
  <c r="AW27" i="8"/>
  <c r="X27" i="8" s="1"/>
  <c r="Q25" i="8"/>
  <c r="AS25" i="8"/>
  <c r="AW24" i="8"/>
  <c r="S10" i="8"/>
  <c r="S23" i="8"/>
  <c r="AT23" i="8"/>
  <c r="AW23" i="8"/>
  <c r="I9" i="8"/>
  <c r="AJ23" i="8"/>
  <c r="AY22" i="8"/>
  <c r="H22" i="8"/>
  <c r="AI22" i="8"/>
  <c r="AJ22" i="8"/>
  <c r="H8" i="8"/>
  <c r="AA19" i="8"/>
  <c r="W4" i="8"/>
  <c r="H4" i="8"/>
  <c r="J18" i="8"/>
  <c r="R3" i="8"/>
  <c r="R28" i="8"/>
  <c r="AS28" i="8"/>
  <c r="AT28" i="8"/>
  <c r="I28" i="8"/>
  <c r="AJ28" i="8"/>
  <c r="K28" i="8" s="1"/>
  <c r="AU26" i="8"/>
  <c r="V26" i="8" s="1"/>
  <c r="N11" i="8"/>
  <c r="Q10" i="8"/>
  <c r="S7" i="8"/>
  <c r="AW21" i="8"/>
  <c r="R21" i="8"/>
  <c r="AA6" i="8"/>
  <c r="I5" i="8"/>
  <c r="AA3" i="8"/>
  <c r="AA18" i="8"/>
  <c r="M4" i="8"/>
  <c r="AV21" i="8"/>
  <c r="H5" i="8"/>
  <c r="L3" i="8"/>
  <c r="L18" i="8"/>
  <c r="L17" i="8"/>
  <c r="L2" i="8"/>
  <c r="AJ27" i="8"/>
  <c r="K27" i="8" s="1"/>
  <c r="AO26" i="8"/>
  <c r="P26" i="8" s="1"/>
  <c r="AT25" i="8"/>
  <c r="AA25" i="8"/>
  <c r="S25" i="8"/>
  <c r="AI24" i="8"/>
  <c r="AN23" i="8"/>
  <c r="AS22" i="8"/>
  <c r="L20" i="8"/>
  <c r="AJ19" i="8"/>
  <c r="K3" i="8" s="1"/>
  <c r="Q19" i="8"/>
  <c r="I19" i="8"/>
  <c r="AO18" i="8"/>
  <c r="N18" i="8"/>
  <c r="H12" i="8"/>
  <c r="N7" i="8"/>
  <c r="N3" i="8"/>
  <c r="AI27" i="8"/>
  <c r="AT20" i="8"/>
  <c r="AA20" i="8"/>
  <c r="S20" i="8"/>
  <c r="AI19" i="8"/>
  <c r="H19" i="8"/>
  <c r="AN18" i="8"/>
  <c r="M18" i="8"/>
  <c r="G12" i="8"/>
  <c r="M3" i="8"/>
  <c r="N12" i="8"/>
  <c r="M12" i="8"/>
  <c r="J112" i="7"/>
  <c r="AD112" i="7"/>
  <c r="Q112" i="7" s="1"/>
  <c r="AC98" i="7"/>
  <c r="P98" i="7" s="1"/>
  <c r="N98" i="7"/>
  <c r="J88" i="7"/>
  <c r="AD88" i="7"/>
  <c r="Q88" i="7" s="1"/>
  <c r="N84" i="7"/>
  <c r="G14" i="7"/>
  <c r="W82" i="7"/>
  <c r="N80" i="7"/>
  <c r="K61" i="7"/>
  <c r="AC58" i="7"/>
  <c r="P58" i="7" s="1"/>
  <c r="N58" i="7"/>
  <c r="L35" i="7"/>
  <c r="AB35" i="7"/>
  <c r="O35" i="7" s="1"/>
  <c r="H24" i="7"/>
  <c r="H10" i="7"/>
  <c r="W24" i="7"/>
  <c r="N6" i="7"/>
  <c r="O18" i="7"/>
  <c r="J107" i="7"/>
  <c r="AD106" i="7"/>
  <c r="Q106" i="7" s="1"/>
  <c r="J106" i="7"/>
  <c r="M106" i="7"/>
  <c r="AD103" i="7"/>
  <c r="Q103" i="7" s="1"/>
  <c r="AD102" i="7"/>
  <c r="Q102" i="7" s="1"/>
  <c r="J102" i="7"/>
  <c r="AC94" i="7"/>
  <c r="P94" i="7" s="1"/>
  <c r="N94" i="7"/>
  <c r="AD89" i="7"/>
  <c r="Q89" i="7" s="1"/>
  <c r="X85" i="7"/>
  <c r="K85" i="7" s="1"/>
  <c r="M82" i="7"/>
  <c r="M14" i="7"/>
  <c r="AC78" i="7"/>
  <c r="P78" i="7" s="1"/>
  <c r="N78" i="7"/>
  <c r="AB74" i="7"/>
  <c r="O74" i="7" s="1"/>
  <c r="AD70" i="7"/>
  <c r="Q70" i="7" s="1"/>
  <c r="J70" i="7"/>
  <c r="N68" i="7"/>
  <c r="AD61" i="7"/>
  <c r="Q61" i="7" s="1"/>
  <c r="AB45" i="7"/>
  <c r="O45" i="7" s="1"/>
  <c r="AC45" i="7"/>
  <c r="P45" i="7" s="1"/>
  <c r="AD44" i="7"/>
  <c r="Q44" i="7" s="1"/>
  <c r="J44" i="7"/>
  <c r="L42" i="7"/>
  <c r="AB42" i="7"/>
  <c r="O42" i="7" s="1"/>
  <c r="J41" i="7"/>
  <c r="AD41" i="7"/>
  <c r="Q41" i="7" s="1"/>
  <c r="L39" i="7"/>
  <c r="AB39" i="7"/>
  <c r="O39" i="7" s="1"/>
  <c r="J36" i="7"/>
  <c r="J33" i="7"/>
  <c r="AD33" i="7"/>
  <c r="Q33" i="7" s="1"/>
  <c r="X28" i="7"/>
  <c r="K28" i="7" s="1"/>
  <c r="AD27" i="7"/>
  <c r="Q27" i="7" s="1"/>
  <c r="O24" i="7"/>
  <c r="G23" i="7"/>
  <c r="G8" i="7"/>
  <c r="G22" i="7"/>
  <c r="W22" i="7"/>
  <c r="M7" i="7"/>
  <c r="AB21" i="7"/>
  <c r="O3" i="7" s="1"/>
  <c r="M21" i="7"/>
  <c r="L18" i="7"/>
  <c r="L4" i="7"/>
  <c r="L12" i="7"/>
  <c r="M13" i="7"/>
  <c r="M9" i="7"/>
  <c r="N104" i="7"/>
  <c r="M10" i="7"/>
  <c r="AB112" i="7"/>
  <c r="O112" i="7" s="1"/>
  <c r="J108" i="7"/>
  <c r="AD108" i="7"/>
  <c r="Q108" i="7" s="1"/>
  <c r="N72" i="7"/>
  <c r="X112" i="7"/>
  <c r="K112" i="7" s="1"/>
  <c r="M112" i="7"/>
  <c r="AD109" i="7"/>
  <c r="Q109" i="7" s="1"/>
  <c r="I107" i="7"/>
  <c r="J104" i="7"/>
  <c r="AD104" i="7"/>
  <c r="Q104" i="7" s="1"/>
  <c r="AB102" i="7"/>
  <c r="O102" i="7" s="1"/>
  <c r="AB95" i="7"/>
  <c r="O95" i="7" s="1"/>
  <c r="AD91" i="7"/>
  <c r="Q91" i="7" s="1"/>
  <c r="AD90" i="7"/>
  <c r="Q90" i="7" s="1"/>
  <c r="J90" i="7"/>
  <c r="G11" i="7"/>
  <c r="X77" i="7"/>
  <c r="K77" i="7" s="1"/>
  <c r="AC75" i="7"/>
  <c r="P75" i="7" s="1"/>
  <c r="AC74" i="7"/>
  <c r="P74" i="7" s="1"/>
  <c r="N74" i="7"/>
  <c r="AD66" i="7"/>
  <c r="Q66" i="7" s="1"/>
  <c r="J66" i="7"/>
  <c r="AD57" i="7"/>
  <c r="Q57" i="7" s="1"/>
  <c r="G54" i="7"/>
  <c r="I53" i="7"/>
  <c r="I7" i="7"/>
  <c r="AB49" i="7"/>
  <c r="O49" i="7" s="1"/>
  <c r="AC49" i="7"/>
  <c r="P49" i="7" s="1"/>
  <c r="AB43" i="7"/>
  <c r="O43" i="7" s="1"/>
  <c r="H28" i="7"/>
  <c r="W28" i="7"/>
  <c r="N10" i="7"/>
  <c r="O22" i="7"/>
  <c r="L7" i="7"/>
  <c r="L21" i="7"/>
  <c r="L13" i="7"/>
  <c r="O5" i="7"/>
  <c r="AD110" i="7"/>
  <c r="Q110" i="7" s="1"/>
  <c r="J110" i="7"/>
  <c r="M109" i="7"/>
  <c r="J100" i="7"/>
  <c r="AD100" i="7"/>
  <c r="Q100" i="7" s="1"/>
  <c r="AD86" i="7"/>
  <c r="Q86" i="7" s="1"/>
  <c r="J86" i="7"/>
  <c r="AC62" i="7"/>
  <c r="P62" i="7" s="1"/>
  <c r="N62" i="7"/>
  <c r="AD54" i="7"/>
  <c r="Q54" i="7" s="1"/>
  <c r="J54" i="7"/>
  <c r="O20" i="7"/>
  <c r="G4" i="7"/>
  <c r="G12" i="7"/>
  <c r="G18" i="7"/>
  <c r="W18" i="7"/>
  <c r="I111" i="7"/>
  <c r="M3" i="7"/>
  <c r="L3" i="7"/>
  <c r="AD113" i="7"/>
  <c r="Q113" i="7" s="1"/>
  <c r="I109" i="7"/>
  <c r="N106" i="7"/>
  <c r="AD101" i="7"/>
  <c r="Q101" i="7" s="1"/>
  <c r="J96" i="7"/>
  <c r="AD96" i="7"/>
  <c r="Q96" i="7" s="1"/>
  <c r="AB113" i="7"/>
  <c r="O113" i="7" s="1"/>
  <c r="AC109" i="7"/>
  <c r="P109" i="7" s="1"/>
  <c r="AB108" i="7"/>
  <c r="O108" i="7" s="1"/>
  <c r="W105" i="7"/>
  <c r="AC103" i="7"/>
  <c r="P103" i="7" s="1"/>
  <c r="AC102" i="7"/>
  <c r="P102" i="7" s="1"/>
  <c r="N102" i="7"/>
  <c r="AD97" i="7"/>
  <c r="Q97" i="7" s="1"/>
  <c r="X93" i="7"/>
  <c r="K93" i="7" s="1"/>
  <c r="J92" i="7"/>
  <c r="AD92" i="7"/>
  <c r="Q92" i="7" s="1"/>
  <c r="AB90" i="7"/>
  <c r="O90" i="7" s="1"/>
  <c r="N88" i="7"/>
  <c r="G86" i="7"/>
  <c r="G82" i="7"/>
  <c r="W77" i="7"/>
  <c r="AB75" i="7"/>
  <c r="O75" i="7" s="1"/>
  <c r="X73" i="7"/>
  <c r="K73" i="7" s="1"/>
  <c r="AC71" i="7"/>
  <c r="P71" i="7" s="1"/>
  <c r="AC70" i="7"/>
  <c r="P70" i="7" s="1"/>
  <c r="N70" i="7"/>
  <c r="AB66" i="7"/>
  <c r="O66" i="7" s="1"/>
  <c r="AD62" i="7"/>
  <c r="Q62" i="7" s="1"/>
  <c r="J62" i="7"/>
  <c r="N60" i="7"/>
  <c r="AD53" i="7"/>
  <c r="Q53" i="7" s="1"/>
  <c r="G50" i="7"/>
  <c r="G13" i="7"/>
  <c r="W50" i="7"/>
  <c r="AD42" i="7"/>
  <c r="Q42" i="7" s="1"/>
  <c r="AD39" i="7"/>
  <c r="Q39" i="7" s="1"/>
  <c r="I35" i="7"/>
  <c r="L31" i="7"/>
  <c r="AB31" i="7"/>
  <c r="O31" i="7" s="1"/>
  <c r="H27" i="7"/>
  <c r="P25" i="7"/>
  <c r="P8" i="7"/>
  <c r="G6" i="7"/>
  <c r="G20" i="7"/>
  <c r="W20" i="7"/>
  <c r="I13" i="7"/>
  <c r="N5" i="7"/>
  <c r="J111" i="7"/>
  <c r="N3" i="7"/>
  <c r="AD95" i="7"/>
  <c r="Q95" i="7" s="1"/>
  <c r="AD94" i="7"/>
  <c r="Q94" i="7" s="1"/>
  <c r="J94" i="7"/>
  <c r="AC86" i="7"/>
  <c r="P86" i="7" s="1"/>
  <c r="N86" i="7"/>
  <c r="O82" i="7"/>
  <c r="AD78" i="7"/>
  <c r="Q78" i="7" s="1"/>
  <c r="J78" i="7"/>
  <c r="N76" i="7"/>
  <c r="AD69" i="7"/>
  <c r="Q69" i="7" s="1"/>
  <c r="AC54" i="7"/>
  <c r="P54" i="7" s="1"/>
  <c r="N8" i="7"/>
  <c r="N54" i="7"/>
  <c r="N48" i="7"/>
  <c r="AD43" i="7"/>
  <c r="Q43" i="7" s="1"/>
  <c r="X40" i="7"/>
  <c r="K40" i="7" s="1"/>
  <c r="I40" i="7"/>
  <c r="AD31" i="7"/>
  <c r="Q31" i="7" s="1"/>
  <c r="AD30" i="7"/>
  <c r="Q30" i="7" s="1"/>
  <c r="J30" i="7"/>
  <c r="X27" i="7"/>
  <c r="K27" i="7" s="1"/>
  <c r="I27" i="7"/>
  <c r="G24" i="7"/>
  <c r="G10" i="7"/>
  <c r="O23" i="7"/>
  <c r="H2" i="7"/>
  <c r="L108" i="7"/>
  <c r="N92" i="7"/>
  <c r="N14" i="7"/>
  <c r="AC82" i="7"/>
  <c r="N82" i="7"/>
  <c r="AD74" i="7"/>
  <c r="Q74" i="7" s="1"/>
  <c r="J74" i="7"/>
  <c r="AD65" i="7"/>
  <c r="Q65" i="7" s="1"/>
  <c r="M8" i="7"/>
  <c r="M54" i="7"/>
  <c r="AD35" i="7"/>
  <c r="Q35" i="7" s="1"/>
  <c r="H31" i="7"/>
  <c r="P24" i="7"/>
  <c r="P10" i="7"/>
  <c r="P21" i="7"/>
  <c r="G5" i="7"/>
  <c r="G19" i="7"/>
  <c r="N13" i="7"/>
  <c r="AC113" i="7"/>
  <c r="P113" i="7" s="1"/>
  <c r="N110" i="7"/>
  <c r="AC107" i="7"/>
  <c r="P107" i="7" s="1"/>
  <c r="I105" i="7"/>
  <c r="X105" i="7"/>
  <c r="K105" i="7" s="1"/>
  <c r="AB103" i="7"/>
  <c r="O103" i="7" s="1"/>
  <c r="AD99" i="7"/>
  <c r="Q99" i="7" s="1"/>
  <c r="AD98" i="7"/>
  <c r="Q98" i="7" s="1"/>
  <c r="J98" i="7"/>
  <c r="W93" i="7"/>
  <c r="J7" i="7" s="1"/>
  <c r="AC91" i="7"/>
  <c r="P91" i="7" s="1"/>
  <c r="AC90" i="7"/>
  <c r="P90" i="7" s="1"/>
  <c r="N90" i="7"/>
  <c r="AD85" i="7"/>
  <c r="Q85" i="7" s="1"/>
  <c r="AD81" i="7"/>
  <c r="Q81" i="7" s="1"/>
  <c r="G78" i="7"/>
  <c r="W73" i="7"/>
  <c r="J11" i="7" s="1"/>
  <c r="AB71" i="7"/>
  <c r="O71" i="7" s="1"/>
  <c r="X69" i="7"/>
  <c r="K69" i="7" s="1"/>
  <c r="AC67" i="7"/>
  <c r="P67" i="7" s="1"/>
  <c r="AC66" i="7"/>
  <c r="P66" i="7" s="1"/>
  <c r="N66" i="7"/>
  <c r="AB62" i="7"/>
  <c r="O62" i="7" s="1"/>
  <c r="AD58" i="7"/>
  <c r="Q58" i="7" s="1"/>
  <c r="J58" i="7"/>
  <c r="N56" i="7"/>
  <c r="AB50" i="7"/>
  <c r="O4" i="7" s="1"/>
  <c r="M49" i="7"/>
  <c r="L46" i="7"/>
  <c r="AB46" i="7"/>
  <c r="O46" i="7" s="1"/>
  <c r="J45" i="7"/>
  <c r="AD45" i="7"/>
  <c r="Q45" i="7" s="1"/>
  <c r="L38" i="7"/>
  <c r="AB38" i="7"/>
  <c r="O38" i="7" s="1"/>
  <c r="J38" i="7"/>
  <c r="J37" i="7"/>
  <c r="AD37" i="7"/>
  <c r="Q37" i="7" s="1"/>
  <c r="H35" i="7"/>
  <c r="X31" i="7"/>
  <c r="K31" i="7" s="1"/>
  <c r="G26" i="7"/>
  <c r="W26" i="7"/>
  <c r="AB25" i="7"/>
  <c r="M25" i="7"/>
  <c r="W23" i="7"/>
  <c r="H9" i="7"/>
  <c r="H23" i="7"/>
  <c r="AC20" i="7"/>
  <c r="M17" i="7"/>
  <c r="M2" i="7"/>
  <c r="N11" i="7"/>
  <c r="M5" i="7"/>
  <c r="K50" i="7"/>
  <c r="J49" i="7"/>
  <c r="AD49" i="7"/>
  <c r="Q49" i="7" s="1"/>
  <c r="AD46" i="7"/>
  <c r="Q46" i="7" s="1"/>
  <c r="K18" i="7"/>
  <c r="K3" i="7"/>
  <c r="AD84" i="7"/>
  <c r="Q84" i="7" s="1"/>
  <c r="X83" i="7"/>
  <c r="K83" i="7" s="1"/>
  <c r="I14" i="7"/>
  <c r="AD80" i="7"/>
  <c r="Q80" i="7" s="1"/>
  <c r="AD76" i="7"/>
  <c r="Q76" i="7" s="1"/>
  <c r="AD72" i="7"/>
  <c r="Q72" i="7" s="1"/>
  <c r="AD68" i="7"/>
  <c r="Q68" i="7" s="1"/>
  <c r="AD64" i="7"/>
  <c r="Q64" i="7" s="1"/>
  <c r="AD60" i="7"/>
  <c r="Q60" i="7" s="1"/>
  <c r="AD56" i="7"/>
  <c r="Q56" i="7" s="1"/>
  <c r="AD52" i="7"/>
  <c r="Q52" i="7" s="1"/>
  <c r="I51" i="7"/>
  <c r="J48" i="7"/>
  <c r="I44" i="7"/>
  <c r="K22" i="7"/>
  <c r="K8" i="7"/>
  <c r="J21" i="7"/>
  <c r="AD21" i="7"/>
  <c r="L19" i="7"/>
  <c r="L5" i="7"/>
  <c r="L14" i="7"/>
  <c r="I103" i="7"/>
  <c r="I99" i="7"/>
  <c r="I95" i="7"/>
  <c r="I91" i="7"/>
  <c r="I87" i="7"/>
  <c r="I83" i="7"/>
  <c r="I79" i="7"/>
  <c r="I75" i="7"/>
  <c r="I71" i="7"/>
  <c r="I67" i="7"/>
  <c r="I63" i="7"/>
  <c r="I59" i="7"/>
  <c r="I55" i="7"/>
  <c r="W51" i="7"/>
  <c r="H13" i="7"/>
  <c r="H51" i="7"/>
  <c r="I48" i="7"/>
  <c r="M29" i="7"/>
  <c r="J25" i="7"/>
  <c r="AD25" i="7"/>
  <c r="X20" i="7"/>
  <c r="I6" i="7"/>
  <c r="X19" i="7"/>
  <c r="I5" i="7"/>
  <c r="I12" i="7"/>
  <c r="I3" i="7"/>
  <c r="K14" i="7"/>
  <c r="H103" i="7"/>
  <c r="H99" i="7"/>
  <c r="H95" i="7"/>
  <c r="H91" i="7"/>
  <c r="H87" i="7"/>
  <c r="H83" i="7"/>
  <c r="H79" i="7"/>
  <c r="H75" i="7"/>
  <c r="H71" i="7"/>
  <c r="H67" i="7"/>
  <c r="H63" i="7"/>
  <c r="H59" i="7"/>
  <c r="H55" i="7"/>
  <c r="AB41" i="7"/>
  <c r="O41" i="7" s="1"/>
  <c r="M33" i="7"/>
  <c r="J29" i="7"/>
  <c r="AD29" i="7"/>
  <c r="Q29" i="7" s="1"/>
  <c r="X24" i="7"/>
  <c r="I10" i="7"/>
  <c r="X23" i="7"/>
  <c r="K12" i="7" s="1"/>
  <c r="I9" i="7"/>
  <c r="H6" i="7"/>
  <c r="H20" i="7"/>
  <c r="I20" i="7"/>
  <c r="W19" i="7"/>
  <c r="H5" i="7"/>
  <c r="H12" i="7"/>
  <c r="H3" i="7"/>
  <c r="L8" i="7"/>
  <c r="K4" i="7"/>
  <c r="I25" i="7"/>
  <c r="I11" i="7"/>
  <c r="L10" i="7"/>
  <c r="N9" i="7"/>
  <c r="N23" i="7"/>
  <c r="AC18" i="7"/>
  <c r="N4" i="7"/>
  <c r="N12" i="7"/>
  <c r="P13" i="7"/>
  <c r="H7" i="7"/>
  <c r="H14" i="7"/>
  <c r="H11" i="7"/>
  <c r="H25" i="7"/>
  <c r="P22" i="7"/>
  <c r="M4" i="7"/>
  <c r="M12" i="7"/>
  <c r="L2" i="7"/>
  <c r="K50" i="6"/>
  <c r="O107" i="6"/>
  <c r="AX107" i="6"/>
  <c r="AA107" i="6" s="1"/>
  <c r="O103" i="6"/>
  <c r="AX103" i="6"/>
  <c r="AA103" i="6" s="1"/>
  <c r="AH107" i="6"/>
  <c r="K107" i="6" s="1"/>
  <c r="I107" i="6"/>
  <c r="Q99" i="6"/>
  <c r="AQ99" i="6"/>
  <c r="T99" i="6" s="1"/>
  <c r="Q3" i="6"/>
  <c r="S100" i="6"/>
  <c r="O92" i="6"/>
  <c r="AX92" i="6"/>
  <c r="AA92" i="6" s="1"/>
  <c r="M81" i="6"/>
  <c r="AL81" i="6"/>
  <c r="AQ75" i="6"/>
  <c r="T75" i="6" s="1"/>
  <c r="R75" i="6"/>
  <c r="M72" i="6"/>
  <c r="AL72" i="6"/>
  <c r="AM72" i="6"/>
  <c r="P72" i="6" s="1"/>
  <c r="R14" i="6"/>
  <c r="AQ102" i="6"/>
  <c r="T102" i="6" s="1"/>
  <c r="R102" i="6"/>
  <c r="R112" i="6"/>
  <c r="O99" i="6"/>
  <c r="AX99" i="6"/>
  <c r="AA99" i="6" s="1"/>
  <c r="H90" i="6"/>
  <c r="AG72" i="6"/>
  <c r="J72" i="6" s="1"/>
  <c r="H72" i="6"/>
  <c r="H63" i="6"/>
  <c r="AV61" i="6"/>
  <c r="Y61" i="6" s="1"/>
  <c r="AW61" i="6"/>
  <c r="Z61" i="6" s="1"/>
  <c r="W61" i="6"/>
  <c r="AX113" i="6"/>
  <c r="AA113" i="6" s="1"/>
  <c r="AG113" i="6"/>
  <c r="J113" i="6" s="1"/>
  <c r="G108" i="6"/>
  <c r="AG108" i="6"/>
  <c r="J108" i="6" s="1"/>
  <c r="AW107" i="6"/>
  <c r="Z107" i="6" s="1"/>
  <c r="X107" i="6"/>
  <c r="H106" i="6"/>
  <c r="AG103" i="6"/>
  <c r="J103" i="6" s="1"/>
  <c r="H103" i="6"/>
  <c r="AV100" i="6"/>
  <c r="Y100" i="6" s="1"/>
  <c r="W100" i="6"/>
  <c r="AW100" i="6"/>
  <c r="Z100" i="6" s="1"/>
  <c r="AM100" i="6"/>
  <c r="P100" i="6" s="1"/>
  <c r="N100" i="6"/>
  <c r="AQ98" i="6"/>
  <c r="T98" i="6" s="1"/>
  <c r="R98" i="6"/>
  <c r="AV95" i="6"/>
  <c r="Y95" i="6" s="1"/>
  <c r="Q91" i="6"/>
  <c r="AQ91" i="6"/>
  <c r="T91" i="6" s="1"/>
  <c r="Z82" i="6"/>
  <c r="P82" i="6"/>
  <c r="AW80" i="6"/>
  <c r="Z80" i="6" s="1"/>
  <c r="X80" i="6"/>
  <c r="O80" i="6"/>
  <c r="AX80" i="6"/>
  <c r="AA80" i="6" s="1"/>
  <c r="AM73" i="6"/>
  <c r="P73" i="6" s="1"/>
  <c r="N73" i="6"/>
  <c r="AL70" i="6"/>
  <c r="M70" i="6"/>
  <c r="H60" i="6"/>
  <c r="H6" i="6"/>
  <c r="AG60" i="6"/>
  <c r="J60" i="6" s="1"/>
  <c r="AH60" i="6"/>
  <c r="K60" i="6" s="1"/>
  <c r="M60" i="6"/>
  <c r="AH59" i="6"/>
  <c r="K59" i="6" s="1"/>
  <c r="I59" i="6"/>
  <c r="S57" i="6"/>
  <c r="AR57" i="6"/>
  <c r="U57" i="6" s="1"/>
  <c r="AL52" i="6"/>
  <c r="L51" i="6"/>
  <c r="AL51" i="6"/>
  <c r="H45" i="6"/>
  <c r="Q35" i="6"/>
  <c r="G22" i="6"/>
  <c r="AG22" i="6"/>
  <c r="G8" i="6"/>
  <c r="Q20" i="6"/>
  <c r="Q6" i="6"/>
  <c r="Q12" i="6"/>
  <c r="AX20" i="6"/>
  <c r="AH95" i="6"/>
  <c r="K95" i="6" s="1"/>
  <c r="I95" i="6"/>
  <c r="AR110" i="6"/>
  <c r="U110" i="6" s="1"/>
  <c r="S110" i="6"/>
  <c r="Q107" i="6"/>
  <c r="AQ107" i="6"/>
  <c r="T107" i="6" s="1"/>
  <c r="AG111" i="6"/>
  <c r="J111" i="6" s="1"/>
  <c r="H111" i="6"/>
  <c r="I111" i="6"/>
  <c r="AH103" i="6"/>
  <c r="K103" i="6" s="1"/>
  <c r="I103" i="6"/>
  <c r="Q95" i="6"/>
  <c r="AQ95" i="6"/>
  <c r="T95" i="6" s="1"/>
  <c r="I14" i="6"/>
  <c r="AR112" i="6"/>
  <c r="U112" i="6" s="1"/>
  <c r="AW111" i="6"/>
  <c r="Z111" i="6" s="1"/>
  <c r="X111" i="6"/>
  <c r="AM111" i="6"/>
  <c r="P111" i="6" s="1"/>
  <c r="AW110" i="6"/>
  <c r="Z110" i="6" s="1"/>
  <c r="AL108" i="6"/>
  <c r="AR106" i="6"/>
  <c r="U106" i="6" s="1"/>
  <c r="S106" i="6"/>
  <c r="AH106" i="6"/>
  <c r="K106" i="6" s="1"/>
  <c r="AQ105" i="6"/>
  <c r="T105" i="6" s="1"/>
  <c r="Q103" i="6"/>
  <c r="AQ103" i="6"/>
  <c r="T103" i="6" s="1"/>
  <c r="N103" i="6"/>
  <c r="AL101" i="6"/>
  <c r="M101" i="6"/>
  <c r="AM101" i="6"/>
  <c r="P101" i="6" s="1"/>
  <c r="G96" i="6"/>
  <c r="AG96" i="6"/>
  <c r="J96" i="6" s="1"/>
  <c r="AW95" i="6"/>
  <c r="Z95" i="6" s="1"/>
  <c r="X95" i="6"/>
  <c r="O95" i="6"/>
  <c r="AX95" i="6"/>
  <c r="AA95" i="6" s="1"/>
  <c r="H94" i="6"/>
  <c r="AR93" i="6"/>
  <c r="U93" i="6" s="1"/>
  <c r="AV91" i="6"/>
  <c r="Y91" i="6" s="1"/>
  <c r="AR90" i="6"/>
  <c r="U90" i="6" s="1"/>
  <c r="S90" i="6"/>
  <c r="AH90" i="6"/>
  <c r="K90" i="6" s="1"/>
  <c r="AW86" i="6"/>
  <c r="Z86" i="6" s="1"/>
  <c r="X86" i="6"/>
  <c r="Y82" i="6"/>
  <c r="H79" i="6"/>
  <c r="AR78" i="6"/>
  <c r="U78" i="6" s="1"/>
  <c r="AV77" i="6"/>
  <c r="Y77" i="6" s="1"/>
  <c r="AW77" i="6"/>
  <c r="Z77" i="6" s="1"/>
  <c r="W77" i="6"/>
  <c r="AM77" i="6"/>
  <c r="P77" i="6" s="1"/>
  <c r="N77" i="6"/>
  <c r="AG76" i="6"/>
  <c r="J76" i="6" s="1"/>
  <c r="H76" i="6"/>
  <c r="G73" i="6"/>
  <c r="I72" i="6"/>
  <c r="O67" i="6"/>
  <c r="R66" i="6"/>
  <c r="AR59" i="6"/>
  <c r="U59" i="6" s="1"/>
  <c r="AQ59" i="6"/>
  <c r="T59" i="6" s="1"/>
  <c r="H59" i="6"/>
  <c r="AG59" i="6"/>
  <c r="J59" i="6" s="1"/>
  <c r="AL53" i="6"/>
  <c r="AM53" i="6"/>
  <c r="P53" i="6" s="1"/>
  <c r="AV52" i="6"/>
  <c r="Y52" i="6" s="1"/>
  <c r="W52" i="6"/>
  <c r="AW52" i="6"/>
  <c r="Z52" i="6" s="1"/>
  <c r="AM52" i="6"/>
  <c r="P52" i="6" s="1"/>
  <c r="N52" i="6"/>
  <c r="AR42" i="6"/>
  <c r="U42" i="6" s="1"/>
  <c r="S42" i="6"/>
  <c r="L36" i="6"/>
  <c r="AL36" i="6"/>
  <c r="V34" i="6"/>
  <c r="AV34" i="6"/>
  <c r="Y34" i="6" s="1"/>
  <c r="Y24" i="6"/>
  <c r="O24" i="6"/>
  <c r="AX24" i="6"/>
  <c r="O22" i="6"/>
  <c r="AA22" i="6"/>
  <c r="AG107" i="6"/>
  <c r="J107" i="6" s="1"/>
  <c r="H107" i="6"/>
  <c r="AM104" i="6"/>
  <c r="P104" i="6" s="1"/>
  <c r="N104" i="6"/>
  <c r="AM92" i="6"/>
  <c r="P92" i="6" s="1"/>
  <c r="N92" i="6"/>
  <c r="AL89" i="6"/>
  <c r="M89" i="6"/>
  <c r="AM89" i="6"/>
  <c r="P89" i="6" s="1"/>
  <c r="S14" i="6"/>
  <c r="S82" i="6"/>
  <c r="AR82" i="6"/>
  <c r="AL74" i="6"/>
  <c r="AM74" i="6"/>
  <c r="P74" i="6" s="1"/>
  <c r="AQ73" i="6"/>
  <c r="T73" i="6" s="1"/>
  <c r="AR73" i="6"/>
  <c r="U73" i="6" s="1"/>
  <c r="W68" i="6"/>
  <c r="AV68" i="6"/>
  <c r="Y68" i="6" s="1"/>
  <c r="I63" i="6"/>
  <c r="AH63" i="6"/>
  <c r="K63" i="6" s="1"/>
  <c r="W58" i="6"/>
  <c r="Z50" i="6"/>
  <c r="H13" i="6"/>
  <c r="H50" i="6"/>
  <c r="AQ46" i="6"/>
  <c r="T46" i="6" s="1"/>
  <c r="R46" i="6"/>
  <c r="S46" i="6"/>
  <c r="W43" i="6"/>
  <c r="AV43" i="6"/>
  <c r="Y43" i="6" s="1"/>
  <c r="X41" i="6"/>
  <c r="AW41" i="6"/>
  <c r="Z41" i="6" s="1"/>
  <c r="AL41" i="6"/>
  <c r="AM41" i="6"/>
  <c r="P41" i="6" s="1"/>
  <c r="M41" i="6"/>
  <c r="AW39" i="6"/>
  <c r="Z39" i="6" s="1"/>
  <c r="X39" i="6"/>
  <c r="O39" i="6"/>
  <c r="AX39" i="6"/>
  <c r="AA39" i="6" s="1"/>
  <c r="X8" i="6"/>
  <c r="AW38" i="6"/>
  <c r="Z38" i="6" s="1"/>
  <c r="X38" i="6"/>
  <c r="R30" i="6"/>
  <c r="AQ30" i="6"/>
  <c r="T30" i="6" s="1"/>
  <c r="R12" i="6"/>
  <c r="AL27" i="6"/>
  <c r="AM27" i="6"/>
  <c r="P27" i="6" s="1"/>
  <c r="M27" i="6"/>
  <c r="AL105" i="6"/>
  <c r="M105" i="6"/>
  <c r="AM105" i="6"/>
  <c r="P105" i="6" s="1"/>
  <c r="AG95" i="6"/>
  <c r="J95" i="6" s="1"/>
  <c r="H95" i="6"/>
  <c r="H14" i="6"/>
  <c r="I78" i="6"/>
  <c r="AR71" i="6"/>
  <c r="U71" i="6" s="1"/>
  <c r="S71" i="6"/>
  <c r="H66" i="6"/>
  <c r="AW64" i="6"/>
  <c r="Z64" i="6" s="1"/>
  <c r="X64" i="6"/>
  <c r="O64" i="6"/>
  <c r="AX64" i="6"/>
  <c r="AA64" i="6" s="1"/>
  <c r="N58" i="6"/>
  <c r="AG55" i="6"/>
  <c r="J55" i="6" s="1"/>
  <c r="H55" i="6"/>
  <c r="G54" i="6"/>
  <c r="AG54" i="6"/>
  <c r="J54" i="6" s="1"/>
  <c r="R53" i="6"/>
  <c r="AQ53" i="6"/>
  <c r="T53" i="6" s="1"/>
  <c r="AR53" i="6"/>
  <c r="U53" i="6" s="1"/>
  <c r="AW47" i="6"/>
  <c r="Z47" i="6" s="1"/>
  <c r="X47" i="6"/>
  <c r="W39" i="6"/>
  <c r="AV39" i="6"/>
  <c r="Y39" i="6" s="1"/>
  <c r="W38" i="6"/>
  <c r="AV38" i="6"/>
  <c r="Y38" i="6" s="1"/>
  <c r="L3" i="6"/>
  <c r="L12" i="6"/>
  <c r="AL18" i="6"/>
  <c r="L18" i="6"/>
  <c r="L4" i="6"/>
  <c r="AQ110" i="6"/>
  <c r="T110" i="6" s="1"/>
  <c r="R110" i="6"/>
  <c r="AR98" i="6"/>
  <c r="U98" i="6" s="1"/>
  <c r="S98" i="6"/>
  <c r="AG91" i="6"/>
  <c r="J91" i="6" s="1"/>
  <c r="H91" i="6"/>
  <c r="I82" i="6"/>
  <c r="I79" i="6"/>
  <c r="AH79" i="6"/>
  <c r="K79" i="6" s="1"/>
  <c r="AQ71" i="6"/>
  <c r="T71" i="6" s="1"/>
  <c r="R71" i="6"/>
  <c r="AL111" i="6"/>
  <c r="AV110" i="6"/>
  <c r="Y110" i="6" s="1"/>
  <c r="AV108" i="6"/>
  <c r="Y108" i="6" s="1"/>
  <c r="W108" i="6"/>
  <c r="AW108" i="6"/>
  <c r="Z108" i="6" s="1"/>
  <c r="AM108" i="6"/>
  <c r="P108" i="6" s="1"/>
  <c r="N108" i="6"/>
  <c r="AQ106" i="6"/>
  <c r="T106" i="6" s="1"/>
  <c r="R106" i="6"/>
  <c r="AV103" i="6"/>
  <c r="Y103" i="6" s="1"/>
  <c r="M103" i="6"/>
  <c r="AH99" i="6"/>
  <c r="K99" i="6" s="1"/>
  <c r="I99" i="6"/>
  <c r="AW98" i="6"/>
  <c r="Z98" i="6" s="1"/>
  <c r="AL96" i="6"/>
  <c r="AR94" i="6"/>
  <c r="U94" i="6" s="1"/>
  <c r="S94" i="6"/>
  <c r="AH94" i="6"/>
  <c r="K94" i="6" s="1"/>
  <c r="AQ93" i="6"/>
  <c r="T93" i="6" s="1"/>
  <c r="AW91" i="6"/>
  <c r="Z91" i="6" s="1"/>
  <c r="X91" i="6"/>
  <c r="O91" i="6"/>
  <c r="AX91" i="6"/>
  <c r="AA91" i="6" s="1"/>
  <c r="AQ90" i="6"/>
  <c r="T90" i="6" s="1"/>
  <c r="R90" i="6"/>
  <c r="AL88" i="6"/>
  <c r="AL86" i="6"/>
  <c r="M86" i="6"/>
  <c r="X14" i="6"/>
  <c r="X82" i="6"/>
  <c r="AW79" i="6"/>
  <c r="Z79" i="6" s="1"/>
  <c r="AM79" i="6"/>
  <c r="P79" i="6" s="1"/>
  <c r="AQ78" i="6"/>
  <c r="T78" i="6" s="1"/>
  <c r="G77" i="6"/>
  <c r="AV73" i="6"/>
  <c r="Y73" i="6" s="1"/>
  <c r="W73" i="6"/>
  <c r="Q70" i="6"/>
  <c r="N68" i="6"/>
  <c r="N67" i="6"/>
  <c r="M65" i="6"/>
  <c r="AL65" i="6"/>
  <c r="Q64" i="6"/>
  <c r="AW58" i="6"/>
  <c r="Z58" i="6" s="1"/>
  <c r="Q55" i="6"/>
  <c r="AR50" i="6"/>
  <c r="S13" i="6"/>
  <c r="AH49" i="6"/>
  <c r="K49" i="6" s="1"/>
  <c r="I49" i="6"/>
  <c r="R45" i="6"/>
  <c r="AR45" i="6"/>
  <c r="U45" i="6" s="1"/>
  <c r="AQ42" i="6"/>
  <c r="T42" i="6" s="1"/>
  <c r="R42" i="6"/>
  <c r="S10" i="6"/>
  <c r="I9" i="6"/>
  <c r="AR102" i="6"/>
  <c r="U102" i="6" s="1"/>
  <c r="S102" i="6"/>
  <c r="AL97" i="6"/>
  <c r="M97" i="6"/>
  <c r="AM97" i="6"/>
  <c r="P97" i="6" s="1"/>
  <c r="AR87" i="6"/>
  <c r="U87" i="6" s="1"/>
  <c r="S87" i="6"/>
  <c r="AW76" i="6"/>
  <c r="Z76" i="6" s="1"/>
  <c r="X76" i="6"/>
  <c r="AV71" i="6"/>
  <c r="Y71" i="6" s="1"/>
  <c r="AW71" i="6"/>
  <c r="Z71" i="6" s="1"/>
  <c r="O68" i="6"/>
  <c r="AX68" i="6"/>
  <c r="AA68" i="6" s="1"/>
  <c r="G67" i="6"/>
  <c r="AG67" i="6"/>
  <c r="J67" i="6" s="1"/>
  <c r="AX59" i="6"/>
  <c r="AA59" i="6" s="1"/>
  <c r="O59" i="6"/>
  <c r="AG53" i="6"/>
  <c r="J53" i="6" s="1"/>
  <c r="H53" i="6"/>
  <c r="AH53" i="6"/>
  <c r="K53" i="6" s="1"/>
  <c r="AA50" i="6"/>
  <c r="Q13" i="6"/>
  <c r="Q50" i="6"/>
  <c r="I13" i="6"/>
  <c r="I50" i="6"/>
  <c r="R49" i="6"/>
  <c r="AQ49" i="6"/>
  <c r="T49" i="6" s="1"/>
  <c r="O43" i="6"/>
  <c r="AX43" i="6"/>
  <c r="AA43" i="6" s="1"/>
  <c r="N38" i="6"/>
  <c r="AM38" i="6"/>
  <c r="P38" i="6" s="1"/>
  <c r="G35" i="6"/>
  <c r="G5" i="6"/>
  <c r="S30" i="6"/>
  <c r="AR30" i="6"/>
  <c r="U30" i="6" s="1"/>
  <c r="M26" i="6"/>
  <c r="AL26" i="6"/>
  <c r="AV104" i="6"/>
  <c r="Y104" i="6" s="1"/>
  <c r="W104" i="6"/>
  <c r="AW104" i="6"/>
  <c r="Z104" i="6" s="1"/>
  <c r="W98" i="6"/>
  <c r="AV92" i="6"/>
  <c r="Y92" i="6" s="1"/>
  <c r="W92" i="6"/>
  <c r="AW92" i="6"/>
  <c r="Z92" i="6" s="1"/>
  <c r="AG86" i="6"/>
  <c r="J86" i="6" s="1"/>
  <c r="AH86" i="6"/>
  <c r="K86" i="6" s="1"/>
  <c r="K82" i="6"/>
  <c r="G100" i="6"/>
  <c r="AG100" i="6"/>
  <c r="J100" i="6" s="1"/>
  <c r="AW99" i="6"/>
  <c r="Z99" i="6" s="1"/>
  <c r="X99" i="6"/>
  <c r="AH91" i="6"/>
  <c r="K91" i="6" s="1"/>
  <c r="I91" i="6"/>
  <c r="O84" i="6"/>
  <c r="AX84" i="6"/>
  <c r="AA84" i="6" s="1"/>
  <c r="G83" i="6"/>
  <c r="AG83" i="6"/>
  <c r="J83" i="6" s="1"/>
  <c r="T82" i="6"/>
  <c r="M113" i="6"/>
  <c r="AM112" i="6"/>
  <c r="P112" i="6" s="1"/>
  <c r="N112" i="6"/>
  <c r="G112" i="6"/>
  <c r="AL93" i="6"/>
  <c r="M93" i="6"/>
  <c r="AM93" i="6"/>
  <c r="P93" i="6" s="1"/>
  <c r="W84" i="6"/>
  <c r="AV84" i="6"/>
  <c r="Y84" i="6" s="1"/>
  <c r="AX73" i="6"/>
  <c r="AA73" i="6" s="1"/>
  <c r="AW70" i="6"/>
  <c r="Z70" i="6" s="1"/>
  <c r="X70" i="6"/>
  <c r="O60" i="6"/>
  <c r="AV48" i="6"/>
  <c r="Y48" i="6" s="1"/>
  <c r="AW48" i="6"/>
  <c r="Z48" i="6" s="1"/>
  <c r="I45" i="6"/>
  <c r="V11" i="6"/>
  <c r="AM30" i="6"/>
  <c r="P30" i="6" s="1"/>
  <c r="N30" i="6"/>
  <c r="X5" i="6"/>
  <c r="X3" i="6"/>
  <c r="X12" i="6"/>
  <c r="AW19" i="6"/>
  <c r="Z3" i="6" s="1"/>
  <c r="X19" i="6"/>
  <c r="AL19" i="6"/>
  <c r="M19" i="6"/>
  <c r="AM19" i="6"/>
  <c r="M5" i="6"/>
  <c r="U18" i="6"/>
  <c r="K18" i="6"/>
  <c r="K4" i="6"/>
  <c r="AM113" i="6"/>
  <c r="P113" i="6" s="1"/>
  <c r="W112" i="6"/>
  <c r="AL109" i="6"/>
  <c r="M109" i="6"/>
  <c r="AM109" i="6"/>
  <c r="P109" i="6" s="1"/>
  <c r="AX104" i="6"/>
  <c r="AA104" i="6" s="1"/>
  <c r="G104" i="6"/>
  <c r="AG104" i="6"/>
  <c r="J104" i="6" s="1"/>
  <c r="AW103" i="6"/>
  <c r="Z103" i="6" s="1"/>
  <c r="X103" i="6"/>
  <c r="AR101" i="6"/>
  <c r="U101" i="6" s="1"/>
  <c r="AH101" i="6"/>
  <c r="K101" i="6" s="1"/>
  <c r="AG99" i="6"/>
  <c r="J99" i="6" s="1"/>
  <c r="H99" i="6"/>
  <c r="AV96" i="6"/>
  <c r="Y96" i="6" s="1"/>
  <c r="W96" i="6"/>
  <c r="AW96" i="6"/>
  <c r="Z96" i="6" s="1"/>
  <c r="AM96" i="6"/>
  <c r="P96" i="6" s="1"/>
  <c r="N96" i="6"/>
  <c r="AQ94" i="6"/>
  <c r="T94" i="6" s="1"/>
  <c r="R94" i="6"/>
  <c r="G92" i="6"/>
  <c r="AG92" i="6"/>
  <c r="J92" i="6" s="1"/>
  <c r="AV88" i="6"/>
  <c r="Y88" i="6" s="1"/>
  <c r="AW88" i="6"/>
  <c r="Z88" i="6" s="1"/>
  <c r="AM88" i="6"/>
  <c r="P88" i="6" s="1"/>
  <c r="AQ87" i="6"/>
  <c r="T87" i="6" s="1"/>
  <c r="AH87" i="6"/>
  <c r="K87" i="6" s="1"/>
  <c r="O83" i="6"/>
  <c r="R82" i="6"/>
  <c r="AR75" i="6"/>
  <c r="U75" i="6" s="1"/>
  <c r="AH75" i="6"/>
  <c r="K75" i="6" s="1"/>
  <c r="R73" i="6"/>
  <c r="AG70" i="6"/>
  <c r="J70" i="6" s="1"/>
  <c r="AH70" i="6"/>
  <c r="K70" i="6" s="1"/>
  <c r="S66" i="6"/>
  <c r="AR66" i="6"/>
  <c r="U66" i="6" s="1"/>
  <c r="AH66" i="6"/>
  <c r="K66" i="6" s="1"/>
  <c r="AM60" i="6"/>
  <c r="P60" i="6" s="1"/>
  <c r="AW59" i="6"/>
  <c r="Z59" i="6" s="1"/>
  <c r="AX58" i="6"/>
  <c r="AA58" i="6" s="1"/>
  <c r="O58" i="6"/>
  <c r="AR56" i="6"/>
  <c r="U56" i="6" s="1"/>
  <c r="O54" i="6"/>
  <c r="I51" i="6"/>
  <c r="AQ50" i="6"/>
  <c r="R50" i="6"/>
  <c r="R13" i="6"/>
  <c r="AG50" i="6"/>
  <c r="S49" i="6"/>
  <c r="AR49" i="6"/>
  <c r="U49" i="6" s="1"/>
  <c r="AG47" i="6"/>
  <c r="J47" i="6" s="1"/>
  <c r="H47" i="6"/>
  <c r="N43" i="6"/>
  <c r="R7" i="6"/>
  <c r="AG35" i="6"/>
  <c r="J35" i="6" s="1"/>
  <c r="H35" i="6"/>
  <c r="H9" i="6"/>
  <c r="O76" i="6"/>
  <c r="AX76" i="6"/>
  <c r="AA76" i="6" s="1"/>
  <c r="AG51" i="6"/>
  <c r="J51" i="6" s="1"/>
  <c r="H51" i="6"/>
  <c r="Y50" i="6"/>
  <c r="G13" i="6"/>
  <c r="AL49" i="6"/>
  <c r="AM49" i="6"/>
  <c r="P49" i="6" s="1"/>
  <c r="AQ48" i="6"/>
  <c r="T48" i="6" s="1"/>
  <c r="R48" i="6"/>
  <c r="S41" i="6"/>
  <c r="AR41" i="6"/>
  <c r="U41" i="6" s="1"/>
  <c r="AM40" i="6"/>
  <c r="P40" i="6" s="1"/>
  <c r="N40" i="6"/>
  <c r="AL37" i="6"/>
  <c r="AM37" i="6"/>
  <c r="P37" i="6" s="1"/>
  <c r="M37" i="6"/>
  <c r="S33" i="6"/>
  <c r="AR33" i="6"/>
  <c r="U33" i="6" s="1"/>
  <c r="AH31" i="6"/>
  <c r="K31" i="6" s="1"/>
  <c r="I31" i="6"/>
  <c r="L11" i="6"/>
  <c r="L25" i="6"/>
  <c r="AL25" i="6"/>
  <c r="V7" i="6"/>
  <c r="AV21" i="6"/>
  <c r="L19" i="6"/>
  <c r="L5" i="6"/>
  <c r="AM85" i="6"/>
  <c r="P85" i="6" s="1"/>
  <c r="N85" i="6"/>
  <c r="AG84" i="6"/>
  <c r="J84" i="6" s="1"/>
  <c r="H84" i="6"/>
  <c r="I84" i="6"/>
  <c r="AQ83" i="6"/>
  <c r="T83" i="6" s="1"/>
  <c r="R83" i="6"/>
  <c r="M14" i="6"/>
  <c r="AL82" i="6"/>
  <c r="AW72" i="6"/>
  <c r="Z72" i="6" s="1"/>
  <c r="X72" i="6"/>
  <c r="AM69" i="6"/>
  <c r="P69" i="6" s="1"/>
  <c r="N69" i="6"/>
  <c r="AG68" i="6"/>
  <c r="J68" i="6" s="1"/>
  <c r="H68" i="6"/>
  <c r="I68" i="6"/>
  <c r="AQ67" i="6"/>
  <c r="T67" i="6" s="1"/>
  <c r="R67" i="6"/>
  <c r="S58" i="6"/>
  <c r="AM56" i="6"/>
  <c r="P56" i="6" s="1"/>
  <c r="N56" i="6"/>
  <c r="AW55" i="6"/>
  <c r="Z55" i="6" s="1"/>
  <c r="X55" i="6"/>
  <c r="O55" i="6"/>
  <c r="AX55" i="6"/>
  <c r="AA55" i="6" s="1"/>
  <c r="AL47" i="6"/>
  <c r="M47" i="6"/>
  <c r="AX46" i="6"/>
  <c r="AA46" i="6" s="1"/>
  <c r="AL45" i="6"/>
  <c r="AM45" i="6"/>
  <c r="P45" i="6" s="1"/>
  <c r="AM44" i="6"/>
  <c r="P44" i="6" s="1"/>
  <c r="N44" i="6"/>
  <c r="AV40" i="6"/>
  <c r="Y40" i="6" s="1"/>
  <c r="W40" i="6"/>
  <c r="M40" i="6"/>
  <c r="AL40" i="6"/>
  <c r="O10" i="6" s="1"/>
  <c r="AG39" i="6"/>
  <c r="J39" i="6" s="1"/>
  <c r="H39" i="6"/>
  <c r="H8" i="6"/>
  <c r="AW35" i="6"/>
  <c r="Z35" i="6" s="1"/>
  <c r="X35" i="6"/>
  <c r="W28" i="6"/>
  <c r="AV28" i="6"/>
  <c r="Y28" i="6" s="1"/>
  <c r="N6" i="6"/>
  <c r="AM20" i="6"/>
  <c r="N3" i="6"/>
  <c r="N20" i="6"/>
  <c r="I5" i="6"/>
  <c r="I3" i="6"/>
  <c r="AH19" i="6"/>
  <c r="K12" i="6" s="1"/>
  <c r="I19" i="6"/>
  <c r="L14" i="6"/>
  <c r="L82" i="6"/>
  <c r="AH80" i="6"/>
  <c r="K80" i="6" s="1"/>
  <c r="AR79" i="6"/>
  <c r="U79" i="6" s="1"/>
  <c r="AH64" i="6"/>
  <c r="K64" i="6" s="1"/>
  <c r="AR63" i="6"/>
  <c r="U63" i="6" s="1"/>
  <c r="AV56" i="6"/>
  <c r="Y56" i="6" s="1"/>
  <c r="AW56" i="6"/>
  <c r="Z56" i="6" s="1"/>
  <c r="M56" i="6"/>
  <c r="AL56" i="6"/>
  <c r="AQ54" i="6"/>
  <c r="T54" i="6" s="1"/>
  <c r="R54" i="6"/>
  <c r="I54" i="6"/>
  <c r="AH54" i="6"/>
  <c r="K54" i="6" s="1"/>
  <c r="AW51" i="6"/>
  <c r="Z51" i="6" s="1"/>
  <c r="X51" i="6"/>
  <c r="AV44" i="6"/>
  <c r="Y44" i="6" s="1"/>
  <c r="AW44" i="6"/>
  <c r="Z44" i="6" s="1"/>
  <c r="AH43" i="6"/>
  <c r="K43" i="6" s="1"/>
  <c r="I43" i="6"/>
  <c r="X42" i="6"/>
  <c r="AW20" i="6"/>
  <c r="X6" i="6"/>
  <c r="AW84" i="6"/>
  <c r="Z84" i="6" s="1"/>
  <c r="X84" i="6"/>
  <c r="S83" i="6"/>
  <c r="M82" i="6"/>
  <c r="AV81" i="6"/>
  <c r="Y81" i="6" s="1"/>
  <c r="AM81" i="6"/>
  <c r="P81" i="6" s="1"/>
  <c r="N81" i="6"/>
  <c r="AG80" i="6"/>
  <c r="J80" i="6" s="1"/>
  <c r="H80" i="6"/>
  <c r="AQ79" i="6"/>
  <c r="T79" i="6" s="1"/>
  <c r="R79" i="6"/>
  <c r="AL78" i="6"/>
  <c r="AW68" i="6"/>
  <c r="Z68" i="6" s="1"/>
  <c r="X68" i="6"/>
  <c r="S67" i="6"/>
  <c r="M66" i="6"/>
  <c r="AV65" i="6"/>
  <c r="Y65" i="6" s="1"/>
  <c r="N11" i="6"/>
  <c r="AM65" i="6"/>
  <c r="P65" i="6" s="1"/>
  <c r="N65" i="6"/>
  <c r="AG64" i="6"/>
  <c r="J64" i="6" s="1"/>
  <c r="H64" i="6"/>
  <c r="AQ63" i="6"/>
  <c r="T63" i="6" s="1"/>
  <c r="R63" i="6"/>
  <c r="AL62" i="6"/>
  <c r="H58" i="6"/>
  <c r="AG58" i="6"/>
  <c r="J58" i="6" s="1"/>
  <c r="V13" i="6"/>
  <c r="L13" i="6"/>
  <c r="G50" i="6"/>
  <c r="M48" i="6"/>
  <c r="AL48" i="6"/>
  <c r="AH47" i="6"/>
  <c r="K47" i="6" s="1"/>
  <c r="AV42" i="6"/>
  <c r="Y42" i="6" s="1"/>
  <c r="W42" i="6"/>
  <c r="AG32" i="6"/>
  <c r="J32" i="6" s="1"/>
  <c r="G32" i="6"/>
  <c r="AW23" i="6"/>
  <c r="X9" i="6"/>
  <c r="X23" i="6"/>
  <c r="V21" i="6"/>
  <c r="I12" i="6"/>
  <c r="G6" i="6"/>
  <c r="AQ38" i="6"/>
  <c r="T38" i="6" s="1"/>
  <c r="R38" i="6"/>
  <c r="I38" i="6"/>
  <c r="AH38" i="6"/>
  <c r="K38" i="6" s="1"/>
  <c r="W35" i="6"/>
  <c r="W5" i="6"/>
  <c r="O35" i="6"/>
  <c r="AX35" i="6"/>
  <c r="AA35" i="6" s="1"/>
  <c r="AQ34" i="6"/>
  <c r="T34" i="6" s="1"/>
  <c r="R34" i="6"/>
  <c r="I34" i="6"/>
  <c r="I4" i="6"/>
  <c r="AH34" i="6"/>
  <c r="K34" i="6" s="1"/>
  <c r="AL33" i="6"/>
  <c r="AM33" i="6"/>
  <c r="P33" i="6" s="1"/>
  <c r="AX32" i="6"/>
  <c r="AA32" i="6" s="1"/>
  <c r="O32" i="6"/>
  <c r="AG29" i="6"/>
  <c r="J29" i="6" s="1"/>
  <c r="H29" i="6"/>
  <c r="AH25" i="6"/>
  <c r="I25" i="6"/>
  <c r="I24" i="6"/>
  <c r="I10" i="6"/>
  <c r="AH24" i="6"/>
  <c r="Z8" i="6"/>
  <c r="AM22" i="6"/>
  <c r="N22" i="6"/>
  <c r="N8" i="6"/>
  <c r="Z22" i="6"/>
  <c r="Q7" i="6"/>
  <c r="Q21" i="6"/>
  <c r="AQ21" i="6"/>
  <c r="U5" i="6"/>
  <c r="J4" i="6"/>
  <c r="J18" i="6"/>
  <c r="I11" i="6"/>
  <c r="AG43" i="6"/>
  <c r="J43" i="6" s="1"/>
  <c r="H43" i="6"/>
  <c r="V5" i="6"/>
  <c r="AM32" i="6"/>
  <c r="P32" i="6" s="1"/>
  <c r="N32" i="6"/>
  <c r="N10" i="6"/>
  <c r="G9" i="6"/>
  <c r="S11" i="6"/>
  <c r="AG25" i="6"/>
  <c r="H25" i="6"/>
  <c r="H10" i="6"/>
  <c r="AG24" i="6"/>
  <c r="H24" i="6"/>
  <c r="M22" i="6"/>
  <c r="M8" i="6"/>
  <c r="N7" i="6"/>
  <c r="N21" i="6"/>
  <c r="AM21" i="6"/>
  <c r="S3" i="6"/>
  <c r="S4" i="6"/>
  <c r="S18" i="6"/>
  <c r="S12" i="6"/>
  <c r="H11" i="6"/>
  <c r="W14" i="6"/>
  <c r="G14" i="6"/>
  <c r="AV60" i="6"/>
  <c r="Y60" i="6" s="1"/>
  <c r="AQ58" i="6"/>
  <c r="T58" i="6" s="1"/>
  <c r="R58" i="6"/>
  <c r="AL57" i="6"/>
  <c r="X13" i="6"/>
  <c r="X50" i="6"/>
  <c r="N13" i="6"/>
  <c r="N50" i="6"/>
  <c r="AV36" i="6"/>
  <c r="Y36" i="6" s="1"/>
  <c r="W36" i="6"/>
  <c r="AM36" i="6"/>
  <c r="P36" i="6" s="1"/>
  <c r="N36" i="6"/>
  <c r="M32" i="6"/>
  <c r="M10" i="6"/>
  <c r="N28" i="6"/>
  <c r="AM28" i="6"/>
  <c r="P28" i="6" s="1"/>
  <c r="R11" i="6"/>
  <c r="G25" i="6"/>
  <c r="G11" i="6"/>
  <c r="Q24" i="6"/>
  <c r="Q10" i="6"/>
  <c r="G10" i="6"/>
  <c r="G24" i="6"/>
  <c r="AV22" i="6"/>
  <c r="W8" i="6"/>
  <c r="W22" i="6"/>
  <c r="AL21" i="6"/>
  <c r="M21" i="6"/>
  <c r="M7" i="6"/>
  <c r="K20" i="6"/>
  <c r="S7" i="6"/>
  <c r="R4" i="6"/>
  <c r="V14" i="6"/>
  <c r="N14" i="6"/>
  <c r="AH55" i="6"/>
  <c r="K55" i="6" s="1"/>
  <c r="AR54" i="6"/>
  <c r="U54" i="6" s="1"/>
  <c r="W13" i="6"/>
  <c r="M13" i="6"/>
  <c r="W50" i="6"/>
  <c r="AM48" i="6"/>
  <c r="P48" i="6" s="1"/>
  <c r="N48" i="6"/>
  <c r="AV46" i="6"/>
  <c r="Y46" i="6" s="1"/>
  <c r="AW43" i="6"/>
  <c r="Z43" i="6" s="1"/>
  <c r="X43" i="6"/>
  <c r="O42" i="6"/>
  <c r="S40" i="6"/>
  <c r="AV32" i="6"/>
  <c r="Y32" i="6" s="1"/>
  <c r="W32" i="6"/>
  <c r="Y31" i="6"/>
  <c r="Q9" i="6"/>
  <c r="AW29" i="6"/>
  <c r="Z29" i="6" s="1"/>
  <c r="X29" i="6"/>
  <c r="O29" i="6"/>
  <c r="AX29" i="6"/>
  <c r="AA29" i="6" s="1"/>
  <c r="AW28" i="6"/>
  <c r="Z28" i="6" s="1"/>
  <c r="M6" i="6"/>
  <c r="Y25" i="6"/>
  <c r="Y11" i="6"/>
  <c r="Q11" i="6"/>
  <c r="Z24" i="6"/>
  <c r="P9" i="6"/>
  <c r="L21" i="6"/>
  <c r="L7" i="6"/>
  <c r="Q4" i="6"/>
  <c r="N5" i="6"/>
  <c r="L10" i="6"/>
  <c r="AW31" i="6"/>
  <c r="Z31" i="6" s="1"/>
  <c r="X31" i="6"/>
  <c r="AV30" i="6"/>
  <c r="Y30" i="6" s="1"/>
  <c r="AW30" i="6"/>
  <c r="Z30" i="6" s="1"/>
  <c r="M30" i="6"/>
  <c r="AL30" i="6"/>
  <c r="AQ28" i="6"/>
  <c r="T28" i="6" s="1"/>
  <c r="R28" i="6"/>
  <c r="I28" i="6"/>
  <c r="AH28" i="6"/>
  <c r="K28" i="6" s="1"/>
  <c r="AQ27" i="6"/>
  <c r="T27" i="6" s="1"/>
  <c r="H4" i="6"/>
  <c r="AW25" i="6"/>
  <c r="X25" i="6"/>
  <c r="P25" i="6"/>
  <c r="P11" i="6"/>
  <c r="M9" i="6"/>
  <c r="AL23" i="6"/>
  <c r="V22" i="6"/>
  <c r="V8" i="6"/>
  <c r="AH21" i="6"/>
  <c r="K3" i="6" s="1"/>
  <c r="I7" i="6"/>
  <c r="Y20" i="6"/>
  <c r="L6" i="6"/>
  <c r="W20" i="6"/>
  <c r="H5" i="6"/>
  <c r="H12" i="6"/>
  <c r="H3" i="6"/>
  <c r="AG19" i="6"/>
  <c r="R3" i="6"/>
  <c r="R18" i="6"/>
  <c r="V17" i="6"/>
  <c r="V2" i="6"/>
  <c r="AH39" i="6"/>
  <c r="K39" i="6" s="1"/>
  <c r="AR38" i="6"/>
  <c r="U38" i="6" s="1"/>
  <c r="V35" i="6"/>
  <c r="L32" i="6"/>
  <c r="W9" i="6"/>
  <c r="W31" i="6"/>
  <c r="AL31" i="6"/>
  <c r="AX28" i="6"/>
  <c r="AA28" i="6" s="1"/>
  <c r="W25" i="6"/>
  <c r="W11" i="6"/>
  <c r="V10" i="6"/>
  <c r="V24" i="6"/>
  <c r="AR23" i="6"/>
  <c r="L9" i="6"/>
  <c r="L23" i="6"/>
  <c r="M23" i="6"/>
  <c r="S8" i="6"/>
  <c r="AR22" i="6"/>
  <c r="AG21" i="6"/>
  <c r="H21" i="6"/>
  <c r="H7" i="6"/>
  <c r="V6" i="6"/>
  <c r="V20" i="6"/>
  <c r="R5" i="6"/>
  <c r="AQ19" i="6"/>
  <c r="T12" i="6" s="1"/>
  <c r="G2" i="6"/>
  <c r="G17" i="6"/>
  <c r="R17" i="6"/>
  <c r="H17" i="6"/>
  <c r="X11" i="6"/>
  <c r="V9" i="6"/>
  <c r="N9" i="6"/>
  <c r="N31" i="6"/>
  <c r="X4" i="6"/>
  <c r="U10" i="6"/>
  <c r="U24" i="6"/>
  <c r="T9" i="6"/>
  <c r="T23" i="6"/>
  <c r="K23" i="6"/>
  <c r="K9" i="6"/>
  <c r="R8" i="6"/>
  <c r="AQ22" i="6"/>
  <c r="I8" i="6"/>
  <c r="G21" i="6"/>
  <c r="G7" i="6"/>
  <c r="S6" i="6"/>
  <c r="AR20" i="6"/>
  <c r="S20" i="6"/>
  <c r="J20" i="6"/>
  <c r="Q5" i="6"/>
  <c r="G4" i="6"/>
  <c r="G12" i="6"/>
  <c r="G18" i="6"/>
  <c r="W3" i="6"/>
  <c r="AH35" i="6"/>
  <c r="K35" i="6" s="1"/>
  <c r="AR34" i="6"/>
  <c r="U34" i="6" s="1"/>
  <c r="V31" i="6"/>
  <c r="O6" i="6"/>
  <c r="AV26" i="6"/>
  <c r="Y26" i="6" s="1"/>
  <c r="W26" i="6"/>
  <c r="AM26" i="6"/>
  <c r="P26" i="6" s="1"/>
  <c r="N26" i="6"/>
  <c r="AQ24" i="6"/>
  <c r="R24" i="6"/>
  <c r="R10" i="6"/>
  <c r="J9" i="6"/>
  <c r="Q8" i="6"/>
  <c r="R22" i="6"/>
  <c r="AQ20" i="6"/>
  <c r="R20" i="6"/>
  <c r="I20" i="6"/>
  <c r="I6" i="6"/>
  <c r="Y19" i="6"/>
  <c r="W6" i="6"/>
  <c r="V3" i="6"/>
  <c r="Z12" i="6"/>
  <c r="Z4" i="6"/>
  <c r="X10" i="6"/>
  <c r="L8" i="6"/>
  <c r="AW21" i="6"/>
  <c r="X21" i="6"/>
  <c r="X7" i="6"/>
  <c r="AV18" i="6"/>
  <c r="W4" i="6"/>
  <c r="AM18" i="6"/>
  <c r="N4" i="6"/>
  <c r="N12" i="6"/>
  <c r="N18" i="6"/>
  <c r="AH29" i="6"/>
  <c r="K29" i="6" s="1"/>
  <c r="AR28" i="6"/>
  <c r="U28" i="6" s="1"/>
  <c r="M11" i="6"/>
  <c r="W10" i="6"/>
  <c r="W21" i="6"/>
  <c r="W7" i="6"/>
  <c r="S19" i="6"/>
  <c r="S5" i="6"/>
  <c r="V4" i="6"/>
  <c r="V12" i="6"/>
  <c r="V18" i="6"/>
  <c r="M4" i="6"/>
  <c r="M12" i="6"/>
  <c r="M18" i="6"/>
  <c r="M3" i="6"/>
  <c r="Z18" i="6"/>
  <c r="W12" i="6"/>
  <c r="W17" i="6"/>
  <c r="AQ107" i="5"/>
  <c r="AO204" i="5"/>
  <c r="AZ172" i="5"/>
  <c r="AL188" i="5"/>
  <c r="AN91" i="5"/>
  <c r="AD112" i="5"/>
  <c r="BF112" i="5"/>
  <c r="BC209" i="5"/>
  <c r="AV207" i="5"/>
  <c r="AZ207" i="5"/>
  <c r="AS205" i="5"/>
  <c r="AY205" i="5"/>
  <c r="AP205" i="5"/>
  <c r="BE199" i="5"/>
  <c r="AP198" i="5"/>
  <c r="BD198" i="5"/>
  <c r="AV198" i="5"/>
  <c r="BE198" i="5"/>
  <c r="AQ97" i="5"/>
  <c r="AU97" i="5"/>
  <c r="AR193" i="5"/>
  <c r="AT96" i="5"/>
  <c r="AU96" i="5"/>
  <c r="AT89" i="5"/>
  <c r="AU89" i="5"/>
  <c r="AT87" i="5"/>
  <c r="AU87" i="5"/>
  <c r="BJ86" i="5"/>
  <c r="AV183" i="5"/>
  <c r="AS183" i="5"/>
  <c r="AB86" i="5"/>
  <c r="F86" i="5" s="1"/>
  <c r="AC86" i="5"/>
  <c r="AD86" i="5"/>
  <c r="AN72" i="5"/>
  <c r="AL169" i="5"/>
  <c r="BL169" i="5"/>
  <c r="BE63" i="5"/>
  <c r="AV205" i="5"/>
  <c r="AY111" i="5"/>
  <c r="W111" i="5"/>
  <c r="AL110" i="5"/>
  <c r="AP207" i="5"/>
  <c r="AV203" i="5"/>
  <c r="AM203" i="5"/>
  <c r="AY203" i="5"/>
  <c r="AP203" i="5"/>
  <c r="AZ203" i="5"/>
  <c r="AT103" i="5"/>
  <c r="AU103" i="5"/>
  <c r="AU102" i="5"/>
  <c r="AT102" i="5"/>
  <c r="BD199" i="5"/>
  <c r="AT101" i="5"/>
  <c r="AQ99" i="5"/>
  <c r="AO196" i="5"/>
  <c r="AU99" i="5"/>
  <c r="BJ94" i="5"/>
  <c r="AV191" i="5"/>
  <c r="BD191" i="5"/>
  <c r="BE191" i="5"/>
  <c r="AP191" i="5"/>
  <c r="AS191" i="5"/>
  <c r="AY92" i="5"/>
  <c r="W92" i="5"/>
  <c r="AW86" i="5"/>
  <c r="AW183" i="5" s="1"/>
  <c r="AU183" i="5"/>
  <c r="AM172" i="5"/>
  <c r="BG63" i="5"/>
  <c r="BH63" i="5"/>
  <c r="BF63" i="5"/>
  <c r="BC160" i="5"/>
  <c r="AD63" i="5"/>
  <c r="AT57" i="5"/>
  <c r="AU57" i="5"/>
  <c r="AR154" i="5"/>
  <c r="AR200" i="5"/>
  <c r="AS210" i="5"/>
  <c r="BE205" i="5"/>
  <c r="AO194" i="5"/>
  <c r="AM191" i="5"/>
  <c r="AR184" i="5"/>
  <c r="AO174" i="5"/>
  <c r="AL113" i="5"/>
  <c r="AP210" i="5"/>
  <c r="AR108" i="5"/>
  <c r="AC106" i="5"/>
  <c r="AD106" i="5"/>
  <c r="BJ106" i="5"/>
  <c r="AQ106" i="5"/>
  <c r="AQ203" i="5" s="1"/>
  <c r="AO203" i="5"/>
  <c r="BG104" i="5"/>
  <c r="BF104" i="5"/>
  <c r="BC201" i="5"/>
  <c r="BJ101" i="5"/>
  <c r="BF97" i="5"/>
  <c r="BE96" i="5"/>
  <c r="AN95" i="5"/>
  <c r="AL192" i="5"/>
  <c r="BC192" i="5"/>
  <c r="AX192" i="5"/>
  <c r="BI192" i="5"/>
  <c r="AT92" i="5"/>
  <c r="AU92" i="5"/>
  <c r="AR189" i="5"/>
  <c r="BL83" i="5"/>
  <c r="BL80" i="5"/>
  <c r="AQ71" i="5"/>
  <c r="AU71" i="5"/>
  <c r="AO168" i="5"/>
  <c r="BI122" i="5"/>
  <c r="AX122" i="5"/>
  <c r="AO122" i="5"/>
  <c r="AM207" i="5"/>
  <c r="AP183" i="5"/>
  <c r="BJ110" i="5"/>
  <c r="AQ110" i="5"/>
  <c r="AQ207" i="5" s="1"/>
  <c r="AO207" i="5"/>
  <c r="BL203" i="5"/>
  <c r="AE105" i="5"/>
  <c r="BF102" i="5"/>
  <c r="BG102" i="5"/>
  <c r="BH102" i="5"/>
  <c r="BA88" i="5"/>
  <c r="BB88" i="5"/>
  <c r="AQ86" i="5"/>
  <c r="AO183" i="5"/>
  <c r="AT183" i="5"/>
  <c r="BE171" i="5"/>
  <c r="AT73" i="5"/>
  <c r="AR170" i="5"/>
  <c r="AD67" i="5"/>
  <c r="BE64" i="5"/>
  <c r="BE161" i="5" s="1"/>
  <c r="AV47" i="5"/>
  <c r="AS144" i="5"/>
  <c r="AZ47" i="5"/>
  <c r="BA47" i="5"/>
  <c r="AY144" i="5"/>
  <c r="W42" i="5"/>
  <c r="AY42" i="5"/>
  <c r="BL18" i="5"/>
  <c r="BL19" i="5"/>
  <c r="BL20" i="5"/>
  <c r="BL21" i="5"/>
  <c r="BL22" i="5"/>
  <c r="BL29" i="5"/>
  <c r="BL31" i="5"/>
  <c r="BL36" i="5"/>
  <c r="BL34" i="5"/>
  <c r="BL42" i="5"/>
  <c r="BL46" i="5"/>
  <c r="BL50" i="5"/>
  <c r="BL147" i="5" s="1"/>
  <c r="BL32" i="5"/>
  <c r="BL129" i="5" s="1"/>
  <c r="BL45" i="5"/>
  <c r="BL142" i="5" s="1"/>
  <c r="BL49" i="5"/>
  <c r="BL40" i="5"/>
  <c r="BL137" i="5" s="1"/>
  <c r="BL47" i="5"/>
  <c r="BL144" i="5" s="1"/>
  <c r="BL59" i="5"/>
  <c r="BL44" i="5"/>
  <c r="BL58" i="5"/>
  <c r="BL155" i="5" s="1"/>
  <c r="BL57" i="5"/>
  <c r="BL154" i="5" s="1"/>
  <c r="BL65" i="5"/>
  <c r="BL38" i="5"/>
  <c r="BL48" i="5"/>
  <c r="BL54" i="5"/>
  <c r="BL52" i="5"/>
  <c r="BL51" i="5"/>
  <c r="BL74" i="5"/>
  <c r="BL171" i="5" s="1"/>
  <c r="BL33" i="5"/>
  <c r="BL56" i="5"/>
  <c r="BL61" i="5"/>
  <c r="BL43" i="5"/>
  <c r="BL60" i="5"/>
  <c r="BL93" i="5"/>
  <c r="BL101" i="5"/>
  <c r="BL198" i="5" s="1"/>
  <c r="BL62" i="5"/>
  <c r="BL79" i="5"/>
  <c r="BL176" i="5" s="1"/>
  <c r="BL87" i="5"/>
  <c r="BL90" i="5"/>
  <c r="BL98" i="5"/>
  <c r="BL78" i="5"/>
  <c r="BL175" i="5" s="1"/>
  <c r="BL86" i="5"/>
  <c r="BL183" i="5" s="1"/>
  <c r="BL95" i="5"/>
  <c r="BL39" i="5"/>
  <c r="BL136" i="5" s="1"/>
  <c r="BL92" i="5"/>
  <c r="BL189" i="5" s="1"/>
  <c r="BL100" i="5"/>
  <c r="BL66" i="5"/>
  <c r="BL85" i="5"/>
  <c r="BL89" i="5"/>
  <c r="BL186" i="5" s="1"/>
  <c r="BL99" i="5"/>
  <c r="BL53" i="5"/>
  <c r="BL71" i="5"/>
  <c r="BL168" i="5" s="1"/>
  <c r="BL102" i="5"/>
  <c r="BL199" i="5" s="1"/>
  <c r="BL84" i="5"/>
  <c r="BL91" i="5"/>
  <c r="BL96" i="5"/>
  <c r="BL97" i="5"/>
  <c r="BL112" i="5"/>
  <c r="BL107" i="5"/>
  <c r="BL109" i="5"/>
  <c r="BL75" i="5"/>
  <c r="BL77" i="5"/>
  <c r="AO202" i="5"/>
  <c r="BE210" i="5"/>
  <c r="AY207" i="5"/>
  <c r="BD205" i="5"/>
  <c r="AS203" i="5"/>
  <c r="AS198" i="5"/>
  <c r="AR186" i="5"/>
  <c r="AX185" i="5"/>
  <c r="BJ113" i="5"/>
  <c r="AQ113" i="5"/>
  <c r="AQ210" i="5" s="1"/>
  <c r="AV111" i="5"/>
  <c r="BG109" i="5"/>
  <c r="BF109" i="5"/>
  <c r="AB109" i="5"/>
  <c r="F109" i="5" s="1"/>
  <c r="AR106" i="5"/>
  <c r="BE105" i="5"/>
  <c r="BH101" i="5"/>
  <c r="BH198" i="5" s="1"/>
  <c r="AT98" i="5"/>
  <c r="AR195" i="5"/>
  <c r="BA93" i="5"/>
  <c r="AY190" i="5"/>
  <c r="AZ93" i="5"/>
  <c r="AD83" i="5"/>
  <c r="AQ83" i="5"/>
  <c r="AO180" i="5"/>
  <c r="BE82" i="5"/>
  <c r="BF82" i="5"/>
  <c r="BL81" i="5"/>
  <c r="AD81" i="5" s="1"/>
  <c r="AQ80" i="5"/>
  <c r="AO177" i="5"/>
  <c r="AC79" i="5"/>
  <c r="AB79" i="5"/>
  <c r="F79" i="5" s="1"/>
  <c r="BA75" i="5"/>
  <c r="BB75" i="5"/>
  <c r="AX169" i="5"/>
  <c r="AN71" i="5"/>
  <c r="AL168" i="5"/>
  <c r="BB70" i="5"/>
  <c r="AX167" i="5"/>
  <c r="AN68" i="5"/>
  <c r="AL165" i="5"/>
  <c r="AT49" i="5"/>
  <c r="AR146" i="5"/>
  <c r="BF48" i="5"/>
  <c r="BG48" i="5"/>
  <c r="BJ108" i="5"/>
  <c r="AM183" i="5"/>
  <c r="BL113" i="5"/>
  <c r="BL210" i="5" s="1"/>
  <c r="AB108" i="5"/>
  <c r="F108" i="5" s="1"/>
  <c r="AC108" i="5"/>
  <c r="AD108" i="5"/>
  <c r="AY107" i="5"/>
  <c r="W107" i="5"/>
  <c r="AL106" i="5"/>
  <c r="BG103" i="5"/>
  <c r="BC200" i="5"/>
  <c r="AL94" i="5"/>
  <c r="AO210" i="5"/>
  <c r="AO206" i="5"/>
  <c r="AM205" i="5"/>
  <c r="AR198" i="5"/>
  <c r="BC145" i="5"/>
  <c r="AR113" i="5"/>
  <c r="AF113" i="5"/>
  <c r="BE112" i="5"/>
  <c r="BL111" i="5"/>
  <c r="BD107" i="5"/>
  <c r="BC202" i="5"/>
  <c r="BF105" i="5"/>
  <c r="AQ104" i="5"/>
  <c r="AO201" i="5"/>
  <c r="AQ102" i="5"/>
  <c r="AO199" i="5"/>
  <c r="AF98" i="5"/>
  <c r="AN96" i="5"/>
  <c r="AT95" i="5"/>
  <c r="AU95" i="5"/>
  <c r="AN89" i="5"/>
  <c r="AL186" i="5"/>
  <c r="BB84" i="5"/>
  <c r="AB84" i="5"/>
  <c r="F84" i="5" s="1"/>
  <c r="AR83" i="5"/>
  <c r="BJ50" i="5"/>
  <c r="AX147" i="5"/>
  <c r="BC147" i="5"/>
  <c r="AS207" i="5"/>
  <c r="AM198" i="5"/>
  <c r="BL191" i="5"/>
  <c r="BD192" i="5"/>
  <c r="AV210" i="5"/>
  <c r="AM210" i="5"/>
  <c r="X111" i="5"/>
  <c r="AF110" i="5"/>
  <c r="AT104" i="5"/>
  <c r="AU104" i="5"/>
  <c r="AR201" i="5"/>
  <c r="BE97" i="5"/>
  <c r="AN93" i="5"/>
  <c r="AL190" i="5"/>
  <c r="AQ87" i="5"/>
  <c r="AO184" i="5"/>
  <c r="AE78" i="5"/>
  <c r="BD175" i="5"/>
  <c r="BE78" i="5"/>
  <c r="BE175" i="5" s="1"/>
  <c r="BF78" i="5"/>
  <c r="BH75" i="5"/>
  <c r="BF75" i="5"/>
  <c r="BG75" i="5"/>
  <c r="BC172" i="5"/>
  <c r="AB75" i="5"/>
  <c r="F75" i="5" s="1"/>
  <c r="BE68" i="5"/>
  <c r="BF68" i="5"/>
  <c r="BG64" i="5"/>
  <c r="BF64" i="5"/>
  <c r="AD64" i="5"/>
  <c r="AQ39" i="5"/>
  <c r="AO136" i="5"/>
  <c r="AV30" i="5"/>
  <c r="AV29" i="5"/>
  <c r="AV40" i="5"/>
  <c r="AV31" i="5"/>
  <c r="AV46" i="5"/>
  <c r="AV55" i="5"/>
  <c r="AZ152" i="5" s="1"/>
  <c r="AV38" i="5"/>
  <c r="AV43" i="5"/>
  <c r="AV51" i="5"/>
  <c r="AV60" i="5"/>
  <c r="AV45" i="5"/>
  <c r="AV50" i="5"/>
  <c r="AV34" i="5"/>
  <c r="AB34" i="5" s="1"/>
  <c r="F34" i="5" s="1"/>
  <c r="AV59" i="5"/>
  <c r="AV73" i="5"/>
  <c r="AV79" i="5"/>
  <c r="AV87" i="5"/>
  <c r="AV56" i="5"/>
  <c r="AV32" i="5"/>
  <c r="AV49" i="5"/>
  <c r="AV77" i="5"/>
  <c r="AB77" i="5" s="1"/>
  <c r="F77" i="5" s="1"/>
  <c r="AV81" i="5"/>
  <c r="AV85" i="5"/>
  <c r="AV70" i="5"/>
  <c r="AV76" i="5"/>
  <c r="AV84" i="5"/>
  <c r="AV75" i="5"/>
  <c r="AV80" i="5"/>
  <c r="AV83" i="5"/>
  <c r="AV88" i="5"/>
  <c r="AV95" i="5"/>
  <c r="AV36" i="5"/>
  <c r="AV58" i="5"/>
  <c r="AV68" i="5"/>
  <c r="AV100" i="5"/>
  <c r="AV102" i="5"/>
  <c r="AV103" i="5"/>
  <c r="AV104" i="5"/>
  <c r="AV105" i="5"/>
  <c r="AV107" i="5"/>
  <c r="AV53" i="5"/>
  <c r="AV65" i="5"/>
  <c r="AV78" i="5"/>
  <c r="AV42" i="5"/>
  <c r="AV82" i="5"/>
  <c r="AV97" i="5"/>
  <c r="AM194" i="5" s="1"/>
  <c r="AV109" i="5"/>
  <c r="AV71" i="5"/>
  <c r="AV89" i="5"/>
  <c r="AV91" i="5"/>
  <c r="AV57" i="5"/>
  <c r="AV92" i="5"/>
  <c r="BD208" i="5"/>
  <c r="BC206" i="5"/>
  <c r="AR192" i="5"/>
  <c r="AY191" i="5"/>
  <c r="AX181" i="5"/>
  <c r="BC204" i="5"/>
  <c r="AB107" i="5"/>
  <c r="F107" i="5" s="1"/>
  <c r="AD107" i="5"/>
  <c r="AB106" i="5"/>
  <c r="F106" i="5" s="1"/>
  <c r="BF99" i="5"/>
  <c r="BG99" i="5"/>
  <c r="BC196" i="5"/>
  <c r="W99" i="5"/>
  <c r="AY99" i="5"/>
  <c r="AO98" i="5"/>
  <c r="AQ95" i="5"/>
  <c r="AO192" i="5"/>
  <c r="AY95" i="5"/>
  <c r="AM188" i="5"/>
  <c r="AT90" i="5"/>
  <c r="AR187" i="5"/>
  <c r="AM177" i="5"/>
  <c r="X77" i="5"/>
  <c r="BD77" i="5"/>
  <c r="BL76" i="5"/>
  <c r="BL173" i="5" s="1"/>
  <c r="AQ72" i="5"/>
  <c r="AO169" i="5"/>
  <c r="BG71" i="5"/>
  <c r="BC168" i="5"/>
  <c r="BF71" i="5"/>
  <c r="BG113" i="5"/>
  <c r="BG210" i="5" s="1"/>
  <c r="BH113" i="5"/>
  <c r="BH210" i="5" s="1"/>
  <c r="BF113" i="5"/>
  <c r="BF210" i="5" s="1"/>
  <c r="AZ209" i="5"/>
  <c r="AL111" i="5"/>
  <c r="BH110" i="5"/>
  <c r="BH207" i="5" s="1"/>
  <c r="BF110" i="5"/>
  <c r="BF207" i="5" s="1"/>
  <c r="BA109" i="5"/>
  <c r="AX206" i="5"/>
  <c r="BL108" i="5"/>
  <c r="BL205" i="5" s="1"/>
  <c r="AP202" i="5"/>
  <c r="BL105" i="5"/>
  <c r="AE104" i="5"/>
  <c r="AZ89" i="5"/>
  <c r="BA89" i="5"/>
  <c r="AY186" i="5"/>
  <c r="AA87" i="5"/>
  <c r="AY77" i="5"/>
  <c r="W77" i="5"/>
  <c r="AL76" i="5"/>
  <c r="BD76" i="5"/>
  <c r="X76" i="5"/>
  <c r="BJ73" i="5"/>
  <c r="BL73" i="5"/>
  <c r="BL170" i="5" s="1"/>
  <c r="BI165" i="5"/>
  <c r="AY60" i="5"/>
  <c r="W60" i="5"/>
  <c r="X58" i="5"/>
  <c r="BD58" i="5"/>
  <c r="AF57" i="5"/>
  <c r="BE51" i="5"/>
  <c r="BD148" i="5"/>
  <c r="AN48" i="5"/>
  <c r="AL145" i="5"/>
  <c r="AQ35" i="5"/>
  <c r="AO132" i="5"/>
  <c r="AQ111" i="5"/>
  <c r="BD207" i="5"/>
  <c r="BE110" i="5"/>
  <c r="BE207" i="5" s="1"/>
  <c r="BD203" i="5"/>
  <c r="BE106" i="5"/>
  <c r="BF106" i="5"/>
  <c r="BF203" i="5" s="1"/>
  <c r="BL104" i="5"/>
  <c r="AE103" i="5"/>
  <c r="AF101" i="5"/>
  <c r="AV99" i="5"/>
  <c r="BH99" i="5" s="1"/>
  <c r="AZ94" i="5"/>
  <c r="BA94" i="5"/>
  <c r="BA191" i="5" s="1"/>
  <c r="AG94" i="5"/>
  <c r="AH94" i="5"/>
  <c r="AR88" i="5"/>
  <c r="BL88" i="5"/>
  <c r="BL185" i="5" s="1"/>
  <c r="X81" i="5"/>
  <c r="BD81" i="5"/>
  <c r="AL176" i="5"/>
  <c r="AN79" i="5"/>
  <c r="AV74" i="5"/>
  <c r="AS171" i="5"/>
  <c r="BL69" i="5"/>
  <c r="AB65" i="5"/>
  <c r="F65" i="5" s="1"/>
  <c r="AX136" i="5"/>
  <c r="AV112" i="5"/>
  <c r="AC112" i="5" s="1"/>
  <c r="X112" i="5"/>
  <c r="AF111" i="5"/>
  <c r="AL109" i="5"/>
  <c r="AN108" i="5"/>
  <c r="AN205" i="5" s="1"/>
  <c r="AZ205" i="5"/>
  <c r="AL107" i="5"/>
  <c r="BL103" i="5"/>
  <c r="AO101" i="5"/>
  <c r="AB100" i="5"/>
  <c r="F100" i="5" s="1"/>
  <c r="AL196" i="5"/>
  <c r="AN99" i="5"/>
  <c r="AE97" i="5"/>
  <c r="AR93" i="5"/>
  <c r="X89" i="5"/>
  <c r="BD89" i="5"/>
  <c r="AF88" i="5"/>
  <c r="BD183" i="5"/>
  <c r="BE86" i="5"/>
  <c r="BE183" i="5" s="1"/>
  <c r="BF86" i="5"/>
  <c r="BF183" i="5" s="1"/>
  <c r="AO82" i="5"/>
  <c r="BA79" i="5"/>
  <c r="BB79" i="5"/>
  <c r="AT78" i="5"/>
  <c r="AU78" i="5"/>
  <c r="BF76" i="5"/>
  <c r="AZ74" i="5"/>
  <c r="BA74" i="5"/>
  <c r="BE73" i="5"/>
  <c r="BD54" i="5"/>
  <c r="X54" i="5"/>
  <c r="AV39" i="5"/>
  <c r="BC9" i="5"/>
  <c r="AX210" i="5"/>
  <c r="AZ113" i="5"/>
  <c r="AY210" i="5"/>
  <c r="AG113" i="5"/>
  <c r="AL112" i="5"/>
  <c r="BG111" i="5"/>
  <c r="BC208" i="5"/>
  <c r="BF111" i="5"/>
  <c r="AM208" i="5"/>
  <c r="AT105" i="5"/>
  <c r="AU105" i="5"/>
  <c r="AY101" i="5"/>
  <c r="W101" i="5"/>
  <c r="AZ100" i="5"/>
  <c r="BA100" i="5"/>
  <c r="AG100" i="5"/>
  <c r="BE98" i="5"/>
  <c r="AH92" i="5"/>
  <c r="AV90" i="5"/>
  <c r="W89" i="5"/>
  <c r="AB87" i="5"/>
  <c r="F87" i="5" s="1"/>
  <c r="AY86" i="5"/>
  <c r="W86" i="5"/>
  <c r="AE82" i="5"/>
  <c r="AP178" i="5"/>
  <c r="BF77" i="5"/>
  <c r="AC77" i="5"/>
  <c r="AN75" i="5"/>
  <c r="AU67" i="5"/>
  <c r="AT67" i="5"/>
  <c r="BH66" i="5"/>
  <c r="BC163" i="5"/>
  <c r="BL64" i="5"/>
  <c r="AT54" i="5"/>
  <c r="AU54" i="5"/>
  <c r="AR151" i="5"/>
  <c r="AR112" i="5"/>
  <c r="AR111" i="5"/>
  <c r="AR110" i="5"/>
  <c r="AR109" i="5"/>
  <c r="BA107" i="5"/>
  <c r="BA105" i="5"/>
  <c r="BB105" i="5"/>
  <c r="BA104" i="5"/>
  <c r="BB104" i="5"/>
  <c r="BA103" i="5"/>
  <c r="BB103" i="5"/>
  <c r="AE102" i="5"/>
  <c r="AL97" i="5"/>
  <c r="AZ97" i="5"/>
  <c r="BA97" i="5"/>
  <c r="AR94" i="5"/>
  <c r="AV93" i="5"/>
  <c r="AB92" i="5"/>
  <c r="F92" i="5" s="1"/>
  <c r="BA87" i="5"/>
  <c r="BB87" i="5"/>
  <c r="BF85" i="5"/>
  <c r="BG85" i="5"/>
  <c r="W81" i="5"/>
  <c r="AY81" i="5"/>
  <c r="AL80" i="5"/>
  <c r="AR79" i="5"/>
  <c r="AO78" i="5"/>
  <c r="AL77" i="5"/>
  <c r="AD76" i="5"/>
  <c r="BG74" i="5"/>
  <c r="BH74" i="5"/>
  <c r="AC74" i="5"/>
  <c r="AF73" i="5"/>
  <c r="AQ69" i="5"/>
  <c r="AU69" i="5"/>
  <c r="BA68" i="5"/>
  <c r="BB68" i="5"/>
  <c r="AC66" i="5"/>
  <c r="AD66" i="5"/>
  <c r="AT64" i="5"/>
  <c r="AU64" i="5"/>
  <c r="BG61" i="5"/>
  <c r="BF61" i="5"/>
  <c r="AT52" i="5"/>
  <c r="AU52" i="5"/>
  <c r="AZ49" i="5"/>
  <c r="BA49" i="5"/>
  <c r="AY146" i="5"/>
  <c r="AH49" i="5"/>
  <c r="AG49" i="5"/>
  <c r="AC32" i="5"/>
  <c r="AD32" i="5"/>
  <c r="AB32" i="5"/>
  <c r="F32" i="5" s="1"/>
  <c r="BG108" i="5"/>
  <c r="BG205" i="5" s="1"/>
  <c r="BH108" i="5"/>
  <c r="BH205" i="5" s="1"/>
  <c r="AB103" i="5"/>
  <c r="F103" i="5" s="1"/>
  <c r="AL100" i="5"/>
  <c r="AF95" i="5"/>
  <c r="AF93" i="5"/>
  <c r="AC92" i="5"/>
  <c r="AR91" i="5"/>
  <c r="AF90" i="5"/>
  <c r="BF89" i="5"/>
  <c r="BH89" i="5"/>
  <c r="AQ88" i="5"/>
  <c r="AL84" i="5"/>
  <c r="BH83" i="5"/>
  <c r="BF83" i="5"/>
  <c r="BG83" i="5"/>
  <c r="AD80" i="5"/>
  <c r="BA80" i="5"/>
  <c r="AB80" i="5"/>
  <c r="F80" i="5" s="1"/>
  <c r="AA79" i="5"/>
  <c r="AB78" i="5"/>
  <c r="F78" i="5" s="1"/>
  <c r="AC78" i="5"/>
  <c r="AD78" i="5"/>
  <c r="AO74" i="5"/>
  <c r="AB74" i="5"/>
  <c r="F74" i="5" s="1"/>
  <c r="W74" i="5"/>
  <c r="AY170" i="5"/>
  <c r="AZ73" i="5"/>
  <c r="BA73" i="5"/>
  <c r="AQ70" i="5"/>
  <c r="AO167" i="5"/>
  <c r="X65" i="5"/>
  <c r="BD65" i="5"/>
  <c r="AY62" i="5"/>
  <c r="W62" i="5"/>
  <c r="AZ45" i="5"/>
  <c r="BA45" i="5"/>
  <c r="AY142" i="5"/>
  <c r="AH45" i="5"/>
  <c r="AG45" i="5"/>
  <c r="BL37" i="5"/>
  <c r="AQ37" i="5"/>
  <c r="AZ29" i="5"/>
  <c r="AY126" i="5"/>
  <c r="AH109" i="5"/>
  <c r="AR107" i="5"/>
  <c r="AG106" i="5"/>
  <c r="AL105" i="5"/>
  <c r="AL104" i="5"/>
  <c r="AL103" i="5"/>
  <c r="AH100" i="5"/>
  <c r="X97" i="5"/>
  <c r="AV96" i="5"/>
  <c r="BD193" i="5" s="1"/>
  <c r="W96" i="5"/>
  <c r="AY96" i="5"/>
  <c r="BF94" i="5"/>
  <c r="BF191" i="5" s="1"/>
  <c r="BG94" i="5"/>
  <c r="BG191" i="5" s="1"/>
  <c r="BH94" i="5"/>
  <c r="BH191" i="5" s="1"/>
  <c r="W94" i="5"/>
  <c r="AO93" i="5"/>
  <c r="BD91" i="5"/>
  <c r="W91" i="5"/>
  <c r="AY91" i="5"/>
  <c r="AO90" i="5"/>
  <c r="AC85" i="5"/>
  <c r="AA82" i="5"/>
  <c r="AO81" i="5"/>
  <c r="AR80" i="5"/>
  <c r="AC76" i="5"/>
  <c r="AR75" i="5"/>
  <c r="AO73" i="5"/>
  <c r="AU73" i="5" s="1"/>
  <c r="BE70" i="5"/>
  <c r="BE167" i="5" s="1"/>
  <c r="BF70" i="5"/>
  <c r="AO66" i="5"/>
  <c r="AD61" i="5"/>
  <c r="BC156" i="5"/>
  <c r="BG38" i="5"/>
  <c r="BE135" i="5"/>
  <c r="BI9" i="5"/>
  <c r="AG109" i="5"/>
  <c r="BA108" i="5"/>
  <c r="BA205" i="5" s="1"/>
  <c r="BH106" i="5"/>
  <c r="BH203" i="5" s="1"/>
  <c r="AD105" i="5"/>
  <c r="AD104" i="5"/>
  <c r="AY102" i="5"/>
  <c r="AG102" i="5"/>
  <c r="AH102" i="5"/>
  <c r="AT100" i="5"/>
  <c r="AU100" i="5"/>
  <c r="AV98" i="5"/>
  <c r="W97" i="5"/>
  <c r="BF96" i="5"/>
  <c r="BG96" i="5"/>
  <c r="BH96" i="5"/>
  <c r="BF91" i="5"/>
  <c r="AH89" i="5"/>
  <c r="AC87" i="5"/>
  <c r="AH86" i="5"/>
  <c r="BF84" i="5"/>
  <c r="BD84" i="5"/>
  <c r="X84" i="5"/>
  <c r="BA83" i="5"/>
  <c r="BB83" i="5"/>
  <c r="AB76" i="5"/>
  <c r="F76" i="5" s="1"/>
  <c r="X73" i="5"/>
  <c r="AD72" i="5"/>
  <c r="AT66" i="5"/>
  <c r="AV66" i="5"/>
  <c r="AB66" i="5" s="1"/>
  <c r="F66" i="5" s="1"/>
  <c r="AQ64" i="5"/>
  <c r="BE60" i="5"/>
  <c r="BE157" i="5" s="1"/>
  <c r="BF60" i="5"/>
  <c r="BL55" i="5"/>
  <c r="BL35" i="5"/>
  <c r="BF100" i="5"/>
  <c r="X100" i="5"/>
  <c r="AF96" i="5"/>
  <c r="BF92" i="5"/>
  <c r="X92" i="5"/>
  <c r="BH86" i="5"/>
  <c r="BH183" i="5" s="1"/>
  <c r="BG86" i="5"/>
  <c r="BG183" i="5" s="1"/>
  <c r="AR84" i="5"/>
  <c r="AA83" i="5"/>
  <c r="BH78" i="5"/>
  <c r="BG78" i="5"/>
  <c r="AR76" i="5"/>
  <c r="AA75" i="5"/>
  <c r="AE74" i="5"/>
  <c r="AR72" i="5"/>
  <c r="AL70" i="5"/>
  <c r="AC70" i="5"/>
  <c r="AD70" i="5"/>
  <c r="AL69" i="5"/>
  <c r="BG67" i="5"/>
  <c r="AQ67" i="5"/>
  <c r="AL66" i="5"/>
  <c r="AR65" i="5"/>
  <c r="AR59" i="5"/>
  <c r="AF59" i="5"/>
  <c r="AL53" i="5"/>
  <c r="AT43" i="5"/>
  <c r="AU43" i="5"/>
  <c r="BD41" i="5"/>
  <c r="X41" i="5"/>
  <c r="BH40" i="5"/>
  <c r="BG40" i="5"/>
  <c r="AT22" i="5"/>
  <c r="AT19" i="5"/>
  <c r="AF99" i="5"/>
  <c r="BF95" i="5"/>
  <c r="X95" i="5"/>
  <c r="AF91" i="5"/>
  <c r="BH87" i="5"/>
  <c r="BF87" i="5"/>
  <c r="BA81" i="5"/>
  <c r="BH79" i="5"/>
  <c r="BF79" i="5"/>
  <c r="AV72" i="5"/>
  <c r="AR68" i="5"/>
  <c r="BH65" i="5"/>
  <c r="AE63" i="5"/>
  <c r="X60" i="5"/>
  <c r="AT44" i="5"/>
  <c r="AZ41" i="5"/>
  <c r="BA41" i="5"/>
  <c r="AL40" i="5"/>
  <c r="BB33" i="5"/>
  <c r="BL26" i="5"/>
  <c r="BL123" i="5" s="1"/>
  <c r="AF102" i="5"/>
  <c r="BF98" i="5"/>
  <c r="X98" i="5"/>
  <c r="AF94" i="5"/>
  <c r="BF90" i="5"/>
  <c r="X90" i="5"/>
  <c r="AA84" i="5"/>
  <c r="AY82" i="5"/>
  <c r="BL82" i="5"/>
  <c r="AR81" i="5"/>
  <c r="AA76" i="5"/>
  <c r="BB73" i="5"/>
  <c r="AF71" i="5"/>
  <c r="X71" i="5"/>
  <c r="AR70" i="5"/>
  <c r="AB70" i="5"/>
  <c r="F70" i="5" s="1"/>
  <c r="AV69" i="5"/>
  <c r="AF68" i="5"/>
  <c r="BL68" i="5"/>
  <c r="BL165" i="5" s="1"/>
  <c r="AV63" i="5"/>
  <c r="AV62" i="5"/>
  <c r="BE57" i="5"/>
  <c r="BE154" i="5" s="1"/>
  <c r="BF57" i="5"/>
  <c r="AY56" i="5"/>
  <c r="AU41" i="5"/>
  <c r="AT41" i="5"/>
  <c r="AU33" i="5"/>
  <c r="AT33" i="5"/>
  <c r="AD33" i="5"/>
  <c r="AW31" i="5"/>
  <c r="AU28" i="5"/>
  <c r="AT28" i="5"/>
  <c r="W27" i="5"/>
  <c r="AY27" i="5"/>
  <c r="W23" i="5"/>
  <c r="AY23" i="5"/>
  <c r="BF101" i="5"/>
  <c r="BF198" i="5" s="1"/>
  <c r="X101" i="5"/>
  <c r="AF97" i="5"/>
  <c r="BF93" i="5"/>
  <c r="X93" i="5"/>
  <c r="AF89" i="5"/>
  <c r="BA86" i="5"/>
  <c r="BA183" i="5" s="1"/>
  <c r="AI86" i="5"/>
  <c r="AA85" i="5"/>
  <c r="AE83" i="5"/>
  <c r="BA82" i="5"/>
  <c r="BH80" i="5"/>
  <c r="BA78" i="5"/>
  <c r="AI78" i="5"/>
  <c r="AA77" i="5"/>
  <c r="AE75" i="5"/>
  <c r="AR74" i="5"/>
  <c r="W71" i="5"/>
  <c r="BG69" i="5"/>
  <c r="BF69" i="5"/>
  <c r="BD66" i="5"/>
  <c r="AV64" i="5"/>
  <c r="BL63" i="5"/>
  <c r="AF56" i="5"/>
  <c r="BE53" i="5"/>
  <c r="BF53" i="5"/>
  <c r="BF44" i="5"/>
  <c r="BG44" i="5"/>
  <c r="X42" i="5"/>
  <c r="BD42" i="5"/>
  <c r="AF41" i="5"/>
  <c r="AE34" i="5"/>
  <c r="AO22" i="5"/>
  <c r="AL67" i="5"/>
  <c r="AL60" i="5"/>
  <c r="AY59" i="5"/>
  <c r="W59" i="5"/>
  <c r="BA56" i="5"/>
  <c r="AZ54" i="5"/>
  <c r="BA54" i="5"/>
  <c r="AT53" i="5"/>
  <c r="AT51" i="5"/>
  <c r="AU51" i="5"/>
  <c r="AD48" i="5"/>
  <c r="AD40" i="5"/>
  <c r="AC40" i="5"/>
  <c r="AD38" i="5"/>
  <c r="AB38" i="5"/>
  <c r="F38" i="5" s="1"/>
  <c r="BF37" i="5"/>
  <c r="BG37" i="5"/>
  <c r="AO30" i="5"/>
  <c r="AV23" i="5"/>
  <c r="BA71" i="5"/>
  <c r="AN65" i="5"/>
  <c r="BG62" i="5"/>
  <c r="BF62" i="5"/>
  <c r="AV61" i="5"/>
  <c r="AQ60" i="5"/>
  <c r="AR58" i="5"/>
  <c r="AF58" i="5"/>
  <c r="BJ57" i="5"/>
  <c r="W49" i="5"/>
  <c r="BF41" i="5"/>
  <c r="AB39" i="5"/>
  <c r="F39" i="5" s="1"/>
  <c r="BA38" i="5"/>
  <c r="AF35" i="5"/>
  <c r="AA31" i="5"/>
  <c r="BD19" i="5"/>
  <c r="X19" i="5"/>
  <c r="AI88" i="5"/>
  <c r="AR85" i="5"/>
  <c r="BA85" i="5"/>
  <c r="AH83" i="5"/>
  <c r="AA81" i="5"/>
  <c r="AI80" i="5"/>
  <c r="AR77" i="5"/>
  <c r="BA77" i="5"/>
  <c r="AH75" i="5"/>
  <c r="BG72" i="5"/>
  <c r="BF72" i="5"/>
  <c r="BL70" i="5"/>
  <c r="BL167" i="5" s="1"/>
  <c r="X68" i="5"/>
  <c r="AV67" i="5"/>
  <c r="BJ65" i="5"/>
  <c r="AL63" i="5"/>
  <c r="AH62" i="5"/>
  <c r="X61" i="5"/>
  <c r="AF60" i="5"/>
  <c r="X59" i="5"/>
  <c r="BD59" i="5"/>
  <c r="AA57" i="5"/>
  <c r="AT55" i="5"/>
  <c r="AT48" i="5"/>
  <c r="AT47" i="5"/>
  <c r="AU47" i="5"/>
  <c r="AL47" i="5"/>
  <c r="AR46" i="5"/>
  <c r="X46" i="5"/>
  <c r="BD46" i="5"/>
  <c r="AC45" i="5"/>
  <c r="AD45" i="5"/>
  <c r="AB45" i="5"/>
  <c r="F45" i="5" s="1"/>
  <c r="AA44" i="5"/>
  <c r="AL42" i="5"/>
  <c r="AD37" i="5"/>
  <c r="X32" i="5"/>
  <c r="BD32" i="5"/>
  <c r="AT26" i="5"/>
  <c r="BD24" i="5"/>
  <c r="X24" i="5"/>
  <c r="AC23" i="5"/>
  <c r="AD23" i="5"/>
  <c r="W19" i="5"/>
  <c r="AY19" i="5"/>
  <c r="AH60" i="5"/>
  <c r="BA58" i="5"/>
  <c r="BB58" i="5"/>
  <c r="BE56" i="5"/>
  <c r="BF56" i="5"/>
  <c r="AV54" i="5"/>
  <c r="AA52" i="5"/>
  <c r="W46" i="5"/>
  <c r="AY46" i="5"/>
  <c r="BJ44" i="5"/>
  <c r="AV44" i="5"/>
  <c r="AD39" i="5"/>
  <c r="W38" i="5"/>
  <c r="AY38" i="5"/>
  <c r="BE33" i="5"/>
  <c r="BF33" i="5"/>
  <c r="BA28" i="5"/>
  <c r="AX5" i="5"/>
  <c r="BB28" i="5"/>
  <c r="AR60" i="5"/>
  <c r="BG57" i="5"/>
  <c r="BG154" i="5" s="1"/>
  <c r="BH57" i="5"/>
  <c r="AR56" i="5"/>
  <c r="AA55" i="5"/>
  <c r="AL51" i="5"/>
  <c r="AL50" i="5"/>
  <c r="AO48" i="5"/>
  <c r="AU48" i="5" s="1"/>
  <c r="AB44" i="5"/>
  <c r="F44" i="5" s="1"/>
  <c r="AD44" i="5"/>
  <c r="X43" i="5"/>
  <c r="AR42" i="5"/>
  <c r="BF42" i="5"/>
  <c r="BA30" i="5"/>
  <c r="BB30" i="5"/>
  <c r="BA29" i="5"/>
  <c r="AO26" i="5"/>
  <c r="W22" i="5"/>
  <c r="AY22" i="5"/>
  <c r="AY67" i="5"/>
  <c r="AR61" i="5"/>
  <c r="BH58" i="5"/>
  <c r="AL55" i="5"/>
  <c r="W54" i="5"/>
  <c r="AC53" i="5"/>
  <c r="AD53" i="5"/>
  <c r="BF49" i="5"/>
  <c r="X48" i="5"/>
  <c r="W45" i="5"/>
  <c r="AL43" i="5"/>
  <c r="AV41" i="5"/>
  <c r="BH41" i="5" s="1"/>
  <c r="AD34" i="5"/>
  <c r="AV33" i="5"/>
  <c r="BA31" i="5"/>
  <c r="BB31" i="5"/>
  <c r="BJ26" i="5"/>
  <c r="BL25" i="5"/>
  <c r="AO21" i="5"/>
  <c r="AV21" i="5"/>
  <c r="W18" i="5"/>
  <c r="AY18" i="5"/>
  <c r="EA18" i="5"/>
  <c r="EA19" i="5"/>
  <c r="EA20" i="5"/>
  <c r="EA21" i="5"/>
  <c r="AE21" i="5" s="1"/>
  <c r="EA22" i="5"/>
  <c r="AE22" i="5" s="1"/>
  <c r="EA23" i="5"/>
  <c r="EA24" i="5"/>
  <c r="AE24" i="5" s="1"/>
  <c r="EA25" i="5"/>
  <c r="AE25" i="5" s="1"/>
  <c r="EA26" i="5"/>
  <c r="EA27" i="5"/>
  <c r="EB18" i="5"/>
  <c r="EB19" i="5"/>
  <c r="EB20" i="5"/>
  <c r="EB21" i="5"/>
  <c r="EB22" i="5"/>
  <c r="EB23" i="5"/>
  <c r="EB24" i="5"/>
  <c r="EB25" i="5"/>
  <c r="EB26" i="5"/>
  <c r="EB27" i="5"/>
  <c r="EC20" i="5"/>
  <c r="EC24" i="5"/>
  <c r="EC19" i="5"/>
  <c r="EC23" i="5"/>
  <c r="EC28" i="5"/>
  <c r="EA33" i="5"/>
  <c r="EA35" i="5"/>
  <c r="EA37" i="5"/>
  <c r="EA39" i="5"/>
  <c r="AE39" i="5" s="1"/>
  <c r="EA41" i="5"/>
  <c r="EA42" i="5"/>
  <c r="AE42" i="5" s="1"/>
  <c r="EA43" i="5"/>
  <c r="EA44" i="5"/>
  <c r="AE44" i="5" s="1"/>
  <c r="EA45" i="5"/>
  <c r="EA46" i="5"/>
  <c r="EA47" i="5"/>
  <c r="AE47" i="5" s="1"/>
  <c r="EA48" i="5"/>
  <c r="AE48" i="5" s="1"/>
  <c r="EA49" i="5"/>
  <c r="EA50" i="5"/>
  <c r="AE50" i="5" s="1"/>
  <c r="EA51" i="5"/>
  <c r="AE51" i="5" s="1"/>
  <c r="EA52" i="5"/>
  <c r="AE52" i="5" s="1"/>
  <c r="EA53" i="5"/>
  <c r="EA54" i="5"/>
  <c r="EA55" i="5"/>
  <c r="AE55" i="5" s="1"/>
  <c r="EA56" i="5"/>
  <c r="AE56" i="5" s="1"/>
  <c r="EA29" i="5"/>
  <c r="EB33" i="5"/>
  <c r="EB35" i="5"/>
  <c r="EB37" i="5"/>
  <c r="EB39" i="5"/>
  <c r="EB41" i="5"/>
  <c r="EB42" i="5"/>
  <c r="EB43" i="5"/>
  <c r="EB44" i="5"/>
  <c r="EB45" i="5"/>
  <c r="EB46" i="5"/>
  <c r="EB47" i="5"/>
  <c r="EB48" i="5"/>
  <c r="EB49" i="5"/>
  <c r="EB50" i="5"/>
  <c r="EB51" i="5"/>
  <c r="EB52" i="5"/>
  <c r="EC27" i="5"/>
  <c r="EB29" i="5"/>
  <c r="EA30" i="5"/>
  <c r="AE30" i="5" s="1"/>
  <c r="EC25" i="5"/>
  <c r="EC29" i="5"/>
  <c r="EB31" i="5"/>
  <c r="EC33" i="5"/>
  <c r="EA38" i="5"/>
  <c r="EB40" i="5"/>
  <c r="EC43" i="5"/>
  <c r="EC47" i="5"/>
  <c r="EC51" i="5"/>
  <c r="EC54" i="5"/>
  <c r="EC57" i="5"/>
  <c r="AE57" i="5" s="1"/>
  <c r="EC58" i="5"/>
  <c r="AE58" i="5" s="1"/>
  <c r="EC59" i="5"/>
  <c r="AE59" i="5" s="1"/>
  <c r="EC60" i="5"/>
  <c r="AE60" i="5" s="1"/>
  <c r="EC61" i="5"/>
  <c r="AE61" i="5" s="1"/>
  <c r="EC62" i="5"/>
  <c r="AE62" i="5" s="1"/>
  <c r="EC63" i="5"/>
  <c r="EC64" i="5"/>
  <c r="AE64" i="5" s="1"/>
  <c r="EC65" i="5"/>
  <c r="AE65" i="5" s="1"/>
  <c r="EC66" i="5"/>
  <c r="AE66" i="5" s="1"/>
  <c r="EC67" i="5"/>
  <c r="AE67" i="5" s="1"/>
  <c r="EC68" i="5"/>
  <c r="AE68" i="5" s="1"/>
  <c r="EC69" i="5"/>
  <c r="AE69" i="5" s="1"/>
  <c r="EC70" i="5"/>
  <c r="AE70" i="5" s="1"/>
  <c r="EC71" i="5"/>
  <c r="AE71" i="5" s="1"/>
  <c r="EC72" i="5"/>
  <c r="AE72" i="5" s="1"/>
  <c r="EC73" i="5"/>
  <c r="AE73" i="5" s="1"/>
  <c r="EC31" i="5"/>
  <c r="AE31" i="5" s="1"/>
  <c r="EA36" i="5"/>
  <c r="EB38" i="5"/>
  <c r="EC40" i="5"/>
  <c r="EB55" i="5"/>
  <c r="EA28" i="5"/>
  <c r="AE28" i="5" s="1"/>
  <c r="EA32" i="5"/>
  <c r="EB34" i="5"/>
  <c r="EC36" i="5"/>
  <c r="BG73" i="5"/>
  <c r="AY72" i="5"/>
  <c r="AR62" i="5"/>
  <c r="BH59" i="5"/>
  <c r="W57" i="5"/>
  <c r="AY57" i="5"/>
  <c r="BD55" i="5"/>
  <c r="EC53" i="5"/>
  <c r="BF52" i="5"/>
  <c r="BG52" i="5"/>
  <c r="AV52" i="5"/>
  <c r="X52" i="5"/>
  <c r="X51" i="5"/>
  <c r="AR50" i="5"/>
  <c r="AF49" i="5"/>
  <c r="AO44" i="5"/>
  <c r="EC42" i="5"/>
  <c r="EA40" i="5"/>
  <c r="BD39" i="5"/>
  <c r="X39" i="5"/>
  <c r="EC37" i="5"/>
  <c r="AB36" i="5"/>
  <c r="F36" i="5" s="1"/>
  <c r="AC36" i="5"/>
  <c r="BD34" i="5"/>
  <c r="EC32" i="5"/>
  <c r="AB30" i="5"/>
  <c r="F30" i="5" s="1"/>
  <c r="BL30" i="5"/>
  <c r="BL127" i="5" s="1"/>
  <c r="AR27" i="5"/>
  <c r="AV27" i="5"/>
  <c r="AZ20" i="5"/>
  <c r="BA20" i="5"/>
  <c r="BG70" i="5"/>
  <c r="AY69" i="5"/>
  <c r="AG69" i="5"/>
  <c r="AG66" i="5"/>
  <c r="AR63" i="5"/>
  <c r="BG60" i="5"/>
  <c r="AH59" i="5"/>
  <c r="AG58" i="5"/>
  <c r="AO56" i="5"/>
  <c r="EB56" i="5"/>
  <c r="X56" i="5"/>
  <c r="AO53" i="5"/>
  <c r="EB53" i="5"/>
  <c r="BH53" i="5"/>
  <c r="AB53" i="5"/>
  <c r="F53" i="5" s="1"/>
  <c r="W53" i="5"/>
  <c r="AD52" i="5"/>
  <c r="W51" i="5"/>
  <c r="AF50" i="5"/>
  <c r="BF50" i="5"/>
  <c r="BF147" i="5" s="1"/>
  <c r="EC49" i="5"/>
  <c r="AV48" i="5"/>
  <c r="AB48" i="5" s="1"/>
  <c r="F48" i="5" s="1"/>
  <c r="BD47" i="5"/>
  <c r="BF47" i="5" s="1"/>
  <c r="BF45" i="5"/>
  <c r="X44" i="5"/>
  <c r="BL41" i="5"/>
  <c r="X40" i="5"/>
  <c r="AU39" i="5"/>
  <c r="AT39" i="5"/>
  <c r="BH39" i="5"/>
  <c r="W39" i="5"/>
  <c r="AY39" i="5"/>
  <c r="W34" i="5"/>
  <c r="AY34" i="5"/>
  <c r="AL33" i="5"/>
  <c r="AO32" i="5"/>
  <c r="EB32" i="5"/>
  <c r="BD28" i="5"/>
  <c r="X28" i="5"/>
  <c r="AF27" i="5"/>
  <c r="BD23" i="5"/>
  <c r="X23" i="5"/>
  <c r="AF22" i="5"/>
  <c r="AU18" i="5"/>
  <c r="AR5" i="5"/>
  <c r="AT18" i="5"/>
  <c r="AO49" i="5"/>
  <c r="W47" i="5"/>
  <c r="AF46" i="5"/>
  <c r="AO45" i="5"/>
  <c r="W43" i="5"/>
  <c r="AF42" i="5"/>
  <c r="AH38" i="5"/>
  <c r="W36" i="5"/>
  <c r="AY36" i="5"/>
  <c r="AL35" i="5"/>
  <c r="AA35" i="5"/>
  <c r="BH32" i="5"/>
  <c r="AG30" i="5"/>
  <c r="AZ25" i="5"/>
  <c r="AO23" i="5"/>
  <c r="BD20" i="5"/>
  <c r="X20" i="5"/>
  <c r="AF19" i="5"/>
  <c r="AV19" i="5"/>
  <c r="AO18" i="5"/>
  <c r="AD31" i="5"/>
  <c r="AD30" i="5"/>
  <c r="AR29" i="5"/>
  <c r="AA29" i="5"/>
  <c r="AV28" i="5"/>
  <c r="AV24" i="5"/>
  <c r="BD21" i="5"/>
  <c r="X21" i="5"/>
  <c r="AC20" i="5"/>
  <c r="AD20" i="5"/>
  <c r="AO55" i="5"/>
  <c r="W55" i="5"/>
  <c r="W52" i="5"/>
  <c r="AF51" i="5"/>
  <c r="AO50" i="5"/>
  <c r="W48" i="5"/>
  <c r="AF47" i="5"/>
  <c r="AO46" i="5"/>
  <c r="W44" i="5"/>
  <c r="AF43" i="5"/>
  <c r="AO42" i="5"/>
  <c r="W40" i="5"/>
  <c r="AY40" i="5"/>
  <c r="AL39" i="5"/>
  <c r="AA39" i="5"/>
  <c r="BH36" i="5"/>
  <c r="X36" i="5"/>
  <c r="AR35" i="5"/>
  <c r="AV35" i="5"/>
  <c r="AR30" i="5"/>
  <c r="AC30" i="5"/>
  <c r="AF29" i="5"/>
  <c r="BJ28" i="5"/>
  <c r="BL27" i="5"/>
  <c r="AU21" i="5"/>
  <c r="AT21" i="5"/>
  <c r="AV20" i="5"/>
  <c r="AB20" i="5" s="1"/>
  <c r="F20" i="5" s="1"/>
  <c r="AO19" i="5"/>
  <c r="X53" i="5"/>
  <c r="BF51" i="5"/>
  <c r="X49" i="5"/>
  <c r="X45" i="5"/>
  <c r="BF43" i="5"/>
  <c r="AL41" i="5"/>
  <c r="AA41" i="5"/>
  <c r="BH38" i="5"/>
  <c r="X38" i="5"/>
  <c r="AR37" i="5"/>
  <c r="AV37" i="5"/>
  <c r="AH37" i="5"/>
  <c r="BH35" i="5"/>
  <c r="BA34" i="5"/>
  <c r="AI32" i="5"/>
  <c r="W26" i="5"/>
  <c r="AY26" i="5"/>
  <c r="AV25" i="5"/>
  <c r="BH31" i="5"/>
  <c r="AA30" i="5"/>
  <c r="BI5" i="5"/>
  <c r="BH30" i="5"/>
  <c r="AF28" i="5"/>
  <c r="AO27" i="5"/>
  <c r="AR24" i="5"/>
  <c r="BC5" i="5"/>
  <c r="AR40" i="5"/>
  <c r="AR38" i="5"/>
  <c r="AR36" i="5"/>
  <c r="AR34" i="5"/>
  <c r="AR32" i="5"/>
  <c r="BA32" i="5"/>
  <c r="AH30" i="5"/>
  <c r="AH4" i="5" s="1"/>
  <c r="BD27" i="5"/>
  <c r="X27" i="5"/>
  <c r="AF26" i="5"/>
  <c r="H4" i="5" s="1"/>
  <c r="AR25" i="5"/>
  <c r="BD25" i="5"/>
  <c r="X25" i="5"/>
  <c r="AF24" i="5"/>
  <c r="AZ24" i="5"/>
  <c r="BA24" i="5"/>
  <c r="AR20" i="5"/>
  <c r="AM4" i="5"/>
  <c r="BL23" i="5"/>
  <c r="BL120" i="5" s="1"/>
  <c r="AN18" i="5"/>
  <c r="BL28" i="5"/>
  <c r="BL125" i="5" s="1"/>
  <c r="BL24" i="5"/>
  <c r="BL121" i="5" s="1"/>
  <c r="AV26" i="5"/>
  <c r="BD26" i="5"/>
  <c r="X26" i="5"/>
  <c r="AF25" i="5"/>
  <c r="AO24" i="5"/>
  <c r="AV22" i="5"/>
  <c r="BD22" i="5"/>
  <c r="X22" i="5"/>
  <c r="AF21" i="5"/>
  <c r="AO20" i="5"/>
  <c r="AV18" i="5"/>
  <c r="AG18" i="5"/>
  <c r="BD18" i="5"/>
  <c r="X18" i="5"/>
  <c r="Z19" i="8" l="1"/>
  <c r="Z21" i="8"/>
  <c r="O22" i="8"/>
  <c r="O8" i="8"/>
  <c r="O5" i="8"/>
  <c r="O19" i="8"/>
  <c r="W3" i="8"/>
  <c r="K12" i="8"/>
  <c r="AX40" i="8"/>
  <c r="Y40" i="8" s="1"/>
  <c r="O40" i="8"/>
  <c r="T62" i="8"/>
  <c r="AX62" i="8"/>
  <c r="Y62" i="8" s="1"/>
  <c r="O24" i="8"/>
  <c r="O10" i="8"/>
  <c r="AY85" i="8"/>
  <c r="Z85" i="8" s="1"/>
  <c r="U85" i="8"/>
  <c r="U83" i="8"/>
  <c r="AY83" i="8"/>
  <c r="Z83" i="8" s="1"/>
  <c r="T99" i="8"/>
  <c r="AX99" i="8"/>
  <c r="Y99" i="8" s="1"/>
  <c r="U44" i="8"/>
  <c r="AY44" i="8"/>
  <c r="Z44" i="8" s="1"/>
  <c r="T64" i="8"/>
  <c r="AX64" i="8"/>
  <c r="Y64" i="8" s="1"/>
  <c r="BA77" i="8"/>
  <c r="AB77" i="8" s="1"/>
  <c r="J77" i="8"/>
  <c r="T88" i="8"/>
  <c r="AX88" i="8"/>
  <c r="Y88" i="8" s="1"/>
  <c r="O37" i="8"/>
  <c r="AX37" i="8"/>
  <c r="Y37" i="8" s="1"/>
  <c r="T63" i="8"/>
  <c r="AX63" i="8"/>
  <c r="Y63" i="8" s="1"/>
  <c r="AX75" i="8"/>
  <c r="Y75" i="8" s="1"/>
  <c r="T75" i="8"/>
  <c r="T30" i="8"/>
  <c r="AX30" i="8"/>
  <c r="Y30" i="8" s="1"/>
  <c r="K50" i="8"/>
  <c r="K13" i="8"/>
  <c r="BA75" i="8"/>
  <c r="AB75" i="8" s="1"/>
  <c r="J75" i="8"/>
  <c r="AY96" i="8"/>
  <c r="Z96" i="8" s="1"/>
  <c r="U96" i="8"/>
  <c r="W14" i="8"/>
  <c r="T76" i="8"/>
  <c r="AX76" i="8"/>
  <c r="Y76" i="8" s="1"/>
  <c r="BA76" i="8"/>
  <c r="AB76" i="8" s="1"/>
  <c r="J76" i="8"/>
  <c r="AX81" i="8"/>
  <c r="Y81" i="8" s="1"/>
  <c r="AX51" i="8"/>
  <c r="Y51" i="8" s="1"/>
  <c r="T51" i="8"/>
  <c r="J60" i="8"/>
  <c r="BA60" i="8"/>
  <c r="AB60" i="8" s="1"/>
  <c r="J88" i="8"/>
  <c r="BA88" i="8"/>
  <c r="AB88" i="8" s="1"/>
  <c r="Z24" i="8"/>
  <c r="V42" i="8"/>
  <c r="BA42" i="8"/>
  <c r="AB42" i="8" s="1"/>
  <c r="J5" i="8"/>
  <c r="BA19" i="8"/>
  <c r="J19" i="8"/>
  <c r="J10" i="8"/>
  <c r="BA24" i="8"/>
  <c r="J24" i="8"/>
  <c r="AX19" i="8"/>
  <c r="Z22" i="8"/>
  <c r="X24" i="8"/>
  <c r="X10" i="8"/>
  <c r="AX24" i="8"/>
  <c r="K7" i="8"/>
  <c r="K4" i="8"/>
  <c r="U42" i="8"/>
  <c r="AY42" i="8"/>
  <c r="Z42" i="8" s="1"/>
  <c r="J28" i="8"/>
  <c r="BA28" i="8"/>
  <c r="AB28" i="8" s="1"/>
  <c r="T45" i="8"/>
  <c r="AX45" i="8"/>
  <c r="Y45" i="8" s="1"/>
  <c r="AX34" i="8"/>
  <c r="Y34" i="8" s="1"/>
  <c r="AY34" i="8"/>
  <c r="Z34" i="8" s="1"/>
  <c r="T39" i="8"/>
  <c r="AX39" i="8"/>
  <c r="Y39" i="8" s="1"/>
  <c r="T32" i="8"/>
  <c r="AX32" i="8"/>
  <c r="Y32" i="8" s="1"/>
  <c r="U36" i="8"/>
  <c r="AY36" i="8"/>
  <c r="Z36" i="8" s="1"/>
  <c r="T50" i="8"/>
  <c r="T13" i="8"/>
  <c r="AX50" i="8"/>
  <c r="AY60" i="8"/>
  <c r="Z60" i="8" s="1"/>
  <c r="U60" i="8"/>
  <c r="BA65" i="8"/>
  <c r="AB65" i="8" s="1"/>
  <c r="J65" i="8"/>
  <c r="T44" i="8"/>
  <c r="AX44" i="8"/>
  <c r="Y44" i="8" s="1"/>
  <c r="W13" i="8"/>
  <c r="U14" i="8"/>
  <c r="AY43" i="8"/>
  <c r="Z43" i="8" s="1"/>
  <c r="AX57" i="8"/>
  <c r="Y57" i="8" s="1"/>
  <c r="AX66" i="8"/>
  <c r="Y66" i="8" s="1"/>
  <c r="AY89" i="8"/>
  <c r="Z89" i="8" s="1"/>
  <c r="P89" i="8"/>
  <c r="T96" i="8"/>
  <c r="AX96" i="8"/>
  <c r="Y96" i="8" s="1"/>
  <c r="BA101" i="8"/>
  <c r="AB101" i="8" s="1"/>
  <c r="J101" i="8"/>
  <c r="T107" i="8"/>
  <c r="AX107" i="8"/>
  <c r="Y107" i="8" s="1"/>
  <c r="T71" i="8"/>
  <c r="AX71" i="8"/>
  <c r="Y71" i="8" s="1"/>
  <c r="T58" i="8"/>
  <c r="AX58" i="8"/>
  <c r="Y58" i="8" s="1"/>
  <c r="BA69" i="8"/>
  <c r="AB69" i="8" s="1"/>
  <c r="BA86" i="8"/>
  <c r="AB86" i="8" s="1"/>
  <c r="J86" i="8"/>
  <c r="AX92" i="8"/>
  <c r="Y92" i="8" s="1"/>
  <c r="T41" i="8"/>
  <c r="AX41" i="8"/>
  <c r="Y41" i="8" s="1"/>
  <c r="T70" i="8"/>
  <c r="AX70" i="8"/>
  <c r="Y70" i="8" s="1"/>
  <c r="O9" i="8"/>
  <c r="O23" i="8"/>
  <c r="AX54" i="8"/>
  <c r="Y54" i="8" s="1"/>
  <c r="T54" i="8"/>
  <c r="P4" i="8"/>
  <c r="P12" i="8"/>
  <c r="P3" i="8"/>
  <c r="P18" i="8"/>
  <c r="T11" i="8"/>
  <c r="T25" i="8"/>
  <c r="AX25" i="8"/>
  <c r="J25" i="8"/>
  <c r="BA25" i="8"/>
  <c r="J11" i="8"/>
  <c r="V20" i="8"/>
  <c r="V6" i="8"/>
  <c r="T35" i="8"/>
  <c r="AX35" i="8"/>
  <c r="Y35" i="8" s="1"/>
  <c r="T5" i="8"/>
  <c r="AX46" i="8"/>
  <c r="Y46" i="8" s="1"/>
  <c r="T46" i="8"/>
  <c r="P6" i="8"/>
  <c r="X5" i="8"/>
  <c r="X19" i="8"/>
  <c r="T29" i="8"/>
  <c r="AX29" i="8"/>
  <c r="Y29" i="8" s="1"/>
  <c r="V68" i="8"/>
  <c r="BA68" i="8"/>
  <c r="AB68" i="8" s="1"/>
  <c r="BA53" i="8"/>
  <c r="AB53" i="8" s="1"/>
  <c r="J53" i="8"/>
  <c r="AY72" i="8"/>
  <c r="Z72" i="8" s="1"/>
  <c r="U72" i="8"/>
  <c r="J13" i="8"/>
  <c r="BA50" i="8"/>
  <c r="J50" i="8"/>
  <c r="U86" i="8"/>
  <c r="AY86" i="8"/>
  <c r="Z86" i="8" s="1"/>
  <c r="AY93" i="8"/>
  <c r="Z93" i="8" s="1"/>
  <c r="U93" i="8"/>
  <c r="Z82" i="8"/>
  <c r="BA74" i="8"/>
  <c r="AB74" i="8" s="1"/>
  <c r="J74" i="8"/>
  <c r="AX97" i="8"/>
  <c r="Y97" i="8" s="1"/>
  <c r="BA102" i="8"/>
  <c r="AB102" i="8" s="1"/>
  <c r="J102" i="8"/>
  <c r="X14" i="8"/>
  <c r="U92" i="8"/>
  <c r="AY92" i="8"/>
  <c r="Z92" i="8" s="1"/>
  <c r="O14" i="8"/>
  <c r="AY54" i="8"/>
  <c r="Z54" i="8" s="1"/>
  <c r="J99" i="8"/>
  <c r="BA99" i="8"/>
  <c r="AB99" i="8" s="1"/>
  <c r="T78" i="8"/>
  <c r="AX78" i="8"/>
  <c r="Y78" i="8" s="1"/>
  <c r="AY69" i="8"/>
  <c r="Z69" i="8" s="1"/>
  <c r="U28" i="8"/>
  <c r="AY28" i="8"/>
  <c r="Z28" i="8" s="1"/>
  <c r="K11" i="8"/>
  <c r="K25" i="8"/>
  <c r="BA33" i="8"/>
  <c r="AB33" i="8" s="1"/>
  <c r="J33" i="8"/>
  <c r="BA56" i="8"/>
  <c r="AB56" i="8" s="1"/>
  <c r="J56" i="8"/>
  <c r="P5" i="8"/>
  <c r="P19" i="8"/>
  <c r="K6" i="8"/>
  <c r="K20" i="8"/>
  <c r="W9" i="8"/>
  <c r="W23" i="8"/>
  <c r="AB20" i="8"/>
  <c r="U48" i="8"/>
  <c r="AY48" i="8"/>
  <c r="Z48" i="8" s="1"/>
  <c r="AY38" i="8"/>
  <c r="Z38" i="8" s="1"/>
  <c r="U38" i="8"/>
  <c r="J29" i="8"/>
  <c r="BA29" i="8"/>
  <c r="AB29" i="8" s="1"/>
  <c r="J37" i="8"/>
  <c r="BA37" i="8"/>
  <c r="AB37" i="8" s="1"/>
  <c r="V59" i="8"/>
  <c r="BA59" i="8"/>
  <c r="AB59" i="8" s="1"/>
  <c r="J43" i="8"/>
  <c r="BA43" i="8"/>
  <c r="AB43" i="8" s="1"/>
  <c r="U57" i="8"/>
  <c r="AY57" i="8"/>
  <c r="Z57" i="8" s="1"/>
  <c r="J7" i="8"/>
  <c r="J79" i="8"/>
  <c r="BA79" i="8"/>
  <c r="AB79" i="8" s="1"/>
  <c r="AY68" i="8"/>
  <c r="Z68" i="8" s="1"/>
  <c r="U40" i="8"/>
  <c r="AY40" i="8"/>
  <c r="Z40" i="8" s="1"/>
  <c r="V14" i="8"/>
  <c r="AX94" i="8"/>
  <c r="Y94" i="8" s="1"/>
  <c r="T94" i="8"/>
  <c r="J109" i="8"/>
  <c r="BA109" i="8"/>
  <c r="AB109" i="8" s="1"/>
  <c r="T60" i="8"/>
  <c r="AX60" i="8"/>
  <c r="Y60" i="8" s="1"/>
  <c r="T105" i="8"/>
  <c r="AX105" i="8"/>
  <c r="Y105" i="8" s="1"/>
  <c r="J51" i="8"/>
  <c r="BA51" i="8"/>
  <c r="AB51" i="8" s="1"/>
  <c r="V78" i="8"/>
  <c r="BA78" i="8"/>
  <c r="AB78" i="8" s="1"/>
  <c r="U113" i="8"/>
  <c r="AY113" i="8"/>
  <c r="Z113" i="8" s="1"/>
  <c r="K23" i="8"/>
  <c r="K9" i="8"/>
  <c r="Y21" i="8"/>
  <c r="AY20" i="8"/>
  <c r="U6" i="8"/>
  <c r="U20" i="8"/>
  <c r="AY25" i="8"/>
  <c r="U11" i="8"/>
  <c r="U25" i="8"/>
  <c r="W21" i="8"/>
  <c r="W7" i="8"/>
  <c r="X21" i="8"/>
  <c r="X7" i="8"/>
  <c r="T28" i="8"/>
  <c r="AX28" i="8"/>
  <c r="Y28" i="8" s="1"/>
  <c r="T7" i="8"/>
  <c r="J12" i="8"/>
  <c r="W8" i="8"/>
  <c r="J48" i="8"/>
  <c r="BA48" i="8"/>
  <c r="AB48" i="8" s="1"/>
  <c r="U47" i="8"/>
  <c r="AY47" i="8"/>
  <c r="Z47" i="8" s="1"/>
  <c r="BA31" i="8"/>
  <c r="AB31" i="8" s="1"/>
  <c r="J31" i="8"/>
  <c r="BA34" i="8"/>
  <c r="AB34" i="8" s="1"/>
  <c r="J34" i="8"/>
  <c r="O11" i="8"/>
  <c r="J52" i="8"/>
  <c r="BA52" i="8"/>
  <c r="AB52" i="8" s="1"/>
  <c r="V5" i="8"/>
  <c r="AX26" i="8"/>
  <c r="Y26" i="8" s="1"/>
  <c r="X11" i="8"/>
  <c r="BA39" i="8"/>
  <c r="AB39" i="8" s="1"/>
  <c r="J39" i="8"/>
  <c r="J46" i="8"/>
  <c r="BA46" i="8"/>
  <c r="AB46" i="8" s="1"/>
  <c r="O55" i="8"/>
  <c r="AX55" i="8"/>
  <c r="Y55" i="8" s="1"/>
  <c r="P35" i="8"/>
  <c r="AY35" i="8"/>
  <c r="Z35" i="8" s="1"/>
  <c r="U80" i="8"/>
  <c r="AY80" i="8"/>
  <c r="Z80" i="8" s="1"/>
  <c r="J93" i="8"/>
  <c r="BA93" i="8"/>
  <c r="AB93" i="8" s="1"/>
  <c r="AX53" i="8"/>
  <c r="Y53" i="8" s="1"/>
  <c r="V73" i="8"/>
  <c r="BA73" i="8"/>
  <c r="AB73" i="8" s="1"/>
  <c r="AX36" i="8"/>
  <c r="Y36" i="8" s="1"/>
  <c r="BA30" i="8"/>
  <c r="AB30" i="8" s="1"/>
  <c r="J30" i="8"/>
  <c r="BA32" i="8"/>
  <c r="AB32" i="8" s="1"/>
  <c r="J32" i="8"/>
  <c r="U74" i="8"/>
  <c r="AY74" i="8"/>
  <c r="Z74" i="8" s="1"/>
  <c r="AY112" i="8"/>
  <c r="Z112" i="8" s="1"/>
  <c r="AX84" i="8"/>
  <c r="Y84" i="8" s="1"/>
  <c r="AY79" i="8"/>
  <c r="Z79" i="8" s="1"/>
  <c r="V58" i="8"/>
  <c r="BA58" i="8"/>
  <c r="AB58" i="8" s="1"/>
  <c r="T72" i="8"/>
  <c r="AX72" i="8"/>
  <c r="Y72" i="8" s="1"/>
  <c r="U81" i="8"/>
  <c r="AY81" i="8"/>
  <c r="Z81" i="8" s="1"/>
  <c r="T83" i="8"/>
  <c r="AX83" i="8"/>
  <c r="Y83" i="8" s="1"/>
  <c r="AY94" i="8"/>
  <c r="Z94" i="8" s="1"/>
  <c r="U94" i="8"/>
  <c r="AX69" i="8"/>
  <c r="Y69" i="8" s="1"/>
  <c r="J80" i="8"/>
  <c r="BA80" i="8"/>
  <c r="AB80" i="8" s="1"/>
  <c r="J98" i="8"/>
  <c r="BA98" i="8"/>
  <c r="AB98" i="8" s="1"/>
  <c r="J61" i="8"/>
  <c r="BA61" i="8"/>
  <c r="AB61" i="8" s="1"/>
  <c r="J71" i="8"/>
  <c r="BA71" i="8"/>
  <c r="AB71" i="8" s="1"/>
  <c r="U111" i="8"/>
  <c r="AY111" i="8"/>
  <c r="Z111" i="8" s="1"/>
  <c r="T48" i="8"/>
  <c r="AX48" i="8"/>
  <c r="Y48" i="8" s="1"/>
  <c r="AX100" i="8"/>
  <c r="Y100" i="8" s="1"/>
  <c r="T100" i="8"/>
  <c r="BA96" i="8"/>
  <c r="AB96" i="8" s="1"/>
  <c r="BA27" i="8"/>
  <c r="AB27" i="8" s="1"/>
  <c r="J27" i="8"/>
  <c r="K19" i="8"/>
  <c r="K5" i="8"/>
  <c r="X9" i="8"/>
  <c r="X23" i="8"/>
  <c r="J3" i="8"/>
  <c r="AY49" i="8"/>
  <c r="Z49" i="8" s="1"/>
  <c r="U49" i="8"/>
  <c r="T3" i="8"/>
  <c r="T18" i="8"/>
  <c r="T4" i="8"/>
  <c r="T12" i="8"/>
  <c r="AX18" i="8"/>
  <c r="T23" i="8"/>
  <c r="AX23" i="8"/>
  <c r="T9" i="8"/>
  <c r="J49" i="8"/>
  <c r="BA49" i="8"/>
  <c r="AB49" i="8" s="1"/>
  <c r="U29" i="8"/>
  <c r="AY29" i="8"/>
  <c r="Z29" i="8" s="1"/>
  <c r="T14" i="8"/>
  <c r="AX82" i="8"/>
  <c r="T82" i="8"/>
  <c r="P7" i="8"/>
  <c r="P21" i="8"/>
  <c r="J62" i="8"/>
  <c r="BA62" i="8"/>
  <c r="AB62" i="8" s="1"/>
  <c r="U71" i="8"/>
  <c r="AY71" i="8"/>
  <c r="Z71" i="8" s="1"/>
  <c r="T80" i="8"/>
  <c r="AX80" i="8"/>
  <c r="Y80" i="8" s="1"/>
  <c r="J47" i="8"/>
  <c r="BA47" i="8"/>
  <c r="AB47" i="8" s="1"/>
  <c r="AY59" i="8"/>
  <c r="Z59" i="8" s="1"/>
  <c r="U59" i="8"/>
  <c r="K14" i="8"/>
  <c r="K82" i="8"/>
  <c r="BA63" i="8"/>
  <c r="AB63" i="8" s="1"/>
  <c r="J63" i="8"/>
  <c r="P22" i="8"/>
  <c r="P8" i="8"/>
  <c r="T49" i="8"/>
  <c r="AX49" i="8"/>
  <c r="Y49" i="8" s="1"/>
  <c r="AX74" i="8"/>
  <c r="Y74" i="8" s="1"/>
  <c r="T74" i="8"/>
  <c r="J41" i="8"/>
  <c r="BA41" i="8"/>
  <c r="AB41" i="8" s="1"/>
  <c r="U110" i="8"/>
  <c r="AY110" i="8"/>
  <c r="Z110" i="8" s="1"/>
  <c r="V111" i="8"/>
  <c r="BA111" i="8"/>
  <c r="AB111" i="8" s="1"/>
  <c r="P45" i="8"/>
  <c r="AY45" i="8"/>
  <c r="Z45" i="8" s="1"/>
  <c r="J83" i="8"/>
  <c r="BA83" i="8"/>
  <c r="AB83" i="8" s="1"/>
  <c r="AY58" i="8"/>
  <c r="Z58" i="8" s="1"/>
  <c r="U58" i="8"/>
  <c r="U105" i="8"/>
  <c r="AY105" i="8"/>
  <c r="Z105" i="8" s="1"/>
  <c r="U23" i="8"/>
  <c r="U9" i="8"/>
  <c r="AY23" i="8"/>
  <c r="X4" i="8"/>
  <c r="X12" i="8"/>
  <c r="X18" i="8"/>
  <c r="X3" i="8"/>
  <c r="V21" i="8"/>
  <c r="V7" i="8"/>
  <c r="BA21" i="8"/>
  <c r="J40" i="8"/>
  <c r="BA40" i="8"/>
  <c r="AB40" i="8" s="1"/>
  <c r="V4" i="8"/>
  <c r="V12" i="8"/>
  <c r="V3" i="8"/>
  <c r="V18" i="8"/>
  <c r="BA18" i="8"/>
  <c r="BA26" i="8"/>
  <c r="AB26" i="8" s="1"/>
  <c r="X13" i="8"/>
  <c r="X50" i="8"/>
  <c r="AX31" i="8"/>
  <c r="Y31" i="8" s="1"/>
  <c r="T31" i="8"/>
  <c r="T52" i="8"/>
  <c r="AX52" i="8"/>
  <c r="Y52" i="8" s="1"/>
  <c r="T6" i="8"/>
  <c r="T20" i="8"/>
  <c r="AX20" i="8"/>
  <c r="J45" i="8"/>
  <c r="BA45" i="8"/>
  <c r="AB45" i="8" s="1"/>
  <c r="AY65" i="8"/>
  <c r="Z65" i="8" s="1"/>
  <c r="U65" i="8"/>
  <c r="P24" i="8"/>
  <c r="P10" i="8"/>
  <c r="V13" i="8"/>
  <c r="V50" i="8"/>
  <c r="J72" i="8"/>
  <c r="BA72" i="8"/>
  <c r="AB72" i="8" s="1"/>
  <c r="U78" i="8"/>
  <c r="AY78" i="8"/>
  <c r="Z78" i="8" s="1"/>
  <c r="AX98" i="8"/>
  <c r="Y98" i="8" s="1"/>
  <c r="T98" i="8"/>
  <c r="AX43" i="8"/>
  <c r="Y43" i="8" s="1"/>
  <c r="T43" i="8"/>
  <c r="U5" i="8"/>
  <c r="AX47" i="8"/>
  <c r="Y47" i="8" s="1"/>
  <c r="T47" i="8"/>
  <c r="J14" i="8"/>
  <c r="J82" i="8"/>
  <c r="BA82" i="8"/>
  <c r="V97" i="8"/>
  <c r="BA97" i="8"/>
  <c r="AB97" i="8" s="1"/>
  <c r="X22" i="8"/>
  <c r="X8" i="8"/>
  <c r="T101" i="8"/>
  <c r="AX101" i="8"/>
  <c r="Y101" i="8" s="1"/>
  <c r="T110" i="8"/>
  <c r="AX110" i="8"/>
  <c r="Y110" i="8" s="1"/>
  <c r="U108" i="8"/>
  <c r="AY108" i="8"/>
  <c r="Z108" i="8" s="1"/>
  <c r="V94" i="8"/>
  <c r="BA94" i="8"/>
  <c r="AB94" i="8" s="1"/>
  <c r="J92" i="8"/>
  <c r="BA92" i="8"/>
  <c r="AB92" i="8" s="1"/>
  <c r="P87" i="8"/>
  <c r="AY87" i="8"/>
  <c r="Z87" i="8" s="1"/>
  <c r="AX90" i="8"/>
  <c r="Y90" i="8" s="1"/>
  <c r="T90" i="8"/>
  <c r="T113" i="8"/>
  <c r="AX113" i="8"/>
  <c r="Y113" i="8" s="1"/>
  <c r="J44" i="8"/>
  <c r="BA44" i="8"/>
  <c r="AB44" i="8" s="1"/>
  <c r="U51" i="8"/>
  <c r="AY51" i="8"/>
  <c r="Z51" i="8" s="1"/>
  <c r="J85" i="8"/>
  <c r="BA85" i="8"/>
  <c r="AB85" i="8" s="1"/>
  <c r="AY90" i="8"/>
  <c r="Z90" i="8" s="1"/>
  <c r="U90" i="8"/>
  <c r="J112" i="8"/>
  <c r="BA112" i="8"/>
  <c r="AB112" i="8" s="1"/>
  <c r="O6" i="8"/>
  <c r="BA110" i="8"/>
  <c r="AB110" i="8" s="1"/>
  <c r="K8" i="8"/>
  <c r="K22" i="8"/>
  <c r="O4" i="8"/>
  <c r="O12" i="8"/>
  <c r="O3" i="8"/>
  <c r="O18" i="8"/>
  <c r="AX22" i="8"/>
  <c r="T8" i="8"/>
  <c r="T22" i="8"/>
  <c r="V10" i="8"/>
  <c r="J22" i="8"/>
  <c r="BA22" i="8"/>
  <c r="J8" i="8"/>
  <c r="U30" i="8"/>
  <c r="AY30" i="8"/>
  <c r="Z30" i="8" s="1"/>
  <c r="U4" i="8"/>
  <c r="U12" i="8"/>
  <c r="U3" i="8"/>
  <c r="U18" i="8"/>
  <c r="AY18" i="8"/>
  <c r="U10" i="8"/>
  <c r="AY41" i="8"/>
  <c r="Z41" i="8" s="1"/>
  <c r="U41" i="8"/>
  <c r="P13" i="8"/>
  <c r="P50" i="8"/>
  <c r="U39" i="8"/>
  <c r="AY39" i="8"/>
  <c r="Z39" i="8" s="1"/>
  <c r="U50" i="8"/>
  <c r="U13" i="8"/>
  <c r="AY50" i="8"/>
  <c r="V9" i="8"/>
  <c r="V23" i="8"/>
  <c r="W11" i="8"/>
  <c r="J23" i="8"/>
  <c r="BA23" i="8"/>
  <c r="J9" i="8"/>
  <c r="U61" i="8"/>
  <c r="AY61" i="8"/>
  <c r="Z61" i="8" s="1"/>
  <c r="W24" i="8"/>
  <c r="W10" i="8"/>
  <c r="U26" i="8"/>
  <c r="AY26" i="8"/>
  <c r="Z26" i="8" s="1"/>
  <c r="J84" i="8"/>
  <c r="BA84" i="8"/>
  <c r="AB84" i="8" s="1"/>
  <c r="O21" i="8"/>
  <c r="O7" i="8"/>
  <c r="AY31" i="8"/>
  <c r="Z31" i="8" s="1"/>
  <c r="AY63" i="8"/>
  <c r="Z63" i="8" s="1"/>
  <c r="BA70" i="8"/>
  <c r="AB70" i="8" s="1"/>
  <c r="O13" i="8"/>
  <c r="O50" i="8"/>
  <c r="T73" i="8"/>
  <c r="AX73" i="8"/>
  <c r="Y73" i="8" s="1"/>
  <c r="T91" i="8"/>
  <c r="AX91" i="8"/>
  <c r="Y91" i="8" s="1"/>
  <c r="AY102" i="8"/>
  <c r="Z102" i="8" s="1"/>
  <c r="U102" i="8"/>
  <c r="U75" i="8"/>
  <c r="AY75" i="8"/>
  <c r="Z75" i="8" s="1"/>
  <c r="U73" i="8"/>
  <c r="AY73" i="8"/>
  <c r="Z73" i="8" s="1"/>
  <c r="AX89" i="8"/>
  <c r="Y89" i="8" s="1"/>
  <c r="W6" i="8"/>
  <c r="BA100" i="8"/>
  <c r="AB100" i="8" s="1"/>
  <c r="J100" i="8"/>
  <c r="AX95" i="8"/>
  <c r="Y95" i="8" s="1"/>
  <c r="J107" i="8"/>
  <c r="BA107" i="8"/>
  <c r="AB107" i="8" s="1"/>
  <c r="P82" i="8"/>
  <c r="P14" i="8"/>
  <c r="BA64" i="8"/>
  <c r="AB64" i="8" s="1"/>
  <c r="J64" i="8"/>
  <c r="T85" i="8"/>
  <c r="AX85" i="8"/>
  <c r="Y85" i="8" s="1"/>
  <c r="U70" i="8"/>
  <c r="AY70" i="8"/>
  <c r="Z70" i="8" s="1"/>
  <c r="AY109" i="8"/>
  <c r="Z109" i="8" s="1"/>
  <c r="J5" i="7"/>
  <c r="J19" i="7"/>
  <c r="AD19" i="7"/>
  <c r="K6" i="7"/>
  <c r="K20" i="7"/>
  <c r="AD51" i="7"/>
  <c r="Q51" i="7" s="1"/>
  <c r="J51" i="7"/>
  <c r="J6" i="7"/>
  <c r="AD20" i="7"/>
  <c r="J20" i="7"/>
  <c r="J77" i="7"/>
  <c r="AD77" i="7"/>
  <c r="Q77" i="7" s="1"/>
  <c r="O12" i="7"/>
  <c r="K13" i="7"/>
  <c r="AD18" i="7"/>
  <c r="J3" i="7"/>
  <c r="J4" i="7"/>
  <c r="J12" i="7"/>
  <c r="J18" i="7"/>
  <c r="P11" i="7"/>
  <c r="O10" i="7"/>
  <c r="Q25" i="7"/>
  <c r="Q21" i="7"/>
  <c r="J9" i="7"/>
  <c r="J23" i="7"/>
  <c r="AD23" i="7"/>
  <c r="O9" i="7"/>
  <c r="J28" i="7"/>
  <c r="AD28" i="7"/>
  <c r="Q28" i="7" s="1"/>
  <c r="O13" i="7"/>
  <c r="O50" i="7"/>
  <c r="J13" i="7"/>
  <c r="AD50" i="7"/>
  <c r="J50" i="7"/>
  <c r="O21" i="7"/>
  <c r="O7" i="7"/>
  <c r="O11" i="7"/>
  <c r="O25" i="7"/>
  <c r="J93" i="7"/>
  <c r="AD93" i="7"/>
  <c r="Q93" i="7" s="1"/>
  <c r="P14" i="7"/>
  <c r="P82" i="7"/>
  <c r="J105" i="7"/>
  <c r="AD105" i="7"/>
  <c r="Q105" i="7" s="1"/>
  <c r="P5" i="7"/>
  <c r="J10" i="7"/>
  <c r="J24" i="7"/>
  <c r="AD24" i="7"/>
  <c r="P3" i="7"/>
  <c r="P12" i="7"/>
  <c r="P18" i="7"/>
  <c r="P4" i="7"/>
  <c r="K23" i="7"/>
  <c r="K9" i="7"/>
  <c r="AD26" i="7"/>
  <c r="Q26" i="7" s="1"/>
  <c r="J26" i="7"/>
  <c r="J73" i="7"/>
  <c r="AD73" i="7"/>
  <c r="Q73" i="7" s="1"/>
  <c r="P9" i="7"/>
  <c r="J8" i="7"/>
  <c r="AD22" i="7"/>
  <c r="J22" i="7"/>
  <c r="AD82" i="7"/>
  <c r="J14" i="7"/>
  <c r="J82" i="7"/>
  <c r="K5" i="7"/>
  <c r="K19" i="7"/>
  <c r="O14" i="7"/>
  <c r="O6" i="7"/>
  <c r="K11" i="7"/>
  <c r="P7" i="7"/>
  <c r="K10" i="7"/>
  <c r="K24" i="7"/>
  <c r="P6" i="7"/>
  <c r="P20" i="7"/>
  <c r="O8" i="7"/>
  <c r="K7" i="7"/>
  <c r="P4" i="6"/>
  <c r="P18" i="6"/>
  <c r="P12" i="6"/>
  <c r="P3" i="6"/>
  <c r="T24" i="6"/>
  <c r="T10" i="6"/>
  <c r="P21" i="6"/>
  <c r="P7" i="6"/>
  <c r="T3" i="6"/>
  <c r="P8" i="6"/>
  <c r="P22" i="6"/>
  <c r="Z9" i="6"/>
  <c r="Z23" i="6"/>
  <c r="O96" i="6"/>
  <c r="AX96" i="6"/>
  <c r="AA96" i="6" s="1"/>
  <c r="U14" i="6"/>
  <c r="U82" i="6"/>
  <c r="AA24" i="6"/>
  <c r="AX81" i="6"/>
  <c r="AA81" i="6" s="1"/>
  <c r="O81" i="6"/>
  <c r="U6" i="6"/>
  <c r="U20" i="6"/>
  <c r="O9" i="6"/>
  <c r="O23" i="6"/>
  <c r="AX23" i="6"/>
  <c r="P10" i="6"/>
  <c r="Y8" i="6"/>
  <c r="Y22" i="6"/>
  <c r="J11" i="6"/>
  <c r="J25" i="6"/>
  <c r="Y13" i="6"/>
  <c r="P5" i="6"/>
  <c r="P19" i="6"/>
  <c r="K14" i="6"/>
  <c r="AX53" i="6"/>
  <c r="AA53" i="6" s="1"/>
  <c r="O53" i="6"/>
  <c r="AA6" i="6"/>
  <c r="AA20" i="6"/>
  <c r="Z14" i="6"/>
  <c r="O31" i="6"/>
  <c r="AX31" i="6"/>
  <c r="AA31" i="6" s="1"/>
  <c r="U11" i="6"/>
  <c r="Y3" i="6"/>
  <c r="Y4" i="6"/>
  <c r="Y12" i="6"/>
  <c r="Y18" i="6"/>
  <c r="T6" i="6"/>
  <c r="T20" i="6"/>
  <c r="Y6" i="6"/>
  <c r="Z10" i="6"/>
  <c r="T7" i="6"/>
  <c r="T21" i="6"/>
  <c r="K10" i="6"/>
  <c r="K24" i="6"/>
  <c r="O78" i="6"/>
  <c r="AX78" i="6"/>
  <c r="AA78" i="6" s="1"/>
  <c r="Y7" i="6"/>
  <c r="Y21" i="6"/>
  <c r="T13" i="6"/>
  <c r="T50" i="6"/>
  <c r="U13" i="6"/>
  <c r="U50" i="6"/>
  <c r="AX105" i="6"/>
  <c r="AA105" i="6" s="1"/>
  <c r="O105" i="6"/>
  <c r="AX41" i="6"/>
  <c r="AA41" i="6" s="1"/>
  <c r="O41" i="6"/>
  <c r="O51" i="6"/>
  <c r="AX51" i="6"/>
  <c r="U9" i="6"/>
  <c r="U23" i="6"/>
  <c r="K6" i="6"/>
  <c r="O56" i="6"/>
  <c r="AX56" i="6"/>
  <c r="AA56" i="6" s="1"/>
  <c r="P20" i="6"/>
  <c r="P6" i="6"/>
  <c r="AX45" i="6"/>
  <c r="AA45" i="6" s="1"/>
  <c r="O45" i="6"/>
  <c r="AX19" i="6"/>
  <c r="O5" i="6"/>
  <c r="O19" i="6"/>
  <c r="AX26" i="6"/>
  <c r="AA26" i="6" s="1"/>
  <c r="O26" i="6"/>
  <c r="Y10" i="6"/>
  <c r="J5" i="6"/>
  <c r="J19" i="6"/>
  <c r="J12" i="6"/>
  <c r="AX40" i="6"/>
  <c r="AA40" i="6" s="1"/>
  <c r="O40" i="6"/>
  <c r="O25" i="6"/>
  <c r="AX25" i="6"/>
  <c r="O11" i="6"/>
  <c r="U3" i="6"/>
  <c r="AX86" i="6"/>
  <c r="AA86" i="6" s="1"/>
  <c r="O86" i="6"/>
  <c r="O4" i="6"/>
  <c r="O12" i="6"/>
  <c r="O3" i="6"/>
  <c r="O18" i="6"/>
  <c r="AX18" i="6"/>
  <c r="P13" i="6"/>
  <c r="Y14" i="6"/>
  <c r="AX52" i="6"/>
  <c r="AA52" i="6" s="1"/>
  <c r="O52" i="6"/>
  <c r="J14" i="6"/>
  <c r="O72" i="6"/>
  <c r="AX72" i="6"/>
  <c r="AA72" i="6" s="1"/>
  <c r="J7" i="6"/>
  <c r="J21" i="6"/>
  <c r="K7" i="6"/>
  <c r="K21" i="6"/>
  <c r="O57" i="6"/>
  <c r="AX57" i="6"/>
  <c r="AA57" i="6" s="1"/>
  <c r="J3" i="6"/>
  <c r="AX33" i="6"/>
  <c r="AA33" i="6" s="1"/>
  <c r="O33" i="6"/>
  <c r="O62" i="6"/>
  <c r="AX62" i="6"/>
  <c r="AA62" i="6" s="1"/>
  <c r="O37" i="6"/>
  <c r="AX37" i="6"/>
  <c r="AA37" i="6" s="1"/>
  <c r="O49" i="6"/>
  <c r="AX49" i="6"/>
  <c r="AA49" i="6" s="1"/>
  <c r="O109" i="6"/>
  <c r="AX109" i="6"/>
  <c r="AA109" i="6" s="1"/>
  <c r="Z5" i="6"/>
  <c r="Z19" i="6"/>
  <c r="T14" i="6"/>
  <c r="AX88" i="6"/>
  <c r="AA88" i="6" s="1"/>
  <c r="O88" i="6"/>
  <c r="O27" i="6"/>
  <c r="AX27" i="6"/>
  <c r="AA27" i="6" s="1"/>
  <c r="Z13" i="6"/>
  <c r="AX89" i="6"/>
  <c r="AA89" i="6" s="1"/>
  <c r="O89" i="6"/>
  <c r="AX101" i="6"/>
  <c r="AA101" i="6" s="1"/>
  <c r="O101" i="6"/>
  <c r="O108" i="6"/>
  <c r="AX108" i="6"/>
  <c r="AA108" i="6" s="1"/>
  <c r="AX30" i="6"/>
  <c r="O30" i="6"/>
  <c r="Y5" i="6"/>
  <c r="J6" i="6"/>
  <c r="T8" i="6"/>
  <c r="T22" i="6"/>
  <c r="U22" i="6"/>
  <c r="U8" i="6"/>
  <c r="U7" i="6"/>
  <c r="Z11" i="6"/>
  <c r="Z25" i="6"/>
  <c r="O21" i="6"/>
  <c r="O7" i="6"/>
  <c r="AX21" i="6"/>
  <c r="J24" i="6"/>
  <c r="J10" i="6"/>
  <c r="K11" i="6"/>
  <c r="K25" i="6"/>
  <c r="O48" i="6"/>
  <c r="AX48" i="6"/>
  <c r="AA48" i="6" s="1"/>
  <c r="K19" i="6"/>
  <c r="K5" i="6"/>
  <c r="O47" i="6"/>
  <c r="AX47" i="6"/>
  <c r="AA47" i="6" s="1"/>
  <c r="U12" i="6"/>
  <c r="O97" i="6"/>
  <c r="AX97" i="6"/>
  <c r="AA97" i="6" s="1"/>
  <c r="AX65" i="6"/>
  <c r="AA65" i="6" s="1"/>
  <c r="O65" i="6"/>
  <c r="O111" i="6"/>
  <c r="AX111" i="6"/>
  <c r="AA111" i="6" s="1"/>
  <c r="O8" i="6"/>
  <c r="J8" i="6"/>
  <c r="J22" i="6"/>
  <c r="Z21" i="6"/>
  <c r="Z7" i="6"/>
  <c r="K8" i="6"/>
  <c r="T19" i="6"/>
  <c r="T5" i="6"/>
  <c r="Y9" i="6"/>
  <c r="T4" i="6"/>
  <c r="T11" i="6"/>
  <c r="Z20" i="6"/>
  <c r="Z6" i="6"/>
  <c r="O14" i="6"/>
  <c r="O82" i="6"/>
  <c r="AX82" i="6"/>
  <c r="O13" i="6"/>
  <c r="J50" i="6"/>
  <c r="J13" i="6"/>
  <c r="U4" i="6"/>
  <c r="AX93" i="6"/>
  <c r="AA93" i="6" s="1"/>
  <c r="O93" i="6"/>
  <c r="AX74" i="6"/>
  <c r="AA74" i="6" s="1"/>
  <c r="O74" i="6"/>
  <c r="AX36" i="6"/>
  <c r="AA36" i="6" s="1"/>
  <c r="O36" i="6"/>
  <c r="AX70" i="6"/>
  <c r="AA70" i="6" s="1"/>
  <c r="O70" i="6"/>
  <c r="P14" i="6"/>
  <c r="K13" i="6"/>
  <c r="AW48" i="5"/>
  <c r="AU145" i="5"/>
  <c r="AW73" i="5"/>
  <c r="AW170" i="5" s="1"/>
  <c r="AU170" i="5"/>
  <c r="BH196" i="5"/>
  <c r="AU35" i="5"/>
  <c r="AT35" i="5"/>
  <c r="AR132" i="5"/>
  <c r="BJ33" i="5"/>
  <c r="AY130" i="5"/>
  <c r="AZ130" i="5"/>
  <c r="AP130" i="5"/>
  <c r="AS130" i="5"/>
  <c r="AV130" i="5"/>
  <c r="AM130" i="5"/>
  <c r="BD130" i="5"/>
  <c r="AB33" i="5"/>
  <c r="F33" i="5" s="1"/>
  <c r="AN66" i="5"/>
  <c r="AL163" i="5"/>
  <c r="AV195" i="5"/>
  <c r="BH98" i="5"/>
  <c r="BH195" i="5" s="1"/>
  <c r="AP195" i="5"/>
  <c r="AZ195" i="5"/>
  <c r="AS195" i="5"/>
  <c r="AM195" i="5"/>
  <c r="AY195" i="5"/>
  <c r="BJ98" i="5"/>
  <c r="AQ93" i="5"/>
  <c r="AO190" i="5"/>
  <c r="AB93" i="5"/>
  <c r="F93" i="5" s="1"/>
  <c r="AC93" i="5"/>
  <c r="AD93" i="5"/>
  <c r="AW67" i="5"/>
  <c r="AU164" i="5"/>
  <c r="AL206" i="5"/>
  <c r="AN109" i="5"/>
  <c r="AT106" i="5"/>
  <c r="AT203" i="5" s="1"/>
  <c r="AU106" i="5"/>
  <c r="AR203" i="5"/>
  <c r="BL172" i="5"/>
  <c r="AD75" i="5"/>
  <c r="BL130" i="5"/>
  <c r="BL119" i="5"/>
  <c r="AN41" i="5"/>
  <c r="AL138" i="5"/>
  <c r="AQ19" i="5"/>
  <c r="AO116" i="5"/>
  <c r="AZ40" i="5"/>
  <c r="AY137" i="5"/>
  <c r="BA40" i="5"/>
  <c r="AQ50" i="5"/>
  <c r="AQ147" i="5" s="1"/>
  <c r="AO147" i="5"/>
  <c r="AQ23" i="5"/>
  <c r="AO120" i="5"/>
  <c r="AU23" i="5"/>
  <c r="AU62" i="5"/>
  <c r="AT62" i="5"/>
  <c r="AT159" i="5" s="1"/>
  <c r="AR159" i="5"/>
  <c r="BH18" i="5"/>
  <c r="AV4" i="5"/>
  <c r="BD4" i="5"/>
  <c r="AP115" i="5"/>
  <c r="AM115" i="5"/>
  <c r="AS115" i="5"/>
  <c r="AV115" i="5"/>
  <c r="AC18" i="5"/>
  <c r="BB24" i="5"/>
  <c r="AZ121" i="5"/>
  <c r="AB43" i="5"/>
  <c r="F43" i="5" s="1"/>
  <c r="AC43" i="5"/>
  <c r="AD43" i="5"/>
  <c r="BE21" i="5"/>
  <c r="BF21" i="5"/>
  <c r="BD118" i="5"/>
  <c r="AZ34" i="5"/>
  <c r="AY131" i="5"/>
  <c r="BJ27" i="5"/>
  <c r="BH27" i="5"/>
  <c r="BH124" i="5" s="1"/>
  <c r="AM124" i="5"/>
  <c r="AV124" i="5"/>
  <c r="AP124" i="5"/>
  <c r="AS124" i="5"/>
  <c r="BA22" i="5"/>
  <c r="AZ22" i="5"/>
  <c r="AY119" i="5"/>
  <c r="BA141" i="5"/>
  <c r="BJ141" i="5"/>
  <c r="AN141" i="5"/>
  <c r="BE24" i="5"/>
  <c r="BF24" i="5"/>
  <c r="BF121" i="5" s="1"/>
  <c r="BD121" i="5"/>
  <c r="BE42" i="5"/>
  <c r="BD139" i="5"/>
  <c r="BA23" i="5"/>
  <c r="AZ23" i="5"/>
  <c r="AY120" i="5"/>
  <c r="BJ62" i="5"/>
  <c r="BE159" i="5"/>
  <c r="AP159" i="5"/>
  <c r="AC62" i="5"/>
  <c r="BD159" i="5"/>
  <c r="AM159" i="5"/>
  <c r="AV159" i="5"/>
  <c r="AS159" i="5"/>
  <c r="AB62" i="5"/>
  <c r="F62" i="5" s="1"/>
  <c r="AQ20" i="5"/>
  <c r="AO117" i="5"/>
  <c r="BE26" i="5"/>
  <c r="BF26" i="5"/>
  <c r="BF123" i="5" s="1"/>
  <c r="BD123" i="5"/>
  <c r="AC24" i="5"/>
  <c r="AD24" i="5"/>
  <c r="AB24" i="5"/>
  <c r="F24" i="5" s="1"/>
  <c r="AP4" i="5"/>
  <c r="BH25" i="5"/>
  <c r="BH122" i="5" s="1"/>
  <c r="AY122" i="5"/>
  <c r="AM122" i="5"/>
  <c r="AS122" i="5"/>
  <c r="AV122" i="5"/>
  <c r="AP122" i="5"/>
  <c r="AU37" i="5"/>
  <c r="AT37" i="5"/>
  <c r="AT134" i="5" s="1"/>
  <c r="AR134" i="5"/>
  <c r="BL124" i="5"/>
  <c r="AQ55" i="5"/>
  <c r="AO152" i="5"/>
  <c r="AU55" i="5"/>
  <c r="BH24" i="5"/>
  <c r="BJ24" i="5"/>
  <c r="AS121" i="5"/>
  <c r="AV121" i="5"/>
  <c r="AM121" i="5"/>
  <c r="AP121" i="5"/>
  <c r="AY121" i="5"/>
  <c r="AC19" i="5"/>
  <c r="W3" i="5" s="1"/>
  <c r="AD19" i="5"/>
  <c r="AB19" i="5"/>
  <c r="F19" i="5" s="1"/>
  <c r="G4" i="5"/>
  <c r="AD46" i="5"/>
  <c r="AB46" i="5"/>
  <c r="F46" i="5" s="1"/>
  <c r="AC46" i="5"/>
  <c r="BE23" i="5"/>
  <c r="BF23" i="5"/>
  <c r="BF120" i="5" s="1"/>
  <c r="BD120" i="5"/>
  <c r="AB50" i="5"/>
  <c r="F50" i="5" s="1"/>
  <c r="AC50" i="5"/>
  <c r="AD50" i="5"/>
  <c r="AQ53" i="5"/>
  <c r="AO150" i="5"/>
  <c r="AU53" i="5"/>
  <c r="AT63" i="5"/>
  <c r="AT160" i="5" s="1"/>
  <c r="AU63" i="5"/>
  <c r="AR160" i="5"/>
  <c r="AU27" i="5"/>
  <c r="AT27" i="5"/>
  <c r="AT124" i="5" s="1"/>
  <c r="AR124" i="5"/>
  <c r="AZ57" i="5"/>
  <c r="BA57" i="5"/>
  <c r="BA154" i="5" s="1"/>
  <c r="AY154" i="5"/>
  <c r="AE37" i="5"/>
  <c r="BJ61" i="5"/>
  <c r="AY158" i="5"/>
  <c r="AZ158" i="5"/>
  <c r="AP158" i="5"/>
  <c r="AS158" i="5"/>
  <c r="AV158" i="5"/>
  <c r="BD158" i="5"/>
  <c r="AM158" i="5"/>
  <c r="AB61" i="5"/>
  <c r="F61" i="5" s="1"/>
  <c r="BE158" i="5"/>
  <c r="AC61" i="5"/>
  <c r="BJ63" i="5"/>
  <c r="AM160" i="5"/>
  <c r="AV160" i="5"/>
  <c r="AP160" i="5"/>
  <c r="AZ160" i="5"/>
  <c r="AS160" i="5"/>
  <c r="AY160" i="5"/>
  <c r="BD160" i="5"/>
  <c r="AB63" i="5"/>
  <c r="F63" i="5" s="1"/>
  <c r="BB170" i="5"/>
  <c r="AB94" i="5"/>
  <c r="F94" i="5" s="1"/>
  <c r="AC94" i="5"/>
  <c r="AD94" i="5"/>
  <c r="AW43" i="5"/>
  <c r="AU140" i="5"/>
  <c r="AO178" i="5"/>
  <c r="AQ81" i="5"/>
  <c r="BB165" i="5"/>
  <c r="AW54" i="5"/>
  <c r="AU151" i="5"/>
  <c r="AZ86" i="5"/>
  <c r="AY183" i="5"/>
  <c r="AW78" i="5"/>
  <c r="AU175" i="5"/>
  <c r="BL166" i="5"/>
  <c r="AD69" i="5"/>
  <c r="AU88" i="5"/>
  <c r="AT88" i="5"/>
  <c r="AR185" i="5"/>
  <c r="BJ91" i="5"/>
  <c r="BF188" i="5" s="1"/>
  <c r="AP188" i="5"/>
  <c r="AV188" i="5"/>
  <c r="AS188" i="5"/>
  <c r="BH91" i="5"/>
  <c r="BH188" i="5" s="1"/>
  <c r="AY162" i="5"/>
  <c r="AZ162" i="5"/>
  <c r="AP162" i="5"/>
  <c r="AS162" i="5"/>
  <c r="AM162" i="5"/>
  <c r="AV162" i="5"/>
  <c r="AC65" i="5"/>
  <c r="AS165" i="5"/>
  <c r="AP165" i="5"/>
  <c r="BH68" i="5"/>
  <c r="AV165" i="5"/>
  <c r="AM165" i="5"/>
  <c r="AY165" i="5"/>
  <c r="AZ165" i="5"/>
  <c r="BJ68" i="5"/>
  <c r="BD165" i="5"/>
  <c r="BJ84" i="5"/>
  <c r="AZ181" i="5"/>
  <c r="AS181" i="5"/>
  <c r="AV181" i="5"/>
  <c r="AM181" i="5"/>
  <c r="AY181" i="5"/>
  <c r="AP181" i="5"/>
  <c r="AC84" i="5"/>
  <c r="AS153" i="5"/>
  <c r="BH56" i="5"/>
  <c r="AV153" i="5"/>
  <c r="BD153" i="5"/>
  <c r="AP153" i="5"/>
  <c r="AM153" i="5"/>
  <c r="BJ60" i="5"/>
  <c r="BJ157" i="5" s="1"/>
  <c r="AS157" i="5"/>
  <c r="AV157" i="5"/>
  <c r="AP157" i="5"/>
  <c r="BD157" i="5"/>
  <c r="AM157" i="5"/>
  <c r="BH29" i="5"/>
  <c r="BE126" i="5"/>
  <c r="AV126" i="5"/>
  <c r="BJ29" i="5"/>
  <c r="AM126" i="5"/>
  <c r="BD126" i="5"/>
  <c r="AP126" i="5"/>
  <c r="AS126" i="5"/>
  <c r="BD194" i="5"/>
  <c r="BE107" i="5"/>
  <c r="BD204" i="5"/>
  <c r="BF107" i="5"/>
  <c r="BL206" i="5"/>
  <c r="AD109" i="5"/>
  <c r="AD62" i="5"/>
  <c r="BL159" i="5"/>
  <c r="BL118" i="5"/>
  <c r="BH97" i="5"/>
  <c r="AC26" i="5"/>
  <c r="AD26" i="5"/>
  <c r="AB26" i="5"/>
  <c r="F26" i="5" s="1"/>
  <c r="AT30" i="5"/>
  <c r="AU30" i="5"/>
  <c r="AR127" i="5"/>
  <c r="BJ18" i="5"/>
  <c r="AY134" i="5"/>
  <c r="AZ134" i="5"/>
  <c r="AV134" i="5"/>
  <c r="AM134" i="5"/>
  <c r="AS134" i="5"/>
  <c r="BE134" i="5"/>
  <c r="BD134" i="5"/>
  <c r="AP134" i="5"/>
  <c r="BJ37" i="5"/>
  <c r="AC37" i="5"/>
  <c r="AW21" i="5"/>
  <c r="AW118" i="5" s="1"/>
  <c r="AU118" i="5"/>
  <c r="BJ19" i="5"/>
  <c r="BH19" i="5"/>
  <c r="BH116" i="5" s="1"/>
  <c r="AM116" i="5"/>
  <c r="AV116" i="5"/>
  <c r="AS116" i="5"/>
  <c r="AP116" i="5"/>
  <c r="AQ45" i="5"/>
  <c r="AU45" i="5"/>
  <c r="AO142" i="5"/>
  <c r="AW39" i="5"/>
  <c r="AU136" i="5"/>
  <c r="AT50" i="5"/>
  <c r="AT147" i="5" s="1"/>
  <c r="AU50" i="5"/>
  <c r="AR147" i="5"/>
  <c r="BE55" i="5"/>
  <c r="BF55" i="5"/>
  <c r="BD152" i="5"/>
  <c r="AQ30" i="5"/>
  <c r="AO127" i="5"/>
  <c r="AB71" i="5"/>
  <c r="F71" i="5" s="1"/>
  <c r="AC71" i="5"/>
  <c r="AD71" i="5"/>
  <c r="BF208" i="5"/>
  <c r="K4" i="5"/>
  <c r="AC21" i="5"/>
  <c r="AD21" i="5"/>
  <c r="AB21" i="5"/>
  <c r="F21" i="5" s="1"/>
  <c r="BH26" i="5"/>
  <c r="BH123" i="5" s="1"/>
  <c r="AP123" i="5"/>
  <c r="AS123" i="5"/>
  <c r="AM123" i="5"/>
  <c r="AV123" i="5"/>
  <c r="AL5" i="5"/>
  <c r="AT32" i="5"/>
  <c r="AU32" i="5"/>
  <c r="AR129" i="5"/>
  <c r="AZ26" i="5"/>
  <c r="BA26" i="5"/>
  <c r="BA123" i="5" s="1"/>
  <c r="AY123" i="5"/>
  <c r="BJ125" i="5"/>
  <c r="AQ125" i="5"/>
  <c r="AN125" i="5"/>
  <c r="AO143" i="5"/>
  <c r="AQ46" i="5"/>
  <c r="N4" i="5"/>
  <c r="BH28" i="5"/>
  <c r="BH125" i="5" s="1"/>
  <c r="AS125" i="5"/>
  <c r="AP125" i="5"/>
  <c r="AZ125" i="5"/>
  <c r="AM125" i="5"/>
  <c r="AY125" i="5"/>
  <c r="AV125" i="5"/>
  <c r="AN35" i="5"/>
  <c r="AL132" i="5"/>
  <c r="AC27" i="5"/>
  <c r="AD27" i="5"/>
  <c r="AB27" i="5"/>
  <c r="F27" i="5" s="1"/>
  <c r="BH34" i="5"/>
  <c r="BH131" i="5" s="1"/>
  <c r="BL138" i="5"/>
  <c r="BE39" i="5"/>
  <c r="BF39" i="5"/>
  <c r="BD136" i="5"/>
  <c r="AE32" i="5"/>
  <c r="AE54" i="5"/>
  <c r="AE46" i="5"/>
  <c r="AE35" i="5"/>
  <c r="AE20" i="5"/>
  <c r="BH21" i="5"/>
  <c r="BJ21" i="5"/>
  <c r="AY118" i="5"/>
  <c r="AZ118" i="5"/>
  <c r="AP118" i="5"/>
  <c r="AS118" i="5"/>
  <c r="AV118" i="5"/>
  <c r="AM118" i="5"/>
  <c r="BE32" i="5"/>
  <c r="BF32" i="5"/>
  <c r="BD129" i="5"/>
  <c r="AN63" i="5"/>
  <c r="AN160" i="5" s="1"/>
  <c r="AL160" i="5"/>
  <c r="AB18" i="5"/>
  <c r="BF134" i="5"/>
  <c r="AW51" i="5"/>
  <c r="AU148" i="5"/>
  <c r="BG141" i="5"/>
  <c r="BJ64" i="5"/>
  <c r="BG161" i="5" s="1"/>
  <c r="AS161" i="5"/>
  <c r="AV161" i="5"/>
  <c r="AP161" i="5"/>
  <c r="AZ161" i="5"/>
  <c r="AM161" i="5"/>
  <c r="AY161" i="5"/>
  <c r="BH64" i="5"/>
  <c r="AB64" i="5"/>
  <c r="F64" i="5" s="1"/>
  <c r="AC64" i="5"/>
  <c r="BD161" i="5"/>
  <c r="AB89" i="5"/>
  <c r="F89" i="5" s="1"/>
  <c r="AC89" i="5"/>
  <c r="AD89" i="5"/>
  <c r="AZ27" i="5"/>
  <c r="BA27" i="5"/>
  <c r="AY124" i="5"/>
  <c r="AW33" i="5"/>
  <c r="AW130" i="5" s="1"/>
  <c r="AU130" i="5"/>
  <c r="AT141" i="5"/>
  <c r="AT116" i="5"/>
  <c r="BH61" i="5"/>
  <c r="BH158" i="5" s="1"/>
  <c r="BB100" i="5"/>
  <c r="AZ197" i="5"/>
  <c r="AZ60" i="5"/>
  <c r="BA60" i="5"/>
  <c r="BA157" i="5" s="1"/>
  <c r="AY157" i="5"/>
  <c r="BE165" i="5"/>
  <c r="BG68" i="5"/>
  <c r="BG165" i="5" s="1"/>
  <c r="BE194" i="5"/>
  <c r="BG97" i="5"/>
  <c r="BG194" i="5" s="1"/>
  <c r="AT83" i="5"/>
  <c r="AU83" i="5"/>
  <c r="AR180" i="5"/>
  <c r="BF206" i="5"/>
  <c r="BJ25" i="5"/>
  <c r="AC63" i="5"/>
  <c r="AU200" i="5"/>
  <c r="AW103" i="5"/>
  <c r="BH62" i="5"/>
  <c r="BH159" i="5" s="1"/>
  <c r="BH37" i="5"/>
  <c r="BH134" i="5" s="1"/>
  <c r="AN60" i="5"/>
  <c r="AL157" i="5"/>
  <c r="BF141" i="5"/>
  <c r="BE66" i="5"/>
  <c r="BD163" i="5"/>
  <c r="AU19" i="5"/>
  <c r="AL150" i="5"/>
  <c r="AN53" i="5"/>
  <c r="AN69" i="5"/>
  <c r="AN166" i="5" s="1"/>
  <c r="AL166" i="5"/>
  <c r="AC96" i="5"/>
  <c r="AD96" i="5"/>
  <c r="AB96" i="5"/>
  <c r="F96" i="5" s="1"/>
  <c r="AN104" i="5"/>
  <c r="AN201" i="5" s="1"/>
  <c r="AL201" i="5"/>
  <c r="BL134" i="5"/>
  <c r="AZ62" i="5"/>
  <c r="AY159" i="5"/>
  <c r="BA62" i="5"/>
  <c r="BA159" i="5" s="1"/>
  <c r="BG158" i="5"/>
  <c r="AW69" i="5"/>
  <c r="AW166" i="5" s="1"/>
  <c r="AU166" i="5"/>
  <c r="AN112" i="5"/>
  <c r="AL209" i="5"/>
  <c r="BE54" i="5"/>
  <c r="BD151" i="5"/>
  <c r="AO198" i="5"/>
  <c r="AQ101" i="5"/>
  <c r="AQ198" i="5" s="1"/>
  <c r="AP209" i="5"/>
  <c r="AV209" i="5"/>
  <c r="BJ112" i="5"/>
  <c r="AM209" i="5"/>
  <c r="AY209" i="5"/>
  <c r="AB112" i="5"/>
  <c r="F112" i="5" s="1"/>
  <c r="BD209" i="5"/>
  <c r="BH112" i="5"/>
  <c r="BH209" i="5" s="1"/>
  <c r="BE203" i="5"/>
  <c r="BG106" i="5"/>
  <c r="BG203" i="5" s="1"/>
  <c r="BE209" i="5"/>
  <c r="BG112" i="5"/>
  <c r="BG209" i="5" s="1"/>
  <c r="BL178" i="5"/>
  <c r="AZ92" i="5"/>
  <c r="BA92" i="5"/>
  <c r="AY189" i="5"/>
  <c r="AU184" i="5"/>
  <c r="AW87" i="5"/>
  <c r="AQ194" i="5"/>
  <c r="BE18" i="5"/>
  <c r="BF18" i="5"/>
  <c r="BD115" i="5"/>
  <c r="BH22" i="5"/>
  <c r="AP119" i="5"/>
  <c r="AV119" i="5"/>
  <c r="AM119" i="5"/>
  <c r="AS119" i="5"/>
  <c r="AU38" i="5"/>
  <c r="AT38" i="5"/>
  <c r="AR135" i="5"/>
  <c r="AN115" i="5"/>
  <c r="BE25" i="5"/>
  <c r="BF25" i="5"/>
  <c r="BF122" i="5" s="1"/>
  <c r="BD122" i="5"/>
  <c r="AT34" i="5"/>
  <c r="AU34" i="5"/>
  <c r="AR131" i="5"/>
  <c r="AU24" i="5"/>
  <c r="AT24" i="5"/>
  <c r="AT121" i="5" s="1"/>
  <c r="AR121" i="5"/>
  <c r="AC29" i="5"/>
  <c r="AD29" i="5"/>
  <c r="AB29" i="5"/>
  <c r="F29" i="5" s="1"/>
  <c r="AB47" i="5"/>
  <c r="F47" i="5" s="1"/>
  <c r="AD47" i="5"/>
  <c r="AC47" i="5"/>
  <c r="M4" i="5"/>
  <c r="BE20" i="5"/>
  <c r="BF20" i="5"/>
  <c r="BD117" i="5"/>
  <c r="AZ36" i="5"/>
  <c r="AY133" i="5"/>
  <c r="AQ49" i="5"/>
  <c r="AO146" i="5"/>
  <c r="AU49" i="5"/>
  <c r="AZ39" i="5"/>
  <c r="AY136" i="5"/>
  <c r="BA39" i="5"/>
  <c r="AE40" i="5"/>
  <c r="AC52" i="5"/>
  <c r="AS149" i="5"/>
  <c r="BJ52" i="5"/>
  <c r="BD149" i="5"/>
  <c r="BE149" i="5"/>
  <c r="AV149" i="5"/>
  <c r="AM149" i="5"/>
  <c r="AY149" i="5"/>
  <c r="AZ149" i="5"/>
  <c r="AP149" i="5"/>
  <c r="BJ41" i="5"/>
  <c r="AT138" i="5" s="1"/>
  <c r="AY138" i="5"/>
  <c r="AS138" i="5"/>
  <c r="AP138" i="5"/>
  <c r="AV138" i="5"/>
  <c r="AM138" i="5"/>
  <c r="AL152" i="5"/>
  <c r="AN55" i="5"/>
  <c r="BA126" i="5"/>
  <c r="BG33" i="5"/>
  <c r="BE130" i="5"/>
  <c r="BA19" i="5"/>
  <c r="BA116" i="5" s="1"/>
  <c r="AZ19" i="5"/>
  <c r="AY116" i="5"/>
  <c r="AQ162" i="5"/>
  <c r="BJ162" i="5"/>
  <c r="BA162" i="5"/>
  <c r="BB162" i="5"/>
  <c r="AT77" i="5"/>
  <c r="AR174" i="5"/>
  <c r="AU77" i="5"/>
  <c r="BE22" i="5"/>
  <c r="BF22" i="5"/>
  <c r="BD119" i="5"/>
  <c r="L4" i="5"/>
  <c r="AU25" i="5"/>
  <c r="AT25" i="5"/>
  <c r="AT122" i="5" s="1"/>
  <c r="AR122" i="5"/>
  <c r="AT36" i="5"/>
  <c r="AR133" i="5"/>
  <c r="AU36" i="5"/>
  <c r="AQ27" i="5"/>
  <c r="AQ124" i="5" s="1"/>
  <c r="AO124" i="5"/>
  <c r="AN39" i="5"/>
  <c r="AL136" i="5"/>
  <c r="AU29" i="5"/>
  <c r="AT29" i="5"/>
  <c r="AR126" i="5"/>
  <c r="BJ22" i="5"/>
  <c r="AT115" i="5"/>
  <c r="BE28" i="5"/>
  <c r="BF28" i="5"/>
  <c r="BF125" i="5" s="1"/>
  <c r="BD125" i="5"/>
  <c r="AB52" i="5"/>
  <c r="F52" i="5" s="1"/>
  <c r="AQ56" i="5"/>
  <c r="AO153" i="5"/>
  <c r="AY166" i="5"/>
  <c r="AZ69" i="5"/>
  <c r="BA69" i="5"/>
  <c r="BA166" i="5" s="1"/>
  <c r="BH52" i="5"/>
  <c r="BH149" i="5" s="1"/>
  <c r="AE26" i="5"/>
  <c r="AE18" i="5"/>
  <c r="BL122" i="5"/>
  <c r="AN43" i="5"/>
  <c r="AL140" i="5"/>
  <c r="BH155" i="5"/>
  <c r="AZ38" i="5"/>
  <c r="AY135" i="5"/>
  <c r="BJ54" i="5"/>
  <c r="AP151" i="5"/>
  <c r="BH54" i="5"/>
  <c r="AV151" i="5"/>
  <c r="AM151" i="5"/>
  <c r="AY151" i="5"/>
  <c r="AS151" i="5"/>
  <c r="AB54" i="5"/>
  <c r="F54" i="5" s="1"/>
  <c r="BA36" i="5"/>
  <c r="BJ67" i="5"/>
  <c r="AM164" i="5"/>
  <c r="AV164" i="5"/>
  <c r="BD164" i="5"/>
  <c r="BE164" i="5"/>
  <c r="AS164" i="5"/>
  <c r="BL164" i="5"/>
  <c r="BH67" i="5"/>
  <c r="AB67" i="5"/>
  <c r="F67" i="5" s="1"/>
  <c r="AC67" i="5"/>
  <c r="AN67" i="5"/>
  <c r="AL164" i="5"/>
  <c r="BF166" i="5"/>
  <c r="BF190" i="5"/>
  <c r="AT125" i="5"/>
  <c r="BJ69" i="5"/>
  <c r="AP166" i="5"/>
  <c r="AS166" i="5"/>
  <c r="BD166" i="5"/>
  <c r="BE166" i="5"/>
  <c r="AV166" i="5"/>
  <c r="AM166" i="5"/>
  <c r="AB69" i="5"/>
  <c r="F69" i="5" s="1"/>
  <c r="AC69" i="5"/>
  <c r="BH69" i="5"/>
  <c r="BH166" i="5" s="1"/>
  <c r="AD82" i="5"/>
  <c r="BL179" i="5"/>
  <c r="AB102" i="5"/>
  <c r="F102" i="5" s="1"/>
  <c r="AC102" i="5"/>
  <c r="AD102" i="5"/>
  <c r="AB55" i="5"/>
  <c r="F55" i="5" s="1"/>
  <c r="BH193" i="5"/>
  <c r="AO187" i="5"/>
  <c r="AQ90" i="5"/>
  <c r="AN105" i="5"/>
  <c r="AN202" i="5" s="1"/>
  <c r="AL202" i="5"/>
  <c r="BB141" i="5"/>
  <c r="BF65" i="5"/>
  <c r="BF162" i="5" s="1"/>
  <c r="BD162" i="5"/>
  <c r="BE65" i="5"/>
  <c r="AT109" i="5"/>
  <c r="AT206" i="5" s="1"/>
  <c r="AU109" i="5"/>
  <c r="AR206" i="5"/>
  <c r="BL200" i="5"/>
  <c r="AD103" i="5"/>
  <c r="AS209" i="5"/>
  <c r="BA206" i="5"/>
  <c r="AQ192" i="5"/>
  <c r="AY206" i="5"/>
  <c r="BJ109" i="5"/>
  <c r="BD206" i="5"/>
  <c r="AV206" i="5"/>
  <c r="AZ206" i="5"/>
  <c r="AC109" i="5"/>
  <c r="AS206" i="5"/>
  <c r="AM206" i="5"/>
  <c r="BH109" i="5"/>
  <c r="BH206" i="5" s="1"/>
  <c r="BE206" i="5"/>
  <c r="AP206" i="5"/>
  <c r="BJ105" i="5"/>
  <c r="BB202" i="5" s="1"/>
  <c r="AY202" i="5"/>
  <c r="AV202" i="5"/>
  <c r="AZ202" i="5"/>
  <c r="AM202" i="5"/>
  <c r="AC105" i="5"/>
  <c r="AS202" i="5"/>
  <c r="BH105" i="5"/>
  <c r="AB105" i="5"/>
  <c r="F105" i="5" s="1"/>
  <c r="BD202" i="5"/>
  <c r="AM192" i="5"/>
  <c r="AV192" i="5"/>
  <c r="BE192" i="5"/>
  <c r="AS192" i="5"/>
  <c r="BH95" i="5"/>
  <c r="AP192" i="5"/>
  <c r="BJ95" i="5"/>
  <c r="AT192" i="5" s="1"/>
  <c r="BJ85" i="5"/>
  <c r="BA182" i="5" s="1"/>
  <c r="AP182" i="5"/>
  <c r="AY182" i="5"/>
  <c r="AM182" i="5"/>
  <c r="AZ182" i="5"/>
  <c r="BD182" i="5"/>
  <c r="AV182" i="5"/>
  <c r="AS182" i="5"/>
  <c r="BE182" i="5"/>
  <c r="AB85" i="5"/>
  <c r="F85" i="5" s="1"/>
  <c r="BH85" i="5"/>
  <c r="AS170" i="5"/>
  <c r="AV170" i="5"/>
  <c r="BH73" i="5"/>
  <c r="BH170" i="5" s="1"/>
  <c r="AM170" i="5"/>
  <c r="BD170" i="5"/>
  <c r="AP170" i="5"/>
  <c r="BJ38" i="5"/>
  <c r="AP135" i="5"/>
  <c r="AS135" i="5"/>
  <c r="AV135" i="5"/>
  <c r="BD135" i="5"/>
  <c r="AM135" i="5"/>
  <c r="AC38" i="5"/>
  <c r="AN94" i="5"/>
  <c r="AN191" i="5" s="1"/>
  <c r="AL191" i="5"/>
  <c r="AV208" i="5"/>
  <c r="BJ111" i="5"/>
  <c r="BJ208" i="5" s="1"/>
  <c r="AS208" i="5"/>
  <c r="AP208" i="5"/>
  <c r="BE208" i="5"/>
  <c r="BH111" i="5"/>
  <c r="BH208" i="5" s="1"/>
  <c r="BL194" i="5"/>
  <c r="BL157" i="5"/>
  <c r="BL151" i="5"/>
  <c r="AD54" i="5"/>
  <c r="BL131" i="5"/>
  <c r="BL4" i="5"/>
  <c r="BL115" i="5"/>
  <c r="AD18" i="5"/>
  <c r="BJ207" i="5"/>
  <c r="BA207" i="5"/>
  <c r="BB207" i="5"/>
  <c r="AR205" i="5"/>
  <c r="AT108" i="5"/>
  <c r="AT205" i="5" s="1"/>
  <c r="AU108" i="5"/>
  <c r="AZ111" i="5"/>
  <c r="AY208" i="5"/>
  <c r="BA111" i="5"/>
  <c r="BA208" i="5" s="1"/>
  <c r="BE47" i="5"/>
  <c r="BD144" i="5"/>
  <c r="BE34" i="5"/>
  <c r="BF34" i="5"/>
  <c r="BF131" i="5" s="1"/>
  <c r="BD131" i="5"/>
  <c r="AQ44" i="5"/>
  <c r="AQ141" i="5" s="1"/>
  <c r="AO141" i="5"/>
  <c r="AU44" i="5"/>
  <c r="AE43" i="5"/>
  <c r="AN123" i="5"/>
  <c r="BJ123" i="5"/>
  <c r="AQ48" i="5"/>
  <c r="AO145" i="5"/>
  <c r="AT60" i="5"/>
  <c r="AT157" i="5" s="1"/>
  <c r="AU60" i="5"/>
  <c r="AR157" i="5"/>
  <c r="AU46" i="5"/>
  <c r="AT46" i="5"/>
  <c r="AT143" i="5" s="1"/>
  <c r="AR143" i="5"/>
  <c r="BE59" i="5"/>
  <c r="BD156" i="5"/>
  <c r="BF59" i="5"/>
  <c r="BE19" i="5"/>
  <c r="BF19" i="5"/>
  <c r="BF116" i="5" s="1"/>
  <c r="BD116" i="5"/>
  <c r="AQ154" i="5"/>
  <c r="BJ154" i="5"/>
  <c r="AN154" i="5"/>
  <c r="AN162" i="5"/>
  <c r="BG53" i="5"/>
  <c r="BE150" i="5"/>
  <c r="BG166" i="5"/>
  <c r="AZ82" i="5"/>
  <c r="AY179" i="5"/>
  <c r="BH162" i="5"/>
  <c r="AZ102" i="5"/>
  <c r="BA102" i="5"/>
  <c r="BA199" i="5" s="1"/>
  <c r="AY199" i="5"/>
  <c r="AQ73" i="5"/>
  <c r="AQ170" i="5" s="1"/>
  <c r="AO170" i="5"/>
  <c r="AZ91" i="5"/>
  <c r="AY188" i="5"/>
  <c r="BA91" i="5"/>
  <c r="AZ96" i="5"/>
  <c r="BA96" i="5"/>
  <c r="BA193" i="5" s="1"/>
  <c r="AY193" i="5"/>
  <c r="AW64" i="5"/>
  <c r="AU161" i="5"/>
  <c r="AB73" i="5"/>
  <c r="F73" i="5" s="1"/>
  <c r="AC73" i="5"/>
  <c r="AD73" i="5"/>
  <c r="AR176" i="5"/>
  <c r="AU79" i="5"/>
  <c r="AT79" i="5"/>
  <c r="AT176" i="5" s="1"/>
  <c r="AD92" i="5"/>
  <c r="AT110" i="5"/>
  <c r="AT207" i="5" s="1"/>
  <c r="AU110" i="5"/>
  <c r="AR207" i="5"/>
  <c r="BF66" i="5"/>
  <c r="BA171" i="5"/>
  <c r="AQ82" i="5"/>
  <c r="AO179" i="5"/>
  <c r="AU82" i="5"/>
  <c r="AL204" i="5"/>
  <c r="AN107" i="5"/>
  <c r="AN204" i="5" s="1"/>
  <c r="BG51" i="5"/>
  <c r="BE148" i="5"/>
  <c r="BJ170" i="5"/>
  <c r="AN170" i="5"/>
  <c r="BF170" i="5"/>
  <c r="BA186" i="5"/>
  <c r="BJ97" i="5"/>
  <c r="BA194" i="5" s="1"/>
  <c r="AP194" i="5"/>
  <c r="AY194" i="5"/>
  <c r="AV194" i="5"/>
  <c r="AS194" i="5"/>
  <c r="BJ104" i="5"/>
  <c r="BJ201" i="5" s="1"/>
  <c r="AZ201" i="5"/>
  <c r="AS201" i="5"/>
  <c r="AY201" i="5"/>
  <c r="AP201" i="5"/>
  <c r="BD201" i="5"/>
  <c r="AM201" i="5"/>
  <c r="BE201" i="5"/>
  <c r="AV201" i="5"/>
  <c r="AC104" i="5"/>
  <c r="BH104" i="5"/>
  <c r="BH201" i="5" s="1"/>
  <c r="AB104" i="5"/>
  <c r="F104" i="5" s="1"/>
  <c r="AS185" i="5"/>
  <c r="AP185" i="5"/>
  <c r="BD185" i="5"/>
  <c r="BE185" i="5"/>
  <c r="AV185" i="5"/>
  <c r="BJ88" i="5"/>
  <c r="AM185" i="5"/>
  <c r="AZ185" i="5"/>
  <c r="AY185" i="5"/>
  <c r="BH88" i="5"/>
  <c r="BH185" i="5" s="1"/>
  <c r="BJ81" i="5"/>
  <c r="BA178" i="5" s="1"/>
  <c r="AS178" i="5"/>
  <c r="AM178" i="5"/>
  <c r="AV178" i="5"/>
  <c r="AC81" i="5"/>
  <c r="AB81" i="5"/>
  <c r="F81" i="5" s="1"/>
  <c r="BH81" i="5"/>
  <c r="AV156" i="5"/>
  <c r="AP156" i="5"/>
  <c r="AS156" i="5"/>
  <c r="AM156" i="5"/>
  <c r="BH55" i="5"/>
  <c r="BJ55" i="5"/>
  <c r="AM152" i="5"/>
  <c r="AV152" i="5"/>
  <c r="AS152" i="5"/>
  <c r="AY152" i="5"/>
  <c r="AP152" i="5"/>
  <c r="AC55" i="5"/>
  <c r="AD113" i="5"/>
  <c r="AB113" i="5"/>
  <c r="F113" i="5" s="1"/>
  <c r="AC113" i="5"/>
  <c r="BE179" i="5"/>
  <c r="BG82" i="5"/>
  <c r="BH199" i="5"/>
  <c r="AQ168" i="5"/>
  <c r="BF201" i="5"/>
  <c r="BH160" i="5"/>
  <c r="AG4" i="5"/>
  <c r="AQ24" i="5"/>
  <c r="AO121" i="5"/>
  <c r="AT40" i="5"/>
  <c r="AU40" i="5"/>
  <c r="AR137" i="5"/>
  <c r="AY169" i="5"/>
  <c r="AZ72" i="5"/>
  <c r="BA72" i="5"/>
  <c r="AT61" i="5"/>
  <c r="AT158" i="5" s="1"/>
  <c r="AU61" i="5"/>
  <c r="AR158" i="5"/>
  <c r="AL147" i="5"/>
  <c r="AN50" i="5"/>
  <c r="AN147" i="5" s="1"/>
  <c r="BG56" i="5"/>
  <c r="BE153" i="5"/>
  <c r="AN42" i="5"/>
  <c r="AN139" i="5" s="1"/>
  <c r="AL139" i="5"/>
  <c r="AN47" i="5"/>
  <c r="AL144" i="5"/>
  <c r="AC58" i="5"/>
  <c r="AD58" i="5"/>
  <c r="AB58" i="5"/>
  <c r="F58" i="5" s="1"/>
  <c r="BF154" i="5"/>
  <c r="BB130" i="5"/>
  <c r="AT59" i="5"/>
  <c r="AT156" i="5" s="1"/>
  <c r="AU59" i="5"/>
  <c r="AR156" i="5"/>
  <c r="BF181" i="5"/>
  <c r="AT75" i="5"/>
  <c r="AU75" i="5"/>
  <c r="AR172" i="5"/>
  <c r="AT91" i="5"/>
  <c r="AT188" i="5" s="1"/>
  <c r="AU91" i="5"/>
  <c r="AR188" i="5"/>
  <c r="AL177" i="5"/>
  <c r="AN80" i="5"/>
  <c r="AT111" i="5"/>
  <c r="AT208" i="5" s="1"/>
  <c r="AU111" i="5"/>
  <c r="AR208" i="5"/>
  <c r="BD195" i="5"/>
  <c r="AT202" i="5"/>
  <c r="BB113" i="5"/>
  <c r="BB210" i="5" s="1"/>
  <c r="AZ210" i="5"/>
  <c r="BB74" i="5"/>
  <c r="AZ171" i="5"/>
  <c r="AU93" i="5"/>
  <c r="AT93" i="5"/>
  <c r="AR190" i="5"/>
  <c r="AM196" i="5"/>
  <c r="AV196" i="5"/>
  <c r="BJ99" i="5"/>
  <c r="AN196" i="5" s="1"/>
  <c r="AP196" i="5"/>
  <c r="BD196" i="5"/>
  <c r="AS196" i="5"/>
  <c r="BE196" i="5"/>
  <c r="AD57" i="5"/>
  <c r="AB57" i="5"/>
  <c r="F57" i="5" s="1"/>
  <c r="AC57" i="5"/>
  <c r="BB89" i="5"/>
  <c r="AZ186" i="5"/>
  <c r="AC82" i="5"/>
  <c r="BJ82" i="5"/>
  <c r="BF179" i="5" s="1"/>
  <c r="AV179" i="5"/>
  <c r="AP179" i="5"/>
  <c r="AS179" i="5"/>
  <c r="BH82" i="5"/>
  <c r="AM179" i="5"/>
  <c r="BD179" i="5"/>
  <c r="AB82" i="5"/>
  <c r="F82" i="5" s="1"/>
  <c r="BJ103" i="5"/>
  <c r="BG200" i="5" s="1"/>
  <c r="AM200" i="5"/>
  <c r="AS200" i="5"/>
  <c r="AV200" i="5"/>
  <c r="AZ200" i="5"/>
  <c r="AC103" i="5"/>
  <c r="AP200" i="5"/>
  <c r="AY200" i="5"/>
  <c r="BE200" i="5"/>
  <c r="BH103" i="5"/>
  <c r="BD200" i="5"/>
  <c r="AM180" i="5"/>
  <c r="AY180" i="5"/>
  <c r="AZ180" i="5"/>
  <c r="BE180" i="5"/>
  <c r="AS180" i="5"/>
  <c r="BJ83" i="5"/>
  <c r="BB180" i="5" s="1"/>
  <c r="AV180" i="5"/>
  <c r="BD180" i="5"/>
  <c r="AB83" i="5"/>
  <c r="F83" i="5" s="1"/>
  <c r="AC83" i="5"/>
  <c r="AP180" i="5"/>
  <c r="BJ77" i="5"/>
  <c r="BF174" i="5" s="1"/>
  <c r="AP174" i="5"/>
  <c r="AS174" i="5"/>
  <c r="AV174" i="5"/>
  <c r="AM174" i="5"/>
  <c r="BH77" i="5"/>
  <c r="BH174" i="5" s="1"/>
  <c r="BJ34" i="5"/>
  <c r="BA131" i="5" s="1"/>
  <c r="AC34" i="5"/>
  <c r="AP131" i="5"/>
  <c r="AM131" i="5"/>
  <c r="AV131" i="5"/>
  <c r="AS131" i="5"/>
  <c r="BJ46" i="5"/>
  <c r="BH46" i="5"/>
  <c r="BH143" i="5" s="1"/>
  <c r="AP143" i="5"/>
  <c r="AV143" i="5"/>
  <c r="AM143" i="5"/>
  <c r="AS143" i="5"/>
  <c r="AQ184" i="5"/>
  <c r="AC110" i="5"/>
  <c r="AD110" i="5"/>
  <c r="AB110" i="5"/>
  <c r="F110" i="5" s="1"/>
  <c r="AU101" i="5"/>
  <c r="AC28" i="5"/>
  <c r="X3" i="5" s="1"/>
  <c r="AD28" i="5"/>
  <c r="AB28" i="5"/>
  <c r="F28" i="5" s="1"/>
  <c r="AU20" i="5"/>
  <c r="AT20" i="5"/>
  <c r="AT117" i="5" s="1"/>
  <c r="AR117" i="5"/>
  <c r="BH20" i="5"/>
  <c r="BH117" i="5" s="1"/>
  <c r="AS117" i="5"/>
  <c r="AM117" i="5"/>
  <c r="AY117" i="5"/>
  <c r="AV117" i="5"/>
  <c r="AP117" i="5"/>
  <c r="BJ20" i="5"/>
  <c r="BH33" i="5"/>
  <c r="AB51" i="5"/>
  <c r="F51" i="5" s="1"/>
  <c r="AC51" i="5"/>
  <c r="AD51" i="5"/>
  <c r="BB25" i="5"/>
  <c r="BB122" i="5" s="1"/>
  <c r="AZ122" i="5"/>
  <c r="AC42" i="5"/>
  <c r="AD42" i="5"/>
  <c r="AB42" i="5"/>
  <c r="F42" i="5" s="1"/>
  <c r="AW18" i="5"/>
  <c r="AU115" i="5"/>
  <c r="AQ32" i="5"/>
  <c r="AO129" i="5"/>
  <c r="AS145" i="5"/>
  <c r="BD145" i="5"/>
  <c r="BE145" i="5"/>
  <c r="AV145" i="5"/>
  <c r="AZ145" i="5"/>
  <c r="AP145" i="5"/>
  <c r="AM145" i="5"/>
  <c r="AY145" i="5"/>
  <c r="BH48" i="5"/>
  <c r="AC48" i="5"/>
  <c r="BA117" i="5"/>
  <c r="BJ48" i="5"/>
  <c r="BF145" i="5" s="1"/>
  <c r="BF149" i="5"/>
  <c r="J4" i="5"/>
  <c r="I4" i="5"/>
  <c r="AS4" i="5"/>
  <c r="AC25" i="5"/>
  <c r="AD25" i="5"/>
  <c r="AB25" i="5"/>
  <c r="F25" i="5" s="1"/>
  <c r="BA121" i="5"/>
  <c r="BE27" i="5"/>
  <c r="BF27" i="5"/>
  <c r="BF124" i="5" s="1"/>
  <c r="BD124" i="5"/>
  <c r="Y4" i="5"/>
  <c r="BK4" i="5"/>
  <c r="BJ35" i="5"/>
  <c r="AQ132" i="5" s="1"/>
  <c r="AM132" i="5"/>
  <c r="AV132" i="5"/>
  <c r="BD132" i="5"/>
  <c r="AY132" i="5"/>
  <c r="AP132" i="5"/>
  <c r="AZ132" i="5"/>
  <c r="BE132" i="5"/>
  <c r="AS132" i="5"/>
  <c r="AQ42" i="5"/>
  <c r="AQ139" i="5" s="1"/>
  <c r="AO139" i="5"/>
  <c r="AQ18" i="5"/>
  <c r="AO5" i="5"/>
  <c r="AO115" i="5"/>
  <c r="AC22" i="5"/>
  <c r="AD22" i="5"/>
  <c r="AB22" i="5"/>
  <c r="F22" i="5" s="1"/>
  <c r="AN33" i="5"/>
  <c r="AN130" i="5" s="1"/>
  <c r="AL130" i="5"/>
  <c r="BH60" i="5"/>
  <c r="BH157" i="5" s="1"/>
  <c r="BB20" i="5"/>
  <c r="BB117" i="5" s="1"/>
  <c r="AZ117" i="5"/>
  <c r="AC49" i="5"/>
  <c r="AD49" i="5"/>
  <c r="AB49" i="5"/>
  <c r="F49" i="5" s="1"/>
  <c r="BG170" i="5"/>
  <c r="AE36" i="5"/>
  <c r="AE38" i="5"/>
  <c r="AE29" i="5"/>
  <c r="AE49" i="5"/>
  <c r="AE41" i="5"/>
  <c r="AE23" i="5"/>
  <c r="AY4" i="5"/>
  <c r="BA18" i="5"/>
  <c r="AZ18" i="5"/>
  <c r="AY115" i="5"/>
  <c r="AZ67" i="5"/>
  <c r="BA67" i="5"/>
  <c r="BA164" i="5" s="1"/>
  <c r="AY164" i="5"/>
  <c r="AB37" i="5"/>
  <c r="F37" i="5" s="1"/>
  <c r="AN51" i="5"/>
  <c r="AL148" i="5"/>
  <c r="BB125" i="5"/>
  <c r="AC44" i="5"/>
  <c r="AS141" i="5"/>
  <c r="AV141" i="5"/>
  <c r="AM141" i="5"/>
  <c r="AY141" i="5"/>
  <c r="AZ141" i="5"/>
  <c r="BD141" i="5"/>
  <c r="BE141" i="5"/>
  <c r="AP141" i="5"/>
  <c r="BH44" i="5"/>
  <c r="BH141" i="5" s="1"/>
  <c r="BJ56" i="5"/>
  <c r="BF153" i="5" s="1"/>
  <c r="AB35" i="5"/>
  <c r="F35" i="5" s="1"/>
  <c r="AC35" i="5"/>
  <c r="AD35" i="5"/>
  <c r="BJ23" i="5"/>
  <c r="BH23" i="5"/>
  <c r="BH120" i="5" s="1"/>
  <c r="AM120" i="5"/>
  <c r="AB23" i="5"/>
  <c r="F23" i="5" s="1"/>
  <c r="AV120" i="5"/>
  <c r="AP120" i="5"/>
  <c r="AS120" i="5"/>
  <c r="AB41" i="5"/>
  <c r="F41" i="5" s="1"/>
  <c r="AC41" i="5"/>
  <c r="AD41" i="5"/>
  <c r="BF54" i="5"/>
  <c r="BF151" i="5" s="1"/>
  <c r="AC33" i="5"/>
  <c r="AG3" i="5" s="1"/>
  <c r="AN40" i="5"/>
  <c r="AL137" i="5"/>
  <c r="AT68" i="5"/>
  <c r="AT165" i="5" s="1"/>
  <c r="AU68" i="5"/>
  <c r="AR165" i="5"/>
  <c r="AR162" i="5"/>
  <c r="AT65" i="5"/>
  <c r="AT162" i="5" s="1"/>
  <c r="AU65" i="5"/>
  <c r="AC54" i="5"/>
  <c r="BH84" i="5"/>
  <c r="BH181" i="5" s="1"/>
  <c r="BJ59" i="5"/>
  <c r="AQ167" i="5"/>
  <c r="AW52" i="5"/>
  <c r="AW149" i="5" s="1"/>
  <c r="AU149" i="5"/>
  <c r="AD74" i="5"/>
  <c r="AZ81" i="5"/>
  <c r="AY178" i="5"/>
  <c r="AB101" i="5"/>
  <c r="F101" i="5" s="1"/>
  <c r="AC101" i="5"/>
  <c r="AD101" i="5"/>
  <c r="AQ208" i="5"/>
  <c r="BE58" i="5"/>
  <c r="BF58" i="5"/>
  <c r="BF155" i="5" s="1"/>
  <c r="BD155" i="5"/>
  <c r="AU90" i="5"/>
  <c r="BF172" i="5"/>
  <c r="AU192" i="5"/>
  <c r="AW95" i="5"/>
  <c r="AN106" i="5"/>
  <c r="AN203" i="5" s="1"/>
  <c r="AL203" i="5"/>
  <c r="BB167" i="5"/>
  <c r="AD79" i="5"/>
  <c r="AX9" i="5"/>
  <c r="BL174" i="5"/>
  <c r="AD77" i="5"/>
  <c r="BL181" i="5"/>
  <c r="AD84" i="5"/>
  <c r="BL197" i="5"/>
  <c r="AD100" i="5"/>
  <c r="BL184" i="5"/>
  <c r="AD87" i="5"/>
  <c r="BL153" i="5"/>
  <c r="BL162" i="5"/>
  <c r="AD65" i="5"/>
  <c r="BL126" i="5"/>
  <c r="AP164" i="5"/>
  <c r="BL180" i="5"/>
  <c r="AN192" i="5"/>
  <c r="BF209" i="5"/>
  <c r="AS169" i="5"/>
  <c r="BH72" i="5"/>
  <c r="AP169" i="5"/>
  <c r="BJ72" i="5"/>
  <c r="BJ169" i="5" s="1"/>
  <c r="AM169" i="5"/>
  <c r="BE169" i="5"/>
  <c r="AV169" i="5"/>
  <c r="BD169" i="5"/>
  <c r="AC72" i="5"/>
  <c r="BE84" i="5"/>
  <c r="BD181" i="5"/>
  <c r="AW100" i="5"/>
  <c r="AU197" i="5"/>
  <c r="BG135" i="5"/>
  <c r="AQ66" i="5"/>
  <c r="AO163" i="5"/>
  <c r="AU66" i="5"/>
  <c r="AZ126" i="5"/>
  <c r="BB29" i="5"/>
  <c r="BB126" i="5" s="1"/>
  <c r="BB45" i="5"/>
  <c r="AZ142" i="5"/>
  <c r="BA170" i="5"/>
  <c r="AT161" i="5"/>
  <c r="AQ166" i="5"/>
  <c r="AN77" i="5"/>
  <c r="AN174" i="5" s="1"/>
  <c r="AL174" i="5"/>
  <c r="BB97" i="5"/>
  <c r="BB194" i="5" s="1"/>
  <c r="AZ194" i="5"/>
  <c r="AN172" i="5"/>
  <c r="BE195" i="5"/>
  <c r="BG98" i="5"/>
  <c r="BG195" i="5" s="1"/>
  <c r="AD88" i="5"/>
  <c r="AB88" i="5"/>
  <c r="F88" i="5" s="1"/>
  <c r="AC88" i="5"/>
  <c r="AC111" i="5"/>
  <c r="AD111" i="5"/>
  <c r="AB111" i="5"/>
  <c r="F111" i="5" s="1"/>
  <c r="AZ77" i="5"/>
  <c r="AY174" i="5"/>
  <c r="AO195" i="5"/>
  <c r="AQ98" i="5"/>
  <c r="AQ195" i="5" s="1"/>
  <c r="BJ89" i="5"/>
  <c r="BH186" i="5" s="1"/>
  <c r="AP186" i="5"/>
  <c r="AV186" i="5"/>
  <c r="AM186" i="5"/>
  <c r="AS186" i="5"/>
  <c r="AY150" i="5"/>
  <c r="AZ150" i="5"/>
  <c r="BJ53" i="5"/>
  <c r="BH150" i="5" s="1"/>
  <c r="AM150" i="5"/>
  <c r="AV150" i="5"/>
  <c r="AS150" i="5"/>
  <c r="BD150" i="5"/>
  <c r="AP150" i="5"/>
  <c r="BJ58" i="5"/>
  <c r="BB155" i="5" s="1"/>
  <c r="AP155" i="5"/>
  <c r="AM155" i="5"/>
  <c r="AV155" i="5"/>
  <c r="AS155" i="5"/>
  <c r="AY155" i="5"/>
  <c r="AZ155" i="5"/>
  <c r="BJ76" i="5"/>
  <c r="BF173" i="5" s="1"/>
  <c r="AZ173" i="5"/>
  <c r="AS173" i="5"/>
  <c r="AM173" i="5"/>
  <c r="AY173" i="5"/>
  <c r="AP173" i="5"/>
  <c r="AV173" i="5"/>
  <c r="BJ87" i="5"/>
  <c r="BA184" i="5" s="1"/>
  <c r="AM184" i="5"/>
  <c r="AY184" i="5"/>
  <c r="AP184" i="5"/>
  <c r="AZ184" i="5"/>
  <c r="BD184" i="5"/>
  <c r="BE184" i="5"/>
  <c r="AV184" i="5"/>
  <c r="AS184" i="5"/>
  <c r="BH51" i="5"/>
  <c r="BH148" i="5" s="1"/>
  <c r="AM148" i="5"/>
  <c r="AV148" i="5"/>
  <c r="AY148" i="5"/>
  <c r="AP148" i="5"/>
  <c r="AZ148" i="5"/>
  <c r="BJ51" i="5"/>
  <c r="BF148" i="5" s="1"/>
  <c r="AS148" i="5"/>
  <c r="BJ30" i="5"/>
  <c r="BB127" i="5" s="1"/>
  <c r="BE127" i="5"/>
  <c r="AP127" i="5"/>
  <c r="AZ127" i="5"/>
  <c r="AS127" i="5"/>
  <c r="AV127" i="5"/>
  <c r="AY127" i="5"/>
  <c r="BD127" i="5"/>
  <c r="AM127" i="5"/>
  <c r="AN186" i="5"/>
  <c r="AQ199" i="5"/>
  <c r="BL208" i="5"/>
  <c r="BJ205" i="5"/>
  <c r="BB205" i="5"/>
  <c r="AQ205" i="5"/>
  <c r="BF205" i="5"/>
  <c r="AN165" i="5"/>
  <c r="BB172" i="5"/>
  <c r="BL193" i="5"/>
  <c r="BL182" i="5"/>
  <c r="AD85" i="5"/>
  <c r="BL195" i="5"/>
  <c r="BL140" i="5"/>
  <c r="BL145" i="5"/>
  <c r="AD36" i="5"/>
  <c r="BL133" i="5"/>
  <c r="BH47" i="5"/>
  <c r="AM144" i="5"/>
  <c r="AV144" i="5"/>
  <c r="AP144" i="5"/>
  <c r="BJ47" i="5"/>
  <c r="BF144" i="5" s="1"/>
  <c r="BA185" i="5"/>
  <c r="BL177" i="5"/>
  <c r="BF194" i="5"/>
  <c r="BJ203" i="5"/>
  <c r="BA203" i="5"/>
  <c r="BB203" i="5"/>
  <c r="AW57" i="5"/>
  <c r="AW154" i="5" s="1"/>
  <c r="AU154" i="5"/>
  <c r="BG160" i="5"/>
  <c r="AQ196" i="5"/>
  <c r="AN110" i="5"/>
  <c r="AN207" i="5" s="1"/>
  <c r="AL207" i="5"/>
  <c r="BE46" i="5"/>
  <c r="BD143" i="5"/>
  <c r="AU85" i="5"/>
  <c r="AT85" i="5"/>
  <c r="AR182" i="5"/>
  <c r="BF46" i="5"/>
  <c r="BF143" i="5" s="1"/>
  <c r="BF159" i="5"/>
  <c r="BG134" i="5"/>
  <c r="AZ151" i="5"/>
  <c r="BB54" i="5"/>
  <c r="BB151" i="5" s="1"/>
  <c r="AQ22" i="5"/>
  <c r="AQ119" i="5" s="1"/>
  <c r="AO119" i="5"/>
  <c r="AT70" i="5"/>
  <c r="AT167" i="5" s="1"/>
  <c r="AU70" i="5"/>
  <c r="AR167" i="5"/>
  <c r="AD99" i="5"/>
  <c r="AB99" i="5"/>
  <c r="F99" i="5" s="1"/>
  <c r="AC99" i="5"/>
  <c r="BE41" i="5"/>
  <c r="BD138" i="5"/>
  <c r="AD59" i="5"/>
  <c r="AB59" i="5"/>
  <c r="F59" i="5" s="1"/>
  <c r="AC59" i="5"/>
  <c r="AT76" i="5"/>
  <c r="AU76" i="5"/>
  <c r="AR173" i="5"/>
  <c r="BL152" i="5"/>
  <c r="AB72" i="5"/>
  <c r="F72" i="5" s="1"/>
  <c r="BF167" i="5"/>
  <c r="AL200" i="5"/>
  <c r="AN103" i="5"/>
  <c r="AN200" i="5" s="1"/>
  <c r="AQ134" i="5"/>
  <c r="AZ170" i="5"/>
  <c r="AB90" i="5"/>
  <c r="F90" i="5" s="1"/>
  <c r="AC90" i="5"/>
  <c r="AD90" i="5"/>
  <c r="BF158" i="5"/>
  <c r="AQ78" i="5"/>
  <c r="AO175" i="5"/>
  <c r="AL194" i="5"/>
  <c r="AN97" i="5"/>
  <c r="AN194" i="5" s="1"/>
  <c r="BA204" i="5"/>
  <c r="BL161" i="5"/>
  <c r="BE170" i="5"/>
  <c r="BD186" i="5"/>
  <c r="BE89" i="5"/>
  <c r="BE81" i="5"/>
  <c r="BD178" i="5"/>
  <c r="BF81" i="5"/>
  <c r="BB94" i="5"/>
  <c r="BB191" i="5" s="1"/>
  <c r="AZ191" i="5"/>
  <c r="AZ99" i="5"/>
  <c r="BA99" i="5"/>
  <c r="BA196" i="5" s="1"/>
  <c r="AY196" i="5"/>
  <c r="BJ71" i="5"/>
  <c r="BF168" i="5" s="1"/>
  <c r="AM168" i="5"/>
  <c r="AP168" i="5"/>
  <c r="AY168" i="5"/>
  <c r="AZ168" i="5"/>
  <c r="AS168" i="5"/>
  <c r="BD168" i="5"/>
  <c r="AV168" i="5"/>
  <c r="BE168" i="5"/>
  <c r="AM204" i="5"/>
  <c r="BJ107" i="5"/>
  <c r="BJ204" i="5" s="1"/>
  <c r="AS204" i="5"/>
  <c r="AV204" i="5"/>
  <c r="AC107" i="5"/>
  <c r="AP204" i="5"/>
  <c r="BJ36" i="5"/>
  <c r="AS133" i="5"/>
  <c r="BD133" i="5"/>
  <c r="BE133" i="5"/>
  <c r="AP133" i="5"/>
  <c r="AV133" i="5"/>
  <c r="AM133" i="5"/>
  <c r="AP167" i="5"/>
  <c r="BH70" i="5"/>
  <c r="BH167" i="5" s="1"/>
  <c r="AS167" i="5"/>
  <c r="BD167" i="5"/>
  <c r="BJ70" i="5"/>
  <c r="AM167" i="5"/>
  <c r="AV167" i="5"/>
  <c r="AY167" i="5"/>
  <c r="AZ167" i="5"/>
  <c r="AM176" i="5"/>
  <c r="AS176" i="5"/>
  <c r="BD176" i="5"/>
  <c r="AV176" i="5"/>
  <c r="BE176" i="5"/>
  <c r="BJ79" i="5"/>
  <c r="BA176" i="5" s="1"/>
  <c r="AP176" i="5"/>
  <c r="AY176" i="5"/>
  <c r="AZ176" i="5"/>
  <c r="BH43" i="5"/>
  <c r="BH140" i="5" s="1"/>
  <c r="BJ43" i="5"/>
  <c r="BF140" i="5" s="1"/>
  <c r="AM140" i="5"/>
  <c r="AV140" i="5"/>
  <c r="BD140" i="5"/>
  <c r="AS140" i="5"/>
  <c r="BE140" i="5"/>
  <c r="AY140" i="5"/>
  <c r="AZ140" i="5"/>
  <c r="AP140" i="5"/>
  <c r="AN190" i="5"/>
  <c r="BJ147" i="5"/>
  <c r="BA147" i="5"/>
  <c r="BG147" i="5"/>
  <c r="BB147" i="5"/>
  <c r="AZ107" i="5"/>
  <c r="AY204" i="5"/>
  <c r="BA172" i="5"/>
  <c r="BB93" i="5"/>
  <c r="BB190" i="5" s="1"/>
  <c r="AZ190" i="5"/>
  <c r="BE202" i="5"/>
  <c r="BJ210" i="5"/>
  <c r="BA210" i="5"/>
  <c r="BL188" i="5"/>
  <c r="BL163" i="5"/>
  <c r="BL187" i="5"/>
  <c r="BL158" i="5"/>
  <c r="BL135" i="5"/>
  <c r="BL146" i="5"/>
  <c r="BL128" i="5"/>
  <c r="BA42" i="5"/>
  <c r="BA139" i="5" s="1"/>
  <c r="AZ42" i="5"/>
  <c r="AY139" i="5"/>
  <c r="AT170" i="5"/>
  <c r="BG198" i="5"/>
  <c r="BJ198" i="5"/>
  <c r="AN198" i="5"/>
  <c r="AT154" i="5"/>
  <c r="AT198" i="5"/>
  <c r="AN183" i="5"/>
  <c r="BJ183" i="5"/>
  <c r="AU194" i="5"/>
  <c r="AW97" i="5"/>
  <c r="AW194" i="5" s="1"/>
  <c r="AU189" i="5"/>
  <c r="AW92" i="5"/>
  <c r="AT199" i="5"/>
  <c r="AW89" i="5"/>
  <c r="AW186" i="5" s="1"/>
  <c r="AU186" i="5"/>
  <c r="AU42" i="5"/>
  <c r="AT42" i="5"/>
  <c r="AT139" i="5" s="1"/>
  <c r="AR139" i="5"/>
  <c r="AT56" i="5"/>
  <c r="AU56" i="5"/>
  <c r="AR153" i="5"/>
  <c r="BA125" i="5"/>
  <c r="BA46" i="5"/>
  <c r="AZ46" i="5"/>
  <c r="AY143" i="5"/>
  <c r="BA155" i="5"/>
  <c r="AT123" i="5"/>
  <c r="AW47" i="5"/>
  <c r="AU144" i="5"/>
  <c r="AT58" i="5"/>
  <c r="AU58" i="5"/>
  <c r="AR155" i="5"/>
  <c r="AT148" i="5"/>
  <c r="AZ59" i="5"/>
  <c r="BA59" i="5"/>
  <c r="AY156" i="5"/>
  <c r="AC56" i="5"/>
  <c r="AD56" i="5"/>
  <c r="AB56" i="5"/>
  <c r="F56" i="5" s="1"/>
  <c r="AB97" i="5"/>
  <c r="F97" i="5" s="1"/>
  <c r="AC97" i="5"/>
  <c r="AD97" i="5"/>
  <c r="AW28" i="5"/>
  <c r="AW125" i="5" s="1"/>
  <c r="AU125" i="5"/>
  <c r="AW41" i="5"/>
  <c r="AW138" i="5" s="1"/>
  <c r="AU138" i="5"/>
  <c r="AB68" i="5"/>
  <c r="F68" i="5" s="1"/>
  <c r="AC68" i="5"/>
  <c r="AD68" i="5"/>
  <c r="BA138" i="5"/>
  <c r="AU22" i="5"/>
  <c r="AD55" i="5"/>
  <c r="AN70" i="5"/>
  <c r="AN167" i="5" s="1"/>
  <c r="AL167" i="5"/>
  <c r="AT84" i="5"/>
  <c r="AT181" i="5" s="1"/>
  <c r="AU84" i="5"/>
  <c r="AR181" i="5"/>
  <c r="BL132" i="5"/>
  <c r="BJ66" i="5"/>
  <c r="AP163" i="5"/>
  <c r="AS163" i="5"/>
  <c r="AV163" i="5"/>
  <c r="AY163" i="5"/>
  <c r="AZ163" i="5"/>
  <c r="AM163" i="5"/>
  <c r="BF193" i="5"/>
  <c r="AU107" i="5"/>
  <c r="AT107" i="5"/>
  <c r="AT204" i="5" s="1"/>
  <c r="AR204" i="5"/>
  <c r="AQ74" i="5"/>
  <c r="AQ171" i="5" s="1"/>
  <c r="AO171" i="5"/>
  <c r="AN84" i="5"/>
  <c r="AN181" i="5" s="1"/>
  <c r="AL181" i="5"/>
  <c r="AB95" i="5"/>
  <c r="F95" i="5" s="1"/>
  <c r="AC95" i="5"/>
  <c r="AD95" i="5"/>
  <c r="BA165" i="5"/>
  <c r="BH171" i="5"/>
  <c r="AP190" i="5"/>
  <c r="BH93" i="5"/>
  <c r="BE190" i="5"/>
  <c r="AV190" i="5"/>
  <c r="AM190" i="5"/>
  <c r="BJ93" i="5"/>
  <c r="AS190" i="5"/>
  <c r="BD190" i="5"/>
  <c r="BB201" i="5"/>
  <c r="AT112" i="5"/>
  <c r="AT209" i="5" s="1"/>
  <c r="AR209" i="5"/>
  <c r="AU112" i="5"/>
  <c r="AV187" i="5"/>
  <c r="BD187" i="5"/>
  <c r="BE187" i="5"/>
  <c r="BH90" i="5"/>
  <c r="AS187" i="5"/>
  <c r="BJ90" i="5"/>
  <c r="BF187" i="5" s="1"/>
  <c r="AY187" i="5"/>
  <c r="AZ187" i="5"/>
  <c r="AM187" i="5"/>
  <c r="AP187" i="5"/>
  <c r="AY198" i="5"/>
  <c r="AZ101" i="5"/>
  <c r="BA101" i="5"/>
  <c r="BA198" i="5" s="1"/>
  <c r="BJ39" i="5"/>
  <c r="BJ136" i="5" s="1"/>
  <c r="AM136" i="5"/>
  <c r="AC39" i="5"/>
  <c r="AV136" i="5"/>
  <c r="AP136" i="5"/>
  <c r="AS136" i="5"/>
  <c r="BJ74" i="5"/>
  <c r="AV171" i="5"/>
  <c r="AM171" i="5"/>
  <c r="AY171" i="5"/>
  <c r="AP171" i="5"/>
  <c r="BD171" i="5"/>
  <c r="BL201" i="5"/>
  <c r="BE76" i="5"/>
  <c r="BD173" i="5"/>
  <c r="BG110" i="5"/>
  <c r="BG207" i="5" s="1"/>
  <c r="BE77" i="5"/>
  <c r="BD174" i="5"/>
  <c r="BA95" i="5"/>
  <c r="BA192" i="5" s="1"/>
  <c r="AZ95" i="5"/>
  <c r="AY192" i="5"/>
  <c r="BG196" i="5"/>
  <c r="BJ92" i="5"/>
  <c r="BF189" i="5" s="1"/>
  <c r="AS189" i="5"/>
  <c r="BH92" i="5"/>
  <c r="AP189" i="5"/>
  <c r="BD189" i="5"/>
  <c r="BE189" i="5"/>
  <c r="AM189" i="5"/>
  <c r="AV189" i="5"/>
  <c r="BH42" i="5"/>
  <c r="BH139" i="5" s="1"/>
  <c r="AP139" i="5"/>
  <c r="BJ42" i="5"/>
  <c r="BJ139" i="5" s="1"/>
  <c r="AM139" i="5"/>
  <c r="AV139" i="5"/>
  <c r="AS139" i="5"/>
  <c r="BJ102" i="5"/>
  <c r="AV199" i="5"/>
  <c r="AM199" i="5"/>
  <c r="AP199" i="5"/>
  <c r="AS199" i="5"/>
  <c r="AZ177" i="5"/>
  <c r="AS177" i="5"/>
  <c r="BJ80" i="5"/>
  <c r="BH177" i="5" s="1"/>
  <c r="AC80" i="5"/>
  <c r="AV177" i="5"/>
  <c r="AY177" i="5"/>
  <c r="BD177" i="5"/>
  <c r="AP177" i="5"/>
  <c r="BE177" i="5"/>
  <c r="BJ49" i="5"/>
  <c r="BF146" i="5" s="1"/>
  <c r="BH49" i="5"/>
  <c r="BH146" i="5" s="1"/>
  <c r="AM146" i="5"/>
  <c r="AV146" i="5"/>
  <c r="BE146" i="5"/>
  <c r="AP146" i="5"/>
  <c r="BD146" i="5"/>
  <c r="AS146" i="5"/>
  <c r="BH50" i="5"/>
  <c r="BH147" i="5" s="1"/>
  <c r="BE147" i="5"/>
  <c r="AP147" i="5"/>
  <c r="AS147" i="5"/>
  <c r="BD147" i="5"/>
  <c r="AV147" i="5"/>
  <c r="AY147" i="5"/>
  <c r="AZ147" i="5"/>
  <c r="AM147" i="5"/>
  <c r="BJ31" i="5"/>
  <c r="AW128" i="5" s="1"/>
  <c r="AB31" i="5"/>
  <c r="F31" i="5" s="1"/>
  <c r="AC31" i="5"/>
  <c r="AM128" i="5"/>
  <c r="AV128" i="5"/>
  <c r="BD128" i="5"/>
  <c r="BE128" i="5"/>
  <c r="AY128" i="5"/>
  <c r="AZ128" i="5"/>
  <c r="AS128" i="5"/>
  <c r="AP128" i="5"/>
  <c r="BF161" i="5"/>
  <c r="AW104" i="5"/>
  <c r="AW201" i="5" s="1"/>
  <c r="AU201" i="5"/>
  <c r="AT113" i="5"/>
  <c r="AT210" i="5" s="1"/>
  <c r="AU113" i="5"/>
  <c r="AR210" i="5"/>
  <c r="AU98" i="5"/>
  <c r="BL204" i="5"/>
  <c r="BL150" i="5"/>
  <c r="BL192" i="5"/>
  <c r="BL148" i="5"/>
  <c r="BL141" i="5"/>
  <c r="BL143" i="5"/>
  <c r="BL117" i="5"/>
  <c r="BG199" i="5"/>
  <c r="AT189" i="5"/>
  <c r="BE193" i="5"/>
  <c r="BJ191" i="5"/>
  <c r="AQ191" i="5"/>
  <c r="AW102" i="5"/>
  <c r="AW199" i="5" s="1"/>
  <c r="AU199" i="5"/>
  <c r="BE160" i="5"/>
  <c r="AT186" i="5"/>
  <c r="AQ204" i="5"/>
  <c r="AE53" i="5"/>
  <c r="AE45" i="5"/>
  <c r="AE33" i="5"/>
  <c r="AE27" i="5"/>
  <c r="AE19" i="5"/>
  <c r="AQ21" i="5"/>
  <c r="AQ118" i="5" s="1"/>
  <c r="AO118" i="5"/>
  <c r="AQ26" i="5"/>
  <c r="AQ123" i="5" s="1"/>
  <c r="AO123" i="5"/>
  <c r="BH154" i="5"/>
  <c r="BF130" i="5"/>
  <c r="AU26" i="5"/>
  <c r="AB60" i="5"/>
  <c r="F60" i="5" s="1"/>
  <c r="AC60" i="5"/>
  <c r="AD60" i="5"/>
  <c r="BL160" i="5"/>
  <c r="AT74" i="5"/>
  <c r="AT171" i="5" s="1"/>
  <c r="AU74" i="5"/>
  <c r="AR171" i="5"/>
  <c r="AZ56" i="5"/>
  <c r="AY153" i="5"/>
  <c r="AT81" i="5"/>
  <c r="AR178" i="5"/>
  <c r="AU81" i="5"/>
  <c r="BF195" i="5"/>
  <c r="BB41" i="5"/>
  <c r="AZ138" i="5"/>
  <c r="AD91" i="5"/>
  <c r="AB91" i="5"/>
  <c r="F91" i="5" s="1"/>
  <c r="AC91" i="5"/>
  <c r="AT72" i="5"/>
  <c r="AU72" i="5"/>
  <c r="AR169" i="5"/>
  <c r="AU80" i="5"/>
  <c r="AT80" i="5"/>
  <c r="AR177" i="5"/>
  <c r="BE91" i="5"/>
  <c r="BD188" i="5"/>
  <c r="AS193" i="5"/>
  <c r="BJ96" i="5"/>
  <c r="AP193" i="5"/>
  <c r="AV193" i="5"/>
  <c r="AM193" i="5"/>
  <c r="AQ185" i="5"/>
  <c r="AN100" i="5"/>
  <c r="AN197" i="5" s="1"/>
  <c r="AL197" i="5"/>
  <c r="BB49" i="5"/>
  <c r="AZ146" i="5"/>
  <c r="BG171" i="5"/>
  <c r="AT94" i="5"/>
  <c r="AT191" i="5" s="1"/>
  <c r="AR191" i="5"/>
  <c r="AU94" i="5"/>
  <c r="BA201" i="5"/>
  <c r="AW105" i="5"/>
  <c r="AU202" i="5"/>
  <c r="BG208" i="5"/>
  <c r="BH76" i="5"/>
  <c r="AN76" i="5"/>
  <c r="AL173" i="5"/>
  <c r="BL202" i="5"/>
  <c r="AL208" i="5"/>
  <c r="AN111" i="5"/>
  <c r="AN208" i="5" s="1"/>
  <c r="BH71" i="5"/>
  <c r="BH168" i="5" s="1"/>
  <c r="BF196" i="5"/>
  <c r="BH107" i="5"/>
  <c r="BH204" i="5" s="1"/>
  <c r="AS154" i="5"/>
  <c r="BD154" i="5"/>
  <c r="AP154" i="5"/>
  <c r="AV154" i="5"/>
  <c r="AM154" i="5"/>
  <c r="BJ78" i="5"/>
  <c r="AV175" i="5"/>
  <c r="AM175" i="5"/>
  <c r="AY175" i="5"/>
  <c r="AP175" i="5"/>
  <c r="AZ175" i="5"/>
  <c r="AS175" i="5"/>
  <c r="BJ100" i="5"/>
  <c r="BH100" i="5"/>
  <c r="BH197" i="5" s="1"/>
  <c r="AS197" i="5"/>
  <c r="AP197" i="5"/>
  <c r="AY197" i="5"/>
  <c r="BD197" i="5"/>
  <c r="AV197" i="5"/>
  <c r="BE197" i="5"/>
  <c r="AM197" i="5"/>
  <c r="AC100" i="5"/>
  <c r="BJ75" i="5"/>
  <c r="BH172" i="5" s="1"/>
  <c r="BD172" i="5"/>
  <c r="AS172" i="5"/>
  <c r="BE172" i="5"/>
  <c r="AV172" i="5"/>
  <c r="AP172" i="5"/>
  <c r="AC75" i="5"/>
  <c r="AY172" i="5"/>
  <c r="BJ32" i="5"/>
  <c r="BH129" i="5" s="1"/>
  <c r="AS129" i="5"/>
  <c r="AM129" i="5"/>
  <c r="AY129" i="5"/>
  <c r="AV129" i="5"/>
  <c r="AZ129" i="5"/>
  <c r="AP129" i="5"/>
  <c r="BJ45" i="5"/>
  <c r="BH45" i="5"/>
  <c r="AP142" i="5"/>
  <c r="AM142" i="5"/>
  <c r="BD142" i="5"/>
  <c r="AV142" i="5"/>
  <c r="BE142" i="5"/>
  <c r="AS142" i="5"/>
  <c r="BJ40" i="5"/>
  <c r="AS137" i="5"/>
  <c r="AP137" i="5"/>
  <c r="BE137" i="5"/>
  <c r="AV137" i="5"/>
  <c r="AB40" i="5"/>
  <c r="F40" i="5" s="1"/>
  <c r="AM137" i="5"/>
  <c r="BD137" i="5"/>
  <c r="BG172" i="5"/>
  <c r="AT201" i="5"/>
  <c r="BB181" i="5"/>
  <c r="AB98" i="5"/>
  <c r="F98" i="5" s="1"/>
  <c r="AC98" i="5"/>
  <c r="AD98" i="5"/>
  <c r="BG105" i="5"/>
  <c r="AT146" i="5"/>
  <c r="AT195" i="5"/>
  <c r="BG206" i="5"/>
  <c r="BL209" i="5"/>
  <c r="BL196" i="5"/>
  <c r="BL190" i="5"/>
  <c r="BL149" i="5"/>
  <c r="BL156" i="5"/>
  <c r="BL139" i="5"/>
  <c r="BL116" i="5"/>
  <c r="BB47" i="5"/>
  <c r="AZ144" i="5"/>
  <c r="AQ183" i="5"/>
  <c r="BF199" i="5"/>
  <c r="AW71" i="5"/>
  <c r="AU168" i="5"/>
  <c r="AL210" i="5"/>
  <c r="AN113" i="5"/>
  <c r="AN210" i="5" s="1"/>
  <c r="BF160" i="5"/>
  <c r="AW99" i="5"/>
  <c r="AW196" i="5" s="1"/>
  <c r="AU196" i="5"/>
  <c r="AW96" i="5"/>
  <c r="AU193" i="5"/>
  <c r="AN188" i="5"/>
  <c r="Y6" i="8" l="1"/>
  <c r="Y20" i="8"/>
  <c r="Z23" i="8"/>
  <c r="Z9" i="8"/>
  <c r="Y14" i="8"/>
  <c r="Y82" i="8"/>
  <c r="Y10" i="8"/>
  <c r="Y24" i="8"/>
  <c r="AB21" i="8"/>
  <c r="AB7" i="8"/>
  <c r="Y3" i="8"/>
  <c r="Y18" i="8"/>
  <c r="Y4" i="8"/>
  <c r="Y12" i="8"/>
  <c r="AB11" i="8"/>
  <c r="AB25" i="8"/>
  <c r="AB14" i="8"/>
  <c r="AB82" i="8"/>
  <c r="AB3" i="8"/>
  <c r="AB18" i="8"/>
  <c r="AB4" i="8"/>
  <c r="AB12" i="8"/>
  <c r="AB5" i="8"/>
  <c r="AB19" i="8"/>
  <c r="Y22" i="8"/>
  <c r="Y8" i="8"/>
  <c r="Z25" i="8"/>
  <c r="Z11" i="8"/>
  <c r="Y25" i="8"/>
  <c r="Y11" i="8"/>
  <c r="Z8" i="8"/>
  <c r="Z13" i="8"/>
  <c r="Z50" i="8"/>
  <c r="AB50" i="8"/>
  <c r="AB13" i="8"/>
  <c r="Z7" i="8"/>
  <c r="Y13" i="8"/>
  <c r="Y50" i="8"/>
  <c r="Y5" i="8"/>
  <c r="Y19" i="8"/>
  <c r="Z3" i="8"/>
  <c r="Z4" i="8"/>
  <c r="Z12" i="8"/>
  <c r="Z18" i="8"/>
  <c r="AB8" i="8"/>
  <c r="AB22" i="8"/>
  <c r="Z6" i="8"/>
  <c r="Z20" i="8"/>
  <c r="Z14" i="8"/>
  <c r="AB23" i="8"/>
  <c r="AB9" i="8"/>
  <c r="Y9" i="8"/>
  <c r="Y23" i="8"/>
  <c r="Y7" i="8"/>
  <c r="AB6" i="8"/>
  <c r="AB10" i="8"/>
  <c r="AB24" i="8"/>
  <c r="Z10" i="8"/>
  <c r="Z5" i="8"/>
  <c r="Q8" i="7"/>
  <c r="Q22" i="7"/>
  <c r="Q11" i="7"/>
  <c r="Q3" i="7"/>
  <c r="Q12" i="7"/>
  <c r="Q18" i="7"/>
  <c r="Q4" i="7"/>
  <c r="Q9" i="7"/>
  <c r="Q23" i="7"/>
  <c r="Q50" i="7"/>
  <c r="Q13" i="7"/>
  <c r="Q5" i="7"/>
  <c r="Q19" i="7"/>
  <c r="Q10" i="7"/>
  <c r="Q24" i="7"/>
  <c r="Q14" i="7"/>
  <c r="Q82" i="7"/>
  <c r="Q7" i="7"/>
  <c r="Q6" i="7"/>
  <c r="Q20" i="7"/>
  <c r="AA21" i="6"/>
  <c r="AA7" i="6"/>
  <c r="AA19" i="6"/>
  <c r="AA5" i="6"/>
  <c r="AA51" i="6"/>
  <c r="AA13" i="6"/>
  <c r="AA30" i="6"/>
  <c r="AA8" i="6"/>
  <c r="AA11" i="6"/>
  <c r="AA25" i="6"/>
  <c r="AA10" i="6"/>
  <c r="AA23" i="6"/>
  <c r="AA9" i="6"/>
  <c r="AA3" i="6"/>
  <c r="AA18" i="6"/>
  <c r="AA12" i="6"/>
  <c r="AA4" i="6"/>
  <c r="AA14" i="6"/>
  <c r="AA82" i="6"/>
  <c r="AY8" i="5"/>
  <c r="AO9" i="5"/>
  <c r="BE151" i="5"/>
  <c r="BG54" i="5"/>
  <c r="BG151" i="5" s="1"/>
  <c r="AW148" i="5"/>
  <c r="BG169" i="5"/>
  <c r="BG126" i="5"/>
  <c r="BF126" i="5"/>
  <c r="AN126" i="5"/>
  <c r="BJ126" i="5"/>
  <c r="AQ126" i="5"/>
  <c r="AU185" i="5"/>
  <c r="AW88" i="5"/>
  <c r="AW185" i="5" s="1"/>
  <c r="BG26" i="5"/>
  <c r="BG123" i="5" s="1"/>
  <c r="BE123" i="5"/>
  <c r="BG42" i="5"/>
  <c r="BG139" i="5" s="1"/>
  <c r="BE139" i="5"/>
  <c r="BF118" i="5"/>
  <c r="AV8" i="5"/>
  <c r="AN163" i="5"/>
  <c r="AW72" i="5"/>
  <c r="AW169" i="5" s="1"/>
  <c r="AU169" i="5"/>
  <c r="AW84" i="5"/>
  <c r="AW181" i="5" s="1"/>
  <c r="AU181" i="5"/>
  <c r="AQ144" i="5"/>
  <c r="BJ144" i="5"/>
  <c r="BG27" i="5"/>
  <c r="BG124" i="5" s="1"/>
  <c r="BE124" i="5"/>
  <c r="BG142" i="5"/>
  <c r="BJ142" i="5"/>
  <c r="AN142" i="5"/>
  <c r="AT142" i="5"/>
  <c r="BA180" i="5"/>
  <c r="AQ180" i="5"/>
  <c r="AQ156" i="5"/>
  <c r="BJ156" i="5"/>
  <c r="AN156" i="5"/>
  <c r="BJ152" i="5"/>
  <c r="BA152" i="5"/>
  <c r="BB152" i="5"/>
  <c r="AZ188" i="5"/>
  <c r="BB91" i="5"/>
  <c r="BB188" i="5" s="1"/>
  <c r="AW44" i="5"/>
  <c r="AW141" i="5" s="1"/>
  <c r="AU141" i="5"/>
  <c r="AQ153" i="5"/>
  <c r="BF119" i="5"/>
  <c r="BH128" i="5"/>
  <c r="BJ171" i="5"/>
  <c r="AN171" i="5"/>
  <c r="BF171" i="5"/>
  <c r="BH190" i="5"/>
  <c r="AW144" i="5"/>
  <c r="AW56" i="5"/>
  <c r="AW153" i="5" s="1"/>
  <c r="AU153" i="5"/>
  <c r="AW189" i="5"/>
  <c r="BJ133" i="5"/>
  <c r="BF133" i="5"/>
  <c r="BG133" i="5"/>
  <c r="AN133" i="5"/>
  <c r="AQ133" i="5"/>
  <c r="BE178" i="5"/>
  <c r="BG81" i="5"/>
  <c r="BG178" i="5" s="1"/>
  <c r="BE138" i="5"/>
  <c r="BG41" i="5"/>
  <c r="BG138" i="5" s="1"/>
  <c r="BF150" i="5"/>
  <c r="AW90" i="5"/>
  <c r="AW187" i="5" s="1"/>
  <c r="AU187" i="5"/>
  <c r="AN148" i="5"/>
  <c r="BB18" i="5"/>
  <c r="AZ4" i="5"/>
  <c r="AZ115" i="5"/>
  <c r="AN143" i="5"/>
  <c r="BJ143" i="5"/>
  <c r="BH127" i="5"/>
  <c r="BH152" i="5"/>
  <c r="AN185" i="5"/>
  <c r="BF185" i="5"/>
  <c r="BG185" i="5"/>
  <c r="BJ185" i="5"/>
  <c r="AU179" i="5"/>
  <c r="AW82" i="5"/>
  <c r="AW179" i="5" s="1"/>
  <c r="BB200" i="5"/>
  <c r="BE156" i="5"/>
  <c r="BG59" i="5"/>
  <c r="BG156" i="5" s="1"/>
  <c r="AT184" i="5"/>
  <c r="BH182" i="5"/>
  <c r="AQ187" i="5"/>
  <c r="BH164" i="5"/>
  <c r="BA133" i="5"/>
  <c r="AQ151" i="5"/>
  <c r="BJ151" i="5"/>
  <c r="AN151" i="5"/>
  <c r="AE4" i="5"/>
  <c r="AE3" i="5"/>
  <c r="BG22" i="5"/>
  <c r="BG119" i="5" s="1"/>
  <c r="BE119" i="5"/>
  <c r="AN152" i="5"/>
  <c r="BH156" i="5"/>
  <c r="BA149" i="5"/>
  <c r="BB149" i="5"/>
  <c r="BJ149" i="5"/>
  <c r="AN149" i="5"/>
  <c r="AQ149" i="5"/>
  <c r="BG25" i="5"/>
  <c r="BG122" i="5" s="1"/>
  <c r="BE122" i="5"/>
  <c r="AW184" i="5"/>
  <c r="AU180" i="5"/>
  <c r="AW83" i="5"/>
  <c r="AW180" i="5" s="1"/>
  <c r="BB60" i="5"/>
  <c r="BB157" i="5" s="1"/>
  <c r="AZ157" i="5"/>
  <c r="BH176" i="5"/>
  <c r="BF129" i="5"/>
  <c r="BA118" i="5"/>
  <c r="BB118" i="5"/>
  <c r="BJ118" i="5"/>
  <c r="AN118" i="5"/>
  <c r="BF136" i="5"/>
  <c r="AN132" i="5"/>
  <c r="AW136" i="5"/>
  <c r="AW30" i="5"/>
  <c r="AW127" i="5" s="1"/>
  <c r="AU127" i="5"/>
  <c r="BE204" i="5"/>
  <c r="BG107" i="5"/>
  <c r="BG204" i="5" s="1"/>
  <c r="BJ165" i="5"/>
  <c r="AQ165" i="5"/>
  <c r="AW151" i="5"/>
  <c r="AW140" i="5"/>
  <c r="AW27" i="5"/>
  <c r="AW124" i="5" s="1"/>
  <c r="AU124" i="5"/>
  <c r="BA153" i="5"/>
  <c r="BF139" i="5"/>
  <c r="BG21" i="5"/>
  <c r="BG118" i="5" s="1"/>
  <c r="BE118" i="5"/>
  <c r="AS8" i="5"/>
  <c r="AW62" i="5"/>
  <c r="AW159" i="5" s="1"/>
  <c r="AU159" i="5"/>
  <c r="BB40" i="5"/>
  <c r="BB137" i="5" s="1"/>
  <c r="AZ137" i="5"/>
  <c r="AI3" i="5"/>
  <c r="AW26" i="5"/>
  <c r="AW123" i="5" s="1"/>
  <c r="AU123" i="5"/>
  <c r="BB99" i="5"/>
  <c r="BB196" i="5" s="1"/>
  <c r="AZ196" i="5"/>
  <c r="AW76" i="5"/>
  <c r="AW173" i="5" s="1"/>
  <c r="AU173" i="5"/>
  <c r="AW85" i="5"/>
  <c r="AW182" i="5" s="1"/>
  <c r="AU182" i="5"/>
  <c r="BJ137" i="5"/>
  <c r="AQ137" i="5"/>
  <c r="BF137" i="5"/>
  <c r="BJ175" i="5"/>
  <c r="BB175" i="5"/>
  <c r="AN175" i="5"/>
  <c r="AZ153" i="5"/>
  <c r="BB56" i="5"/>
  <c r="BB153" i="5" s="1"/>
  <c r="BG189" i="5"/>
  <c r="AN189" i="5"/>
  <c r="BJ189" i="5"/>
  <c r="AQ189" i="5"/>
  <c r="BA187" i="5"/>
  <c r="BB187" i="5"/>
  <c r="BG187" i="5"/>
  <c r="BJ187" i="5"/>
  <c r="AN187" i="5"/>
  <c r="BA163" i="5"/>
  <c r="BJ163" i="5"/>
  <c r="BB163" i="5"/>
  <c r="BB168" i="5"/>
  <c r="BJ168" i="5"/>
  <c r="AT168" i="5"/>
  <c r="AT200" i="5"/>
  <c r="BJ150" i="5"/>
  <c r="BA150" i="5"/>
  <c r="BB150" i="5"/>
  <c r="BH136" i="5"/>
  <c r="AR9" i="5"/>
  <c r="BG47" i="5"/>
  <c r="BG144" i="5" s="1"/>
  <c r="BE144" i="5"/>
  <c r="AU206" i="5"/>
  <c r="AW109" i="5"/>
  <c r="AW206" i="5" s="1"/>
  <c r="BF164" i="5"/>
  <c r="BJ164" i="5"/>
  <c r="AN119" i="5"/>
  <c r="BJ119" i="5"/>
  <c r="AW36" i="5"/>
  <c r="AW133" i="5" s="1"/>
  <c r="AU133" i="5"/>
  <c r="BJ138" i="5"/>
  <c r="AQ138" i="5"/>
  <c r="AW49" i="5"/>
  <c r="AW146" i="5" s="1"/>
  <c r="AU146" i="5"/>
  <c r="AW168" i="5"/>
  <c r="BJ197" i="5"/>
  <c r="BG197" i="5"/>
  <c r="AQ197" i="5"/>
  <c r="AW202" i="5"/>
  <c r="AQ193" i="5"/>
  <c r="BJ193" i="5"/>
  <c r="AT163" i="5"/>
  <c r="BE173" i="5"/>
  <c r="BG76" i="5"/>
  <c r="BG173" i="5" s="1"/>
  <c r="AW22" i="5"/>
  <c r="AW119" i="5" s="1"/>
  <c r="AU119" i="5"/>
  <c r="AW193" i="5"/>
  <c r="BG202" i="5"/>
  <c r="AT164" i="5"/>
  <c r="BB146" i="5"/>
  <c r="BB138" i="5"/>
  <c r="AT144" i="5"/>
  <c r="BA144" i="5"/>
  <c r="AW98" i="5"/>
  <c r="AW195" i="5" s="1"/>
  <c r="AU195" i="5"/>
  <c r="BJ199" i="5"/>
  <c r="AN199" i="5"/>
  <c r="BB101" i="5"/>
  <c r="BB198" i="5" s="1"/>
  <c r="AZ198" i="5"/>
  <c r="BH187" i="5"/>
  <c r="BH184" i="5"/>
  <c r="BA156" i="5"/>
  <c r="AT153" i="5"/>
  <c r="BE186" i="5"/>
  <c r="BG89" i="5"/>
  <c r="BG186" i="5" s="1"/>
  <c r="BB184" i="5"/>
  <c r="AT182" i="5"/>
  <c r="AN155" i="5"/>
  <c r="BJ155" i="5"/>
  <c r="AQ155" i="5"/>
  <c r="AT175" i="5"/>
  <c r="BB142" i="5"/>
  <c r="AW197" i="5"/>
  <c r="BB81" i="5"/>
  <c r="BB178" i="5" s="1"/>
  <c r="AZ178" i="5"/>
  <c r="AN137" i="5"/>
  <c r="BA3" i="5"/>
  <c r="BA115" i="5"/>
  <c r="AT136" i="5"/>
  <c r="AQ3" i="5"/>
  <c r="AQ115" i="5"/>
  <c r="AQ129" i="5"/>
  <c r="AW20" i="5"/>
  <c r="AW117" i="5" s="1"/>
  <c r="AU117" i="5"/>
  <c r="BH200" i="5"/>
  <c r="AT190" i="5"/>
  <c r="BH163" i="5"/>
  <c r="AW91" i="5"/>
  <c r="AW188" i="5" s="1"/>
  <c r="AU188" i="5"/>
  <c r="AW59" i="5"/>
  <c r="AW156" i="5" s="1"/>
  <c r="AU156" i="5"/>
  <c r="AW161" i="5"/>
  <c r="BB82" i="5"/>
  <c r="BB179" i="5" s="1"/>
  <c r="AZ179" i="5"/>
  <c r="AQ145" i="5"/>
  <c r="BF135" i="5"/>
  <c r="AQ135" i="5"/>
  <c r="BJ135" i="5"/>
  <c r="AN135" i="5"/>
  <c r="AN176" i="5"/>
  <c r="BF142" i="5"/>
  <c r="AT126" i="5"/>
  <c r="AT133" i="5"/>
  <c r="AT152" i="5"/>
  <c r="AQ146" i="5"/>
  <c r="AN145" i="5"/>
  <c r="BJ209" i="5"/>
  <c r="BA209" i="5"/>
  <c r="BB209" i="5"/>
  <c r="AQ209" i="5"/>
  <c r="AN209" i="5"/>
  <c r="BB62" i="5"/>
  <c r="BB159" i="5" s="1"/>
  <c r="AZ159" i="5"/>
  <c r="BG175" i="5"/>
  <c r="BA175" i="5"/>
  <c r="AF3" i="5"/>
  <c r="AT180" i="5"/>
  <c r="BF138" i="5"/>
  <c r="BG32" i="5"/>
  <c r="BG129" i="5" s="1"/>
  <c r="BE129" i="5"/>
  <c r="BH118" i="5"/>
  <c r="BE136" i="5"/>
  <c r="BG39" i="5"/>
  <c r="BG136" i="5" s="1"/>
  <c r="AQ143" i="5"/>
  <c r="AN116" i="5"/>
  <c r="BJ116" i="5"/>
  <c r="AT127" i="5"/>
  <c r="AN193" i="5"/>
  <c r="AQ158" i="5"/>
  <c r="BB158" i="5"/>
  <c r="BJ158" i="5"/>
  <c r="AN158" i="5"/>
  <c r="BA158" i="5"/>
  <c r="BJ121" i="5"/>
  <c r="AN121" i="5"/>
  <c r="AW37" i="5"/>
  <c r="AW134" i="5" s="1"/>
  <c r="AU134" i="5"/>
  <c r="BA129" i="5"/>
  <c r="AQ117" i="5"/>
  <c r="AQ157" i="5"/>
  <c r="AM8" i="5"/>
  <c r="AW23" i="5"/>
  <c r="AW120" i="5" s="1"/>
  <c r="AU120" i="5"/>
  <c r="AT187" i="5"/>
  <c r="AQ130" i="5"/>
  <c r="BA130" i="5"/>
  <c r="BJ130" i="5"/>
  <c r="AL9" i="5"/>
  <c r="BJ180" i="5"/>
  <c r="AN180" i="5"/>
  <c r="BJ200" i="5"/>
  <c r="AQ200" i="5"/>
  <c r="BF200" i="5"/>
  <c r="BJ179" i="5"/>
  <c r="AN179" i="5"/>
  <c r="AT179" i="5"/>
  <c r="AW93" i="5"/>
  <c r="AW190" i="5" s="1"/>
  <c r="AU190" i="5"/>
  <c r="AN144" i="5"/>
  <c r="AW61" i="5"/>
  <c r="AW158" i="5" s="1"/>
  <c r="AU158" i="5"/>
  <c r="AW40" i="5"/>
  <c r="AW137" i="5" s="1"/>
  <c r="AU137" i="5"/>
  <c r="AQ179" i="5"/>
  <c r="BA179" i="5"/>
  <c r="BA127" i="5"/>
  <c r="AD3" i="5"/>
  <c r="AQ136" i="5"/>
  <c r="AN182" i="5"/>
  <c r="BJ182" i="5"/>
  <c r="BB182" i="5"/>
  <c r="AQ182" i="5"/>
  <c r="BE162" i="5"/>
  <c r="BG65" i="5"/>
  <c r="BG162" i="5" s="1"/>
  <c r="BB38" i="5"/>
  <c r="BB135" i="5" s="1"/>
  <c r="AZ135" i="5"/>
  <c r="AW29" i="5"/>
  <c r="AW126" i="5" s="1"/>
  <c r="AU126" i="5"/>
  <c r="AW77" i="5"/>
  <c r="AW174" i="5" s="1"/>
  <c r="AU174" i="5"/>
  <c r="AW24" i="5"/>
  <c r="AW121" i="5" s="1"/>
  <c r="AU121" i="5"/>
  <c r="AN3" i="5"/>
  <c r="AW200" i="5"/>
  <c r="BB197" i="5"/>
  <c r="F18" i="5"/>
  <c r="AB3" i="5"/>
  <c r="BB26" i="5"/>
  <c r="BB123" i="5" s="1"/>
  <c r="AZ123" i="5"/>
  <c r="BF152" i="5"/>
  <c r="AW45" i="5"/>
  <c r="AW142" i="5" s="1"/>
  <c r="AU142" i="5"/>
  <c r="BH126" i="5"/>
  <c r="AW63" i="5"/>
  <c r="AW160" i="5" s="1"/>
  <c r="AU160" i="5"/>
  <c r="BH121" i="5"/>
  <c r="AQ159" i="5"/>
  <c r="AN159" i="5"/>
  <c r="BJ159" i="5"/>
  <c r="BB22" i="5"/>
  <c r="BB119" i="5" s="1"/>
  <c r="AZ119" i="5"/>
  <c r="AN124" i="5"/>
  <c r="BJ124" i="5"/>
  <c r="AP8" i="5"/>
  <c r="AQ116" i="5"/>
  <c r="AN206" i="5"/>
  <c r="BH180" i="5"/>
  <c r="BG157" i="5"/>
  <c r="AU176" i="5"/>
  <c r="AW79" i="5"/>
  <c r="AW176" i="5" s="1"/>
  <c r="AW46" i="5"/>
  <c r="AW143" i="5" s="1"/>
  <c r="AU143" i="5"/>
  <c r="BB111" i="5"/>
  <c r="BB208" i="5" s="1"/>
  <c r="AZ208" i="5"/>
  <c r="BJ192" i="5"/>
  <c r="BG192" i="5"/>
  <c r="BJ202" i="5"/>
  <c r="AQ202" i="5"/>
  <c r="BH175" i="5"/>
  <c r="AN164" i="5"/>
  <c r="BB19" i="5"/>
  <c r="BB116" i="5" s="1"/>
  <c r="AZ116" i="5"/>
  <c r="AZ133" i="5"/>
  <c r="BB36" i="5"/>
  <c r="BB133" i="5" s="1"/>
  <c r="BH119" i="5"/>
  <c r="BA189" i="5"/>
  <c r="BE163" i="5"/>
  <c r="BG66" i="5"/>
  <c r="BG163" i="5" s="1"/>
  <c r="BF182" i="5"/>
  <c r="BA174" i="5"/>
  <c r="BH133" i="5"/>
  <c r="BG55" i="5"/>
  <c r="BG152" i="5" s="1"/>
  <c r="BE152" i="5"/>
  <c r="AQ142" i="5"/>
  <c r="BJ188" i="5"/>
  <c r="AQ188" i="5"/>
  <c r="AW175" i="5"/>
  <c r="AW55" i="5"/>
  <c r="AW152" i="5" s="1"/>
  <c r="AU152" i="5"/>
  <c r="BA119" i="5"/>
  <c r="AQ120" i="5"/>
  <c r="BA142" i="5"/>
  <c r="AZ199" i="5"/>
  <c r="BB102" i="5"/>
  <c r="BB199" i="5" s="1"/>
  <c r="AW108" i="5"/>
  <c r="AW205" i="5" s="1"/>
  <c r="AU205" i="5"/>
  <c r="BA136" i="5"/>
  <c r="BB92" i="5"/>
  <c r="BB189" i="5" s="1"/>
  <c r="AZ189" i="5"/>
  <c r="AW32" i="5"/>
  <c r="AW129" i="5" s="1"/>
  <c r="AU129" i="5"/>
  <c r="AN168" i="5"/>
  <c r="AQ169" i="5"/>
  <c r="BA197" i="5"/>
  <c r="AQ178" i="5"/>
  <c r="AW53" i="5"/>
  <c r="AW150" i="5" s="1"/>
  <c r="AU150" i="5"/>
  <c r="BG23" i="5"/>
  <c r="BG120" i="5" s="1"/>
  <c r="BE120" i="5"/>
  <c r="BB23" i="5"/>
  <c r="BB120" i="5" s="1"/>
  <c r="AZ120" i="5"/>
  <c r="BB34" i="5"/>
  <c r="BB131" i="5" s="1"/>
  <c r="AZ131" i="5"/>
  <c r="AN138" i="5"/>
  <c r="AW106" i="5"/>
  <c r="AW203" i="5" s="1"/>
  <c r="AU203" i="5"/>
  <c r="AT132" i="5"/>
  <c r="BH138" i="5"/>
  <c r="AN128" i="5"/>
  <c r="AT128" i="5"/>
  <c r="BF128" i="5"/>
  <c r="BJ128" i="5"/>
  <c r="AQ128" i="5"/>
  <c r="BG128" i="5"/>
  <c r="BE188" i="5"/>
  <c r="BG91" i="5"/>
  <c r="BG188" i="5" s="1"/>
  <c r="AW81" i="5"/>
  <c r="AW178" i="5" s="1"/>
  <c r="AU178" i="5"/>
  <c r="AU210" i="5"/>
  <c r="AW113" i="5"/>
  <c r="AW210" i="5" s="1"/>
  <c r="BG168" i="5"/>
  <c r="BB176" i="5"/>
  <c r="AU5" i="5"/>
  <c r="BG180" i="5"/>
  <c r="AT137" i="5"/>
  <c r="BL8" i="5"/>
  <c r="BJ190" i="5"/>
  <c r="BG190" i="5"/>
  <c r="BB46" i="5"/>
  <c r="BB143" i="5" s="1"/>
  <c r="AZ143" i="5"/>
  <c r="BG46" i="5"/>
  <c r="BG143" i="5" s="1"/>
  <c r="BE143" i="5"/>
  <c r="BJ148" i="5"/>
  <c r="BA148" i="5"/>
  <c r="BB148" i="5"/>
  <c r="AQ148" i="5"/>
  <c r="AW66" i="5"/>
  <c r="AW163" i="5" s="1"/>
  <c r="AU163" i="5"/>
  <c r="BB67" i="5"/>
  <c r="BB164" i="5" s="1"/>
  <c r="AZ164" i="5"/>
  <c r="BA132" i="5"/>
  <c r="BJ132" i="5"/>
  <c r="BF132" i="5"/>
  <c r="BG132" i="5"/>
  <c r="BB132" i="5"/>
  <c r="BF163" i="5"/>
  <c r="AZ193" i="5"/>
  <c r="BB96" i="5"/>
  <c r="BB193" i="5" s="1"/>
  <c r="BG34" i="5"/>
  <c r="BG131" i="5" s="1"/>
  <c r="BE131" i="5"/>
  <c r="BH202" i="5"/>
  <c r="AT150" i="5"/>
  <c r="AZ166" i="5"/>
  <c r="BB69" i="5"/>
  <c r="BB166" i="5" s="1"/>
  <c r="BG28" i="5"/>
  <c r="BG125" i="5" s="1"/>
  <c r="BE125" i="5"/>
  <c r="AN136" i="5"/>
  <c r="AW25" i="5"/>
  <c r="AW122" i="5" s="1"/>
  <c r="AU122" i="5"/>
  <c r="AT174" i="5"/>
  <c r="AW34" i="5"/>
  <c r="AW131" i="5" s="1"/>
  <c r="AU131" i="5"/>
  <c r="BD8" i="5"/>
  <c r="AN150" i="5"/>
  <c r="BA161" i="5"/>
  <c r="BJ161" i="5"/>
  <c r="AN161" i="5"/>
  <c r="BB161" i="5"/>
  <c r="BG24" i="5"/>
  <c r="BG121" i="5" s="1"/>
  <c r="BE121" i="5"/>
  <c r="BH173" i="5"/>
  <c r="AT177" i="5"/>
  <c r="AT178" i="5"/>
  <c r="BA168" i="5"/>
  <c r="BG201" i="5"/>
  <c r="BH189" i="5"/>
  <c r="BE174" i="5"/>
  <c r="BG77" i="5"/>
  <c r="BG174" i="5" s="1"/>
  <c r="AW58" i="5"/>
  <c r="AW155" i="5" s="1"/>
  <c r="AU155" i="5"/>
  <c r="BA143" i="5"/>
  <c r="BF165" i="5"/>
  <c r="BJ167" i="5"/>
  <c r="BA167" i="5"/>
  <c r="AT197" i="5"/>
  <c r="AT151" i="5"/>
  <c r="AT149" i="5"/>
  <c r="BF192" i="5"/>
  <c r="AW192" i="5"/>
  <c r="BF180" i="5"/>
  <c r="AN120" i="5"/>
  <c r="BJ120" i="5"/>
  <c r="AT120" i="5"/>
  <c r="AT7" i="5" s="1"/>
  <c r="AT118" i="5"/>
  <c r="BH130" i="5"/>
  <c r="AW101" i="5"/>
  <c r="AW198" i="5" s="1"/>
  <c r="AU198" i="5"/>
  <c r="BB186" i="5"/>
  <c r="BJ196" i="5"/>
  <c r="AT196" i="5"/>
  <c r="BA200" i="5"/>
  <c r="AU172" i="5"/>
  <c r="AW75" i="5"/>
  <c r="AW172" i="5" s="1"/>
  <c r="BA169" i="5"/>
  <c r="AQ121" i="5"/>
  <c r="BH178" i="5"/>
  <c r="BG148" i="5"/>
  <c r="BA188" i="5"/>
  <c r="BG193" i="5"/>
  <c r="BG150" i="5"/>
  <c r="BG19" i="5"/>
  <c r="BG116" i="5" s="1"/>
  <c r="BE116" i="5"/>
  <c r="BG167" i="5"/>
  <c r="BH192" i="5"/>
  <c r="BJ206" i="5"/>
  <c r="BB206" i="5"/>
  <c r="AQ206" i="5"/>
  <c r="AT119" i="5"/>
  <c r="BJ166" i="5"/>
  <c r="AT166" i="5"/>
  <c r="BG159" i="5"/>
  <c r="BF117" i="5"/>
  <c r="AT131" i="5"/>
  <c r="AT135" i="5"/>
  <c r="BF3" i="5"/>
  <c r="BF115" i="5"/>
  <c r="BA190" i="5"/>
  <c r="AQ161" i="5"/>
  <c r="AQ122" i="5"/>
  <c r="AN122" i="5"/>
  <c r="BJ122" i="5"/>
  <c r="BA122" i="5"/>
  <c r="BG164" i="5"/>
  <c r="BA124" i="5"/>
  <c r="BH161" i="5"/>
  <c r="AT129" i="5"/>
  <c r="AQ127" i="5"/>
  <c r="AW50" i="5"/>
  <c r="AW147" i="5" s="1"/>
  <c r="AU147" i="5"/>
  <c r="AN134" i="5"/>
  <c r="AN7" i="5" s="1"/>
  <c r="BJ134" i="5"/>
  <c r="BA134" i="5"/>
  <c r="BB134" i="5"/>
  <c r="BH194" i="5"/>
  <c r="BH153" i="5"/>
  <c r="BH165" i="5"/>
  <c r="BJ160" i="5"/>
  <c r="AQ160" i="5"/>
  <c r="BA160" i="5"/>
  <c r="BB160" i="5"/>
  <c r="BB57" i="5"/>
  <c r="BB154" i="5" s="1"/>
  <c r="AZ154" i="5"/>
  <c r="AQ152" i="5"/>
  <c r="BA120" i="5"/>
  <c r="BB121" i="5"/>
  <c r="BH3" i="5"/>
  <c r="BH115" i="5"/>
  <c r="AQ190" i="5"/>
  <c r="AW35" i="5"/>
  <c r="AW132" i="5" s="1"/>
  <c r="AU132" i="5"/>
  <c r="AW74" i="5"/>
  <c r="AW171" i="5" s="1"/>
  <c r="AU171" i="5"/>
  <c r="BF177" i="5"/>
  <c r="BG177" i="5"/>
  <c r="BJ177" i="5"/>
  <c r="BB177" i="5"/>
  <c r="BB95" i="5"/>
  <c r="BB192" i="5" s="1"/>
  <c r="AZ192" i="5"/>
  <c r="AZ156" i="5"/>
  <c r="BB59" i="5"/>
  <c r="BB156" i="5" s="1"/>
  <c r="BF127" i="5"/>
  <c r="BJ127" i="5"/>
  <c r="BG127" i="5"/>
  <c r="AN127" i="5"/>
  <c r="BA173" i="5"/>
  <c r="BJ173" i="5"/>
  <c r="BB173" i="5"/>
  <c r="AQ173" i="5"/>
  <c r="BB77" i="5"/>
  <c r="BB174" i="5" s="1"/>
  <c r="AZ174" i="5"/>
  <c r="AW65" i="5"/>
  <c r="AW162" i="5" s="1"/>
  <c r="AU162" i="5"/>
  <c r="BF169" i="5"/>
  <c r="AW94" i="5"/>
  <c r="AW191" i="5" s="1"/>
  <c r="AU191" i="5"/>
  <c r="AT169" i="5"/>
  <c r="BG146" i="5"/>
  <c r="AN146" i="5"/>
  <c r="BJ146" i="5"/>
  <c r="BJ176" i="5"/>
  <c r="AQ176" i="5"/>
  <c r="BG176" i="5"/>
  <c r="AQ175" i="5"/>
  <c r="AT173" i="5"/>
  <c r="BJ184" i="5"/>
  <c r="AN184" i="5"/>
  <c r="BG184" i="5"/>
  <c r="BE181" i="5"/>
  <c r="BG84" i="5"/>
  <c r="BG181" i="5" s="1"/>
  <c r="BE155" i="5"/>
  <c r="BG58" i="5"/>
  <c r="BG155" i="5" s="1"/>
  <c r="BJ153" i="5"/>
  <c r="AN153" i="5"/>
  <c r="BJ145" i="5"/>
  <c r="BA145" i="5"/>
  <c r="BB145" i="5"/>
  <c r="AU208" i="5"/>
  <c r="AW111" i="5"/>
  <c r="AW208" i="5" s="1"/>
  <c r="BH137" i="5"/>
  <c r="BJ178" i="5"/>
  <c r="AN178" i="5"/>
  <c r="BB144" i="5"/>
  <c r="AN173" i="5"/>
  <c r="BG137" i="5"/>
  <c r="BA146" i="5"/>
  <c r="AW42" i="5"/>
  <c r="AW139" i="5" s="1"/>
  <c r="AU139" i="5"/>
  <c r="BF175" i="5"/>
  <c r="BF176" i="5"/>
  <c r="BH169" i="5"/>
  <c r="BF202" i="5"/>
  <c r="AW115" i="5"/>
  <c r="BJ174" i="5"/>
  <c r="AQ174" i="5"/>
  <c r="BB171" i="5"/>
  <c r="BB128" i="5"/>
  <c r="BG179" i="5"/>
  <c r="AQ177" i="5"/>
  <c r="BH142" i="5"/>
  <c r="BB129" i="5"/>
  <c r="BJ129" i="5"/>
  <c r="AN129" i="5"/>
  <c r="BJ172" i="5"/>
  <c r="AQ172" i="5"/>
  <c r="BG182" i="5"/>
  <c r="AW80" i="5"/>
  <c r="AW177" i="5" s="1"/>
  <c r="AU177" i="5"/>
  <c r="AW112" i="5"/>
  <c r="AW209" i="5" s="1"/>
  <c r="AU209" i="5"/>
  <c r="AU204" i="5"/>
  <c r="AW107" i="5"/>
  <c r="AW204" i="5" s="1"/>
  <c r="AQ164" i="5"/>
  <c r="AT155" i="5"/>
  <c r="AN169" i="5"/>
  <c r="BB42" i="5"/>
  <c r="BB139" i="5" s="1"/>
  <c r="AZ139" i="5"/>
  <c r="AZ204" i="5"/>
  <c r="BB107" i="5"/>
  <c r="BB204" i="5" s="1"/>
  <c r="BB140" i="5"/>
  <c r="BJ140" i="5"/>
  <c r="AQ140" i="5"/>
  <c r="BG140" i="5"/>
  <c r="BA140" i="5"/>
  <c r="BF178" i="5"/>
  <c r="AW70" i="5"/>
  <c r="AW167" i="5" s="1"/>
  <c r="AU167" i="5"/>
  <c r="BH144" i="5"/>
  <c r="BJ186" i="5"/>
  <c r="AQ186" i="5"/>
  <c r="BA202" i="5"/>
  <c r="BF186" i="5"/>
  <c r="AQ163" i="5"/>
  <c r="AU165" i="5"/>
  <c r="AW68" i="5"/>
  <c r="AW165" i="5" s="1"/>
  <c r="BA128" i="5"/>
  <c r="BH145" i="5"/>
  <c r="BJ117" i="5"/>
  <c r="AN117" i="5"/>
  <c r="BH132" i="5"/>
  <c r="AQ201" i="5"/>
  <c r="AN131" i="5"/>
  <c r="BJ131" i="5"/>
  <c r="AQ131" i="5"/>
  <c r="BH179" i="5"/>
  <c r="AN177" i="5"/>
  <c r="AT172" i="5"/>
  <c r="BG153" i="5"/>
  <c r="AZ169" i="5"/>
  <c r="BB72" i="5"/>
  <c r="BB169" i="5" s="1"/>
  <c r="BJ194" i="5"/>
  <c r="AT194" i="5"/>
  <c r="AW110" i="5"/>
  <c r="AW207" i="5" s="1"/>
  <c r="AU207" i="5"/>
  <c r="BF197" i="5"/>
  <c r="BA151" i="5"/>
  <c r="BF156" i="5"/>
  <c r="AW60" i="5"/>
  <c r="AW157" i="5" s="1"/>
  <c r="AU157" i="5"/>
  <c r="BG149" i="5"/>
  <c r="BF184" i="5"/>
  <c r="BH151" i="5"/>
  <c r="AN140" i="5"/>
  <c r="AT3" i="5"/>
  <c r="BG130" i="5"/>
  <c r="AZ136" i="5"/>
  <c r="BB39" i="5"/>
  <c r="BB136" i="5" s="1"/>
  <c r="BG20" i="5"/>
  <c r="BG117" i="5" s="1"/>
  <c r="BE117" i="5"/>
  <c r="BH135" i="5"/>
  <c r="AW38" i="5"/>
  <c r="AW135" i="5" s="1"/>
  <c r="AU135" i="5"/>
  <c r="BE4" i="5"/>
  <c r="BG18" i="5"/>
  <c r="BE115" i="5"/>
  <c r="BA177" i="5"/>
  <c r="AW19" i="5"/>
  <c r="AW116" i="5" s="1"/>
  <c r="AU116" i="5"/>
  <c r="AU9" i="5" s="1"/>
  <c r="AN157" i="5"/>
  <c r="AT140" i="5"/>
  <c r="BB27" i="5"/>
  <c r="BB124" i="5" s="1"/>
  <c r="AZ124" i="5"/>
  <c r="AT145" i="5"/>
  <c r="BA135" i="5"/>
  <c r="BJ3" i="5"/>
  <c r="BJ115" i="5"/>
  <c r="BB185" i="5"/>
  <c r="BF204" i="5"/>
  <c r="BJ181" i="5"/>
  <c r="AQ181" i="5"/>
  <c r="BA181" i="5"/>
  <c r="AT185" i="5"/>
  <c r="BB86" i="5"/>
  <c r="BB183" i="5" s="1"/>
  <c r="AZ183" i="5"/>
  <c r="BF157" i="5"/>
  <c r="AT130" i="5"/>
  <c r="AQ150" i="5"/>
  <c r="V3" i="5"/>
  <c r="G3" i="5"/>
  <c r="H3" i="5"/>
  <c r="M3" i="5"/>
  <c r="AC3" i="5"/>
  <c r="N3" i="5"/>
  <c r="O3" i="5"/>
  <c r="P3" i="5"/>
  <c r="U3" i="5"/>
  <c r="Z3" i="5"/>
  <c r="AA3" i="5"/>
  <c r="T3" i="5"/>
  <c r="J3" i="5"/>
  <c r="I3" i="5"/>
  <c r="S3" i="5"/>
  <c r="L3" i="5"/>
  <c r="Y3" i="5"/>
  <c r="R3" i="5"/>
  <c r="K3" i="5"/>
  <c r="Q3" i="5"/>
  <c r="BA137" i="5"/>
  <c r="AT193" i="5"/>
  <c r="BG145" i="5"/>
  <c r="AW164" i="5"/>
  <c r="AN195" i="5"/>
  <c r="BJ195" i="5"/>
  <c r="BB195" i="5"/>
  <c r="BA195" i="5"/>
  <c r="AH3" i="5"/>
  <c r="AW145" i="5"/>
  <c r="AQ7" i="5" l="1"/>
  <c r="BE8" i="5"/>
  <c r="BF7" i="5"/>
  <c r="BJ7" i="5"/>
  <c r="BH7" i="5"/>
  <c r="AZ8" i="5"/>
  <c r="BB3" i="5"/>
  <c r="BB115" i="5"/>
  <c r="BB7" i="5" s="1"/>
  <c r="AW7" i="5"/>
  <c r="BA7" i="5"/>
  <c r="BG3" i="5"/>
  <c r="BG115" i="5"/>
  <c r="BG7" i="5" s="1"/>
  <c r="AW3" i="5"/>
  <c r="U18" i="3" l="1"/>
  <c r="G12" i="3"/>
  <c r="CA110" i="3"/>
  <c r="AK110" i="3" s="1"/>
  <c r="BO68" i="3"/>
  <c r="Y68" i="3" s="1"/>
  <c r="BC97" i="3"/>
  <c r="M97" i="3" s="1"/>
  <c r="BD78" i="3"/>
  <c r="N78" i="3" s="1"/>
  <c r="CF107" i="3" l="1"/>
  <c r="AP107" i="3" s="1"/>
  <c r="CJ113" i="3"/>
  <c r="AT113" i="3" s="1"/>
  <c r="CJ112" i="3"/>
  <c r="AT112" i="3" s="1"/>
  <c r="CJ111" i="3"/>
  <c r="AT111" i="3" s="1"/>
  <c r="CJ110" i="3"/>
  <c r="AT110" i="3" s="1"/>
  <c r="CJ109" i="3"/>
  <c r="AT109" i="3" s="1"/>
  <c r="CJ108" i="3"/>
  <c r="AT108" i="3" s="1"/>
  <c r="CJ107" i="3"/>
  <c r="AT107" i="3" s="1"/>
  <c r="CJ106" i="3"/>
  <c r="AT106" i="3" s="1"/>
  <c r="CJ105" i="3"/>
  <c r="AT105" i="3" s="1"/>
  <c r="CJ104" i="3"/>
  <c r="AT104" i="3" s="1"/>
  <c r="CJ103" i="3"/>
  <c r="AT103" i="3" s="1"/>
  <c r="CJ102" i="3"/>
  <c r="AT102" i="3" s="1"/>
  <c r="CJ101" i="3"/>
  <c r="AT101" i="3" s="1"/>
  <c r="CJ100" i="3"/>
  <c r="AT100" i="3" s="1"/>
  <c r="CJ99" i="3"/>
  <c r="AT99" i="3" s="1"/>
  <c r="CJ98" i="3"/>
  <c r="AT98" i="3" s="1"/>
  <c r="CJ97" i="3"/>
  <c r="AT97" i="3" s="1"/>
  <c r="CJ96" i="3"/>
  <c r="AT96" i="3" s="1"/>
  <c r="CJ95" i="3"/>
  <c r="AT95" i="3" s="1"/>
  <c r="CJ94" i="3"/>
  <c r="AT94" i="3" s="1"/>
  <c r="CJ93" i="3"/>
  <c r="AT93" i="3" s="1"/>
  <c r="CJ92" i="3"/>
  <c r="AT92" i="3" s="1"/>
  <c r="CJ91" i="3"/>
  <c r="AT91" i="3" s="1"/>
  <c r="CJ90" i="3"/>
  <c r="AT90" i="3" s="1"/>
  <c r="CJ89" i="3"/>
  <c r="AT89" i="3" s="1"/>
  <c r="CJ88" i="3"/>
  <c r="AT88" i="3" s="1"/>
  <c r="CJ87" i="3"/>
  <c r="AT87" i="3" s="1"/>
  <c r="CJ86" i="3"/>
  <c r="AT86" i="3" s="1"/>
  <c r="CJ85" i="3"/>
  <c r="AT85" i="3" s="1"/>
  <c r="CJ84" i="3"/>
  <c r="AT84" i="3" s="1"/>
  <c r="CJ83" i="3"/>
  <c r="AT83" i="3" s="1"/>
  <c r="CJ82" i="3"/>
  <c r="CJ81" i="3"/>
  <c r="AT81" i="3" s="1"/>
  <c r="CJ80" i="3"/>
  <c r="AT80" i="3" s="1"/>
  <c r="CJ79" i="3"/>
  <c r="AT79" i="3" s="1"/>
  <c r="CJ78" i="3"/>
  <c r="AT78" i="3" s="1"/>
  <c r="CJ77" i="3"/>
  <c r="AT77" i="3" s="1"/>
  <c r="CJ76" i="3"/>
  <c r="AT76" i="3" s="1"/>
  <c r="CJ75" i="3"/>
  <c r="AT75" i="3" s="1"/>
  <c r="CJ74" i="3"/>
  <c r="AT74" i="3" s="1"/>
  <c r="CJ73" i="3"/>
  <c r="AT73" i="3" s="1"/>
  <c r="CJ72" i="3"/>
  <c r="AT72" i="3" s="1"/>
  <c r="CJ71" i="3"/>
  <c r="AT71" i="3" s="1"/>
  <c r="CJ70" i="3"/>
  <c r="AT70" i="3" s="1"/>
  <c r="CJ69" i="3"/>
  <c r="AT69" i="3" s="1"/>
  <c r="CJ68" i="3"/>
  <c r="AT68" i="3" s="1"/>
  <c r="CJ67" i="3"/>
  <c r="AT67" i="3" s="1"/>
  <c r="CJ66" i="3"/>
  <c r="AT66" i="3" s="1"/>
  <c r="CJ65" i="3"/>
  <c r="AT65" i="3" s="1"/>
  <c r="CJ64" i="3"/>
  <c r="AT64" i="3" s="1"/>
  <c r="CJ63" i="3"/>
  <c r="AT63" i="3" s="1"/>
  <c r="CJ62" i="3"/>
  <c r="AT62" i="3" s="1"/>
  <c r="CJ61" i="3"/>
  <c r="AT61" i="3" s="1"/>
  <c r="CJ60" i="3"/>
  <c r="AT60" i="3" s="1"/>
  <c r="CJ59" i="3"/>
  <c r="AT59" i="3" s="1"/>
  <c r="CJ58" i="3"/>
  <c r="AT58" i="3" s="1"/>
  <c r="CJ57" i="3"/>
  <c r="AT57" i="3" s="1"/>
  <c r="CJ56" i="3"/>
  <c r="AT56" i="3" s="1"/>
  <c r="CJ55" i="3"/>
  <c r="AT55" i="3" s="1"/>
  <c r="CJ54" i="3"/>
  <c r="AT54" i="3" s="1"/>
  <c r="CJ53" i="3"/>
  <c r="AT53" i="3" s="1"/>
  <c r="CJ52" i="3"/>
  <c r="AT52" i="3" s="1"/>
  <c r="CJ51" i="3"/>
  <c r="AT51" i="3" s="1"/>
  <c r="CJ50" i="3"/>
  <c r="CJ49" i="3"/>
  <c r="AT49" i="3" s="1"/>
  <c r="CJ48" i="3"/>
  <c r="AT48" i="3" s="1"/>
  <c r="CJ47" i="3"/>
  <c r="AT47" i="3" s="1"/>
  <c r="CJ46" i="3"/>
  <c r="AT46" i="3" s="1"/>
  <c r="CJ45" i="3"/>
  <c r="AT45" i="3" s="1"/>
  <c r="CJ44" i="3"/>
  <c r="AT44" i="3" s="1"/>
  <c r="CJ43" i="3"/>
  <c r="AT43" i="3" s="1"/>
  <c r="CJ42" i="3"/>
  <c r="CJ41" i="3"/>
  <c r="AT41" i="3" s="1"/>
  <c r="CJ40" i="3"/>
  <c r="AT40" i="3" s="1"/>
  <c r="CJ39" i="3"/>
  <c r="AT39" i="3" s="1"/>
  <c r="CJ38" i="3"/>
  <c r="AT38" i="3" s="1"/>
  <c r="CJ37" i="3"/>
  <c r="AT37" i="3" s="1"/>
  <c r="CJ36" i="3"/>
  <c r="AT36" i="3" s="1"/>
  <c r="CJ35" i="3"/>
  <c r="AT35" i="3" s="1"/>
  <c r="CJ34" i="3"/>
  <c r="AT34" i="3" s="1"/>
  <c r="CJ33" i="3"/>
  <c r="AT33" i="3" s="1"/>
  <c r="CJ32" i="3"/>
  <c r="AT32" i="3" s="1"/>
  <c r="CJ31" i="3"/>
  <c r="AT31" i="3" s="1"/>
  <c r="CJ30" i="3"/>
  <c r="AT30" i="3" s="1"/>
  <c r="CJ29" i="3"/>
  <c r="AT29" i="3" s="1"/>
  <c r="CJ28" i="3"/>
  <c r="AT28" i="3" s="1"/>
  <c r="CJ27" i="3"/>
  <c r="AT27" i="3" s="1"/>
  <c r="CJ26" i="3"/>
  <c r="AT26" i="3" s="1"/>
  <c r="CJ25" i="3"/>
  <c r="CJ24" i="3"/>
  <c r="CJ23" i="3"/>
  <c r="CJ22" i="3"/>
  <c r="CJ21" i="3"/>
  <c r="CJ20" i="3"/>
  <c r="CJ19" i="3"/>
  <c r="CJ18" i="3"/>
  <c r="CJ17" i="3"/>
  <c r="CI113" i="3"/>
  <c r="AS113" i="3" s="1"/>
  <c r="CI112" i="3"/>
  <c r="AS112" i="3" s="1"/>
  <c r="CI111" i="3"/>
  <c r="AS111" i="3" s="1"/>
  <c r="CI110" i="3"/>
  <c r="AS110" i="3" s="1"/>
  <c r="CI109" i="3"/>
  <c r="AS109" i="3" s="1"/>
  <c r="CI108" i="3"/>
  <c r="AS108" i="3" s="1"/>
  <c r="CI107" i="3"/>
  <c r="AS107" i="3" s="1"/>
  <c r="CI106" i="3"/>
  <c r="AS106" i="3" s="1"/>
  <c r="CI105" i="3"/>
  <c r="AS105" i="3" s="1"/>
  <c r="CI104" i="3"/>
  <c r="AS104" i="3" s="1"/>
  <c r="CI103" i="3"/>
  <c r="AS103" i="3" s="1"/>
  <c r="CI102" i="3"/>
  <c r="AS102" i="3" s="1"/>
  <c r="CI101" i="3"/>
  <c r="AS101" i="3" s="1"/>
  <c r="CI100" i="3"/>
  <c r="AS100" i="3" s="1"/>
  <c r="CI99" i="3"/>
  <c r="AS99" i="3" s="1"/>
  <c r="CI98" i="3"/>
  <c r="AS98" i="3" s="1"/>
  <c r="CI97" i="3"/>
  <c r="AS97" i="3" s="1"/>
  <c r="CI96" i="3"/>
  <c r="AS96" i="3" s="1"/>
  <c r="CI95" i="3"/>
  <c r="AS95" i="3" s="1"/>
  <c r="CI94" i="3"/>
  <c r="AS94" i="3" s="1"/>
  <c r="CI93" i="3"/>
  <c r="AS93" i="3" s="1"/>
  <c r="CI92" i="3"/>
  <c r="AS92" i="3" s="1"/>
  <c r="CI91" i="3"/>
  <c r="AS91" i="3" s="1"/>
  <c r="CI90" i="3"/>
  <c r="AS90" i="3" s="1"/>
  <c r="CI89" i="3"/>
  <c r="AS89" i="3" s="1"/>
  <c r="CI88" i="3"/>
  <c r="AS88" i="3" s="1"/>
  <c r="CI87" i="3"/>
  <c r="AS87" i="3" s="1"/>
  <c r="CI86" i="3"/>
  <c r="AS86" i="3" s="1"/>
  <c r="CI85" i="3"/>
  <c r="AS85" i="3" s="1"/>
  <c r="CI84" i="3"/>
  <c r="AS84" i="3" s="1"/>
  <c r="CI83" i="3"/>
  <c r="AS83" i="3" s="1"/>
  <c r="CI82" i="3"/>
  <c r="CI81" i="3"/>
  <c r="AS81" i="3" s="1"/>
  <c r="CI80" i="3"/>
  <c r="AS80" i="3" s="1"/>
  <c r="CI79" i="3"/>
  <c r="AS79" i="3" s="1"/>
  <c r="CI78" i="3"/>
  <c r="AS78" i="3" s="1"/>
  <c r="CI77" i="3"/>
  <c r="AS77" i="3" s="1"/>
  <c r="CI76" i="3"/>
  <c r="AS76" i="3" s="1"/>
  <c r="CI75" i="3"/>
  <c r="AS75" i="3" s="1"/>
  <c r="CI74" i="3"/>
  <c r="AS74" i="3" s="1"/>
  <c r="CI73" i="3"/>
  <c r="AS73" i="3" s="1"/>
  <c r="CI72" i="3"/>
  <c r="AS72" i="3" s="1"/>
  <c r="CI71" i="3"/>
  <c r="AS71" i="3" s="1"/>
  <c r="CI70" i="3"/>
  <c r="AS70" i="3" s="1"/>
  <c r="CI69" i="3"/>
  <c r="AS69" i="3" s="1"/>
  <c r="CI68" i="3"/>
  <c r="AS68" i="3" s="1"/>
  <c r="CI67" i="3"/>
  <c r="AS67" i="3" s="1"/>
  <c r="CI66" i="3"/>
  <c r="AS66" i="3" s="1"/>
  <c r="CI65" i="3"/>
  <c r="AS65" i="3" s="1"/>
  <c r="CI64" i="3"/>
  <c r="AS64" i="3" s="1"/>
  <c r="CI63" i="3"/>
  <c r="AS63" i="3" s="1"/>
  <c r="CI62" i="3"/>
  <c r="AS62" i="3" s="1"/>
  <c r="CI61" i="3"/>
  <c r="AS61" i="3" s="1"/>
  <c r="CI60" i="3"/>
  <c r="AS60" i="3" s="1"/>
  <c r="CI59" i="3"/>
  <c r="AS59" i="3" s="1"/>
  <c r="CI58" i="3"/>
  <c r="AS58" i="3" s="1"/>
  <c r="CI57" i="3"/>
  <c r="AS57" i="3" s="1"/>
  <c r="CI56" i="3"/>
  <c r="AS56" i="3" s="1"/>
  <c r="CI55" i="3"/>
  <c r="AS55" i="3" s="1"/>
  <c r="CI54" i="3"/>
  <c r="AS54" i="3" s="1"/>
  <c r="CI53" i="3"/>
  <c r="AS53" i="3" s="1"/>
  <c r="CI52" i="3"/>
  <c r="AS52" i="3" s="1"/>
  <c r="CI51" i="3"/>
  <c r="AS51" i="3" s="1"/>
  <c r="CI50" i="3"/>
  <c r="CI49" i="3"/>
  <c r="AS49" i="3" s="1"/>
  <c r="CI48" i="3"/>
  <c r="AS48" i="3" s="1"/>
  <c r="CI47" i="3"/>
  <c r="AS47" i="3" s="1"/>
  <c r="CI46" i="3"/>
  <c r="AS46" i="3" s="1"/>
  <c r="CI45" i="3"/>
  <c r="AS45" i="3" s="1"/>
  <c r="CI44" i="3"/>
  <c r="AS44" i="3" s="1"/>
  <c r="CI43" i="3"/>
  <c r="AS43" i="3" s="1"/>
  <c r="CI42" i="3"/>
  <c r="AS42" i="3" s="1"/>
  <c r="CI41" i="3"/>
  <c r="AS41" i="3" s="1"/>
  <c r="CI40" i="3"/>
  <c r="AS40" i="3" s="1"/>
  <c r="CI39" i="3"/>
  <c r="AS39" i="3" s="1"/>
  <c r="CI38" i="3"/>
  <c r="AS38" i="3" s="1"/>
  <c r="CI37" i="3"/>
  <c r="AS37" i="3" s="1"/>
  <c r="CI36" i="3"/>
  <c r="AS36" i="3" s="1"/>
  <c r="CI35" i="3"/>
  <c r="AS35" i="3" s="1"/>
  <c r="CI34" i="3"/>
  <c r="AS34" i="3" s="1"/>
  <c r="CI33" i="3"/>
  <c r="AS33" i="3" s="1"/>
  <c r="CI32" i="3"/>
  <c r="AS32" i="3" s="1"/>
  <c r="CI31" i="3"/>
  <c r="AS31" i="3" s="1"/>
  <c r="CI30" i="3"/>
  <c r="AS30" i="3" s="1"/>
  <c r="CI29" i="3"/>
  <c r="AS29" i="3" s="1"/>
  <c r="CI28" i="3"/>
  <c r="AS28" i="3" s="1"/>
  <c r="CI27" i="3"/>
  <c r="AS27" i="3" s="1"/>
  <c r="CI26" i="3"/>
  <c r="AS26" i="3" s="1"/>
  <c r="CI25" i="3"/>
  <c r="AS11" i="3" s="1"/>
  <c r="CI24" i="3"/>
  <c r="AS10" i="3" s="1"/>
  <c r="CI23" i="3"/>
  <c r="AS9" i="3" s="1"/>
  <c r="CI22" i="3"/>
  <c r="AS8" i="3" s="1"/>
  <c r="CI21" i="3"/>
  <c r="AS7" i="3" s="1"/>
  <c r="CI20" i="3"/>
  <c r="AS6" i="3" s="1"/>
  <c r="CI19" i="3"/>
  <c r="AS5" i="3" s="1"/>
  <c r="CI18" i="3"/>
  <c r="AS4" i="3" s="1"/>
  <c r="CI17" i="3"/>
  <c r="CH113" i="3"/>
  <c r="AR113" i="3" s="1"/>
  <c r="CH112" i="3"/>
  <c r="AR112" i="3" s="1"/>
  <c r="CH111" i="3"/>
  <c r="AR111" i="3" s="1"/>
  <c r="CH110" i="3"/>
  <c r="AR110" i="3" s="1"/>
  <c r="CH109" i="3"/>
  <c r="AR109" i="3" s="1"/>
  <c r="CH108" i="3"/>
  <c r="AR108" i="3" s="1"/>
  <c r="CH107" i="3"/>
  <c r="AR107" i="3" s="1"/>
  <c r="CH106" i="3"/>
  <c r="AR106" i="3" s="1"/>
  <c r="CH105" i="3"/>
  <c r="AR105" i="3" s="1"/>
  <c r="CH104" i="3"/>
  <c r="AR104" i="3" s="1"/>
  <c r="CH103" i="3"/>
  <c r="AR103" i="3" s="1"/>
  <c r="CH102" i="3"/>
  <c r="AR102" i="3" s="1"/>
  <c r="CH101" i="3"/>
  <c r="AR101" i="3" s="1"/>
  <c r="CH100" i="3"/>
  <c r="AR100" i="3" s="1"/>
  <c r="CH99" i="3"/>
  <c r="AR99" i="3" s="1"/>
  <c r="CH98" i="3"/>
  <c r="AR98" i="3" s="1"/>
  <c r="CH97" i="3"/>
  <c r="AR97" i="3" s="1"/>
  <c r="CH96" i="3"/>
  <c r="AR96" i="3" s="1"/>
  <c r="CH95" i="3"/>
  <c r="AR95" i="3" s="1"/>
  <c r="CH94" i="3"/>
  <c r="AR94" i="3" s="1"/>
  <c r="CH93" i="3"/>
  <c r="AR93" i="3" s="1"/>
  <c r="CH92" i="3"/>
  <c r="AR92" i="3" s="1"/>
  <c r="CH91" i="3"/>
  <c r="AR91" i="3" s="1"/>
  <c r="CH90" i="3"/>
  <c r="AR90" i="3" s="1"/>
  <c r="CH89" i="3"/>
  <c r="AR89" i="3" s="1"/>
  <c r="CH88" i="3"/>
  <c r="AR88" i="3" s="1"/>
  <c r="CH87" i="3"/>
  <c r="AR87" i="3" s="1"/>
  <c r="CH86" i="3"/>
  <c r="AR86" i="3" s="1"/>
  <c r="CH85" i="3"/>
  <c r="AR85" i="3" s="1"/>
  <c r="CH84" i="3"/>
  <c r="AR84" i="3" s="1"/>
  <c r="CH83" i="3"/>
  <c r="AR83" i="3" s="1"/>
  <c r="CH82" i="3"/>
  <c r="CH81" i="3"/>
  <c r="AR81" i="3" s="1"/>
  <c r="CH80" i="3"/>
  <c r="AR80" i="3" s="1"/>
  <c r="CH79" i="3"/>
  <c r="AR79" i="3" s="1"/>
  <c r="CH78" i="3"/>
  <c r="AR78" i="3" s="1"/>
  <c r="CH77" i="3"/>
  <c r="AR77" i="3" s="1"/>
  <c r="CH76" i="3"/>
  <c r="AR76" i="3" s="1"/>
  <c r="CH75" i="3"/>
  <c r="AR75" i="3" s="1"/>
  <c r="CH74" i="3"/>
  <c r="AR74" i="3" s="1"/>
  <c r="CH73" i="3"/>
  <c r="AR73" i="3" s="1"/>
  <c r="CH72" i="3"/>
  <c r="AR72" i="3" s="1"/>
  <c r="CH71" i="3"/>
  <c r="AR71" i="3" s="1"/>
  <c r="CH70" i="3"/>
  <c r="AR70" i="3" s="1"/>
  <c r="CH69" i="3"/>
  <c r="AR69" i="3" s="1"/>
  <c r="CH68" i="3"/>
  <c r="AR68" i="3" s="1"/>
  <c r="CH67" i="3"/>
  <c r="AR67" i="3" s="1"/>
  <c r="CH66" i="3"/>
  <c r="AR66" i="3" s="1"/>
  <c r="CH65" i="3"/>
  <c r="AR65" i="3" s="1"/>
  <c r="CH64" i="3"/>
  <c r="AR64" i="3" s="1"/>
  <c r="CH63" i="3"/>
  <c r="AR63" i="3" s="1"/>
  <c r="CH62" i="3"/>
  <c r="AR62" i="3" s="1"/>
  <c r="CH61" i="3"/>
  <c r="AR61" i="3" s="1"/>
  <c r="CH60" i="3"/>
  <c r="AR60" i="3" s="1"/>
  <c r="CH59" i="3"/>
  <c r="AR59" i="3" s="1"/>
  <c r="CH58" i="3"/>
  <c r="AR58" i="3" s="1"/>
  <c r="CH57" i="3"/>
  <c r="AR57" i="3" s="1"/>
  <c r="CH56" i="3"/>
  <c r="AR56" i="3" s="1"/>
  <c r="CH55" i="3"/>
  <c r="AR55" i="3" s="1"/>
  <c r="CH54" i="3"/>
  <c r="AR54" i="3" s="1"/>
  <c r="CH53" i="3"/>
  <c r="AR53" i="3" s="1"/>
  <c r="CH52" i="3"/>
  <c r="AR52" i="3" s="1"/>
  <c r="CH51" i="3"/>
  <c r="AR51" i="3" s="1"/>
  <c r="CH50" i="3"/>
  <c r="CH49" i="3"/>
  <c r="AR49" i="3" s="1"/>
  <c r="CH48" i="3"/>
  <c r="AR48" i="3" s="1"/>
  <c r="CH47" i="3"/>
  <c r="AR47" i="3" s="1"/>
  <c r="CH46" i="3"/>
  <c r="AR46" i="3" s="1"/>
  <c r="CH45" i="3"/>
  <c r="AR45" i="3" s="1"/>
  <c r="CH44" i="3"/>
  <c r="AR44" i="3" s="1"/>
  <c r="CH43" i="3"/>
  <c r="AR43" i="3" s="1"/>
  <c r="CH42" i="3"/>
  <c r="AR42" i="3" s="1"/>
  <c r="CH41" i="3"/>
  <c r="AR41" i="3" s="1"/>
  <c r="CH40" i="3"/>
  <c r="AR40" i="3" s="1"/>
  <c r="CH39" i="3"/>
  <c r="AR39" i="3" s="1"/>
  <c r="CH38" i="3"/>
  <c r="AR38" i="3" s="1"/>
  <c r="CH37" i="3"/>
  <c r="AR37" i="3" s="1"/>
  <c r="CH36" i="3"/>
  <c r="AR36" i="3" s="1"/>
  <c r="CH35" i="3"/>
  <c r="AR35" i="3" s="1"/>
  <c r="CH34" i="3"/>
  <c r="AR34" i="3" s="1"/>
  <c r="CH33" i="3"/>
  <c r="AR33" i="3" s="1"/>
  <c r="CH32" i="3"/>
  <c r="AR32" i="3" s="1"/>
  <c r="CH31" i="3"/>
  <c r="AR31" i="3" s="1"/>
  <c r="CH30" i="3"/>
  <c r="AR30" i="3" s="1"/>
  <c r="CH29" i="3"/>
  <c r="AR29" i="3" s="1"/>
  <c r="CH28" i="3"/>
  <c r="AR28" i="3" s="1"/>
  <c r="CH27" i="3"/>
  <c r="AR27" i="3" s="1"/>
  <c r="CH26" i="3"/>
  <c r="AR26" i="3" s="1"/>
  <c r="CH25" i="3"/>
  <c r="CH24" i="3"/>
  <c r="CH23" i="3"/>
  <c r="CH22" i="3"/>
  <c r="CH21" i="3"/>
  <c r="CH20" i="3"/>
  <c r="CH19" i="3"/>
  <c r="CH18" i="3"/>
  <c r="CH17" i="3"/>
  <c r="CG113" i="3"/>
  <c r="AQ113" i="3" s="1"/>
  <c r="CG112" i="3"/>
  <c r="AQ112" i="3" s="1"/>
  <c r="CG111" i="3"/>
  <c r="AQ111" i="3" s="1"/>
  <c r="CG110" i="3"/>
  <c r="AQ110" i="3" s="1"/>
  <c r="CG109" i="3"/>
  <c r="AQ109" i="3" s="1"/>
  <c r="CG108" i="3"/>
  <c r="AQ108" i="3" s="1"/>
  <c r="CG107" i="3"/>
  <c r="AQ107" i="3" s="1"/>
  <c r="CG106" i="3"/>
  <c r="AQ106" i="3" s="1"/>
  <c r="CG105" i="3"/>
  <c r="AQ105" i="3" s="1"/>
  <c r="CG104" i="3"/>
  <c r="AQ104" i="3" s="1"/>
  <c r="CG103" i="3"/>
  <c r="AQ103" i="3" s="1"/>
  <c r="CG102" i="3"/>
  <c r="AQ102" i="3" s="1"/>
  <c r="CG101" i="3"/>
  <c r="AQ101" i="3" s="1"/>
  <c r="CG100" i="3"/>
  <c r="AQ100" i="3" s="1"/>
  <c r="CG99" i="3"/>
  <c r="AQ99" i="3" s="1"/>
  <c r="CG98" i="3"/>
  <c r="AQ98" i="3" s="1"/>
  <c r="CG97" i="3"/>
  <c r="AQ97" i="3" s="1"/>
  <c r="CG96" i="3"/>
  <c r="AQ96" i="3" s="1"/>
  <c r="CG95" i="3"/>
  <c r="AQ95" i="3" s="1"/>
  <c r="CG94" i="3"/>
  <c r="AQ94" i="3" s="1"/>
  <c r="CG93" i="3"/>
  <c r="AQ93" i="3" s="1"/>
  <c r="CG92" i="3"/>
  <c r="AQ92" i="3" s="1"/>
  <c r="CG91" i="3"/>
  <c r="AQ91" i="3" s="1"/>
  <c r="CG90" i="3"/>
  <c r="AQ90" i="3" s="1"/>
  <c r="CG89" i="3"/>
  <c r="AQ89" i="3" s="1"/>
  <c r="CG88" i="3"/>
  <c r="AQ88" i="3" s="1"/>
  <c r="CG87" i="3"/>
  <c r="AQ87" i="3" s="1"/>
  <c r="CG86" i="3"/>
  <c r="AQ86" i="3" s="1"/>
  <c r="CG85" i="3"/>
  <c r="AQ85" i="3" s="1"/>
  <c r="CG84" i="3"/>
  <c r="AQ84" i="3" s="1"/>
  <c r="CG83" i="3"/>
  <c r="AQ83" i="3" s="1"/>
  <c r="CG82" i="3"/>
  <c r="CG81" i="3"/>
  <c r="AQ81" i="3" s="1"/>
  <c r="CG80" i="3"/>
  <c r="AQ80" i="3" s="1"/>
  <c r="CG79" i="3"/>
  <c r="AQ79" i="3" s="1"/>
  <c r="CG78" i="3"/>
  <c r="AQ78" i="3" s="1"/>
  <c r="CG77" i="3"/>
  <c r="AQ77" i="3" s="1"/>
  <c r="CG76" i="3"/>
  <c r="AQ76" i="3" s="1"/>
  <c r="CG75" i="3"/>
  <c r="AQ75" i="3" s="1"/>
  <c r="CG74" i="3"/>
  <c r="AQ74" i="3" s="1"/>
  <c r="CG73" i="3"/>
  <c r="AQ73" i="3" s="1"/>
  <c r="CG72" i="3"/>
  <c r="AQ72" i="3" s="1"/>
  <c r="CG71" i="3"/>
  <c r="AQ71" i="3" s="1"/>
  <c r="CG70" i="3"/>
  <c r="AQ70" i="3" s="1"/>
  <c r="CG69" i="3"/>
  <c r="AQ69" i="3" s="1"/>
  <c r="CG68" i="3"/>
  <c r="AQ68" i="3" s="1"/>
  <c r="CG67" i="3"/>
  <c r="AQ67" i="3" s="1"/>
  <c r="CG66" i="3"/>
  <c r="AQ66" i="3" s="1"/>
  <c r="CG65" i="3"/>
  <c r="AQ65" i="3" s="1"/>
  <c r="CG64" i="3"/>
  <c r="AQ64" i="3" s="1"/>
  <c r="CG63" i="3"/>
  <c r="AQ63" i="3" s="1"/>
  <c r="CG62" i="3"/>
  <c r="AQ62" i="3" s="1"/>
  <c r="CG61" i="3"/>
  <c r="AQ61" i="3" s="1"/>
  <c r="CG60" i="3"/>
  <c r="AQ60" i="3" s="1"/>
  <c r="CG59" i="3"/>
  <c r="AQ59" i="3" s="1"/>
  <c r="CG58" i="3"/>
  <c r="AQ58" i="3" s="1"/>
  <c r="CG57" i="3"/>
  <c r="AQ57" i="3" s="1"/>
  <c r="CG56" i="3"/>
  <c r="AQ56" i="3" s="1"/>
  <c r="CG55" i="3"/>
  <c r="AQ55" i="3" s="1"/>
  <c r="CG54" i="3"/>
  <c r="AQ54" i="3" s="1"/>
  <c r="CG53" i="3"/>
  <c r="AQ53" i="3" s="1"/>
  <c r="CG52" i="3"/>
  <c r="AQ52" i="3" s="1"/>
  <c r="CG51" i="3"/>
  <c r="AQ51" i="3" s="1"/>
  <c r="CG50" i="3"/>
  <c r="CG49" i="3"/>
  <c r="AQ49" i="3" s="1"/>
  <c r="CG48" i="3"/>
  <c r="AQ48" i="3" s="1"/>
  <c r="CG47" i="3"/>
  <c r="AQ47" i="3" s="1"/>
  <c r="CG46" i="3"/>
  <c r="AQ46" i="3" s="1"/>
  <c r="CG45" i="3"/>
  <c r="AQ45" i="3" s="1"/>
  <c r="CG44" i="3"/>
  <c r="AQ44" i="3" s="1"/>
  <c r="CG43" i="3"/>
  <c r="AQ43" i="3" s="1"/>
  <c r="CG42" i="3"/>
  <c r="AQ42" i="3" s="1"/>
  <c r="CG41" i="3"/>
  <c r="AQ41" i="3" s="1"/>
  <c r="CG40" i="3"/>
  <c r="AQ40" i="3" s="1"/>
  <c r="CG39" i="3"/>
  <c r="AQ39" i="3" s="1"/>
  <c r="CG38" i="3"/>
  <c r="AQ38" i="3" s="1"/>
  <c r="CG37" i="3"/>
  <c r="AQ37" i="3" s="1"/>
  <c r="CG36" i="3"/>
  <c r="AQ36" i="3" s="1"/>
  <c r="CG35" i="3"/>
  <c r="AQ35" i="3" s="1"/>
  <c r="CG34" i="3"/>
  <c r="AQ34" i="3" s="1"/>
  <c r="CG33" i="3"/>
  <c r="AQ33" i="3" s="1"/>
  <c r="CG32" i="3"/>
  <c r="AQ32" i="3" s="1"/>
  <c r="CG31" i="3"/>
  <c r="AQ31" i="3" s="1"/>
  <c r="CG30" i="3"/>
  <c r="AQ30" i="3" s="1"/>
  <c r="CG29" i="3"/>
  <c r="AQ29" i="3" s="1"/>
  <c r="CG28" i="3"/>
  <c r="AQ28" i="3" s="1"/>
  <c r="CG27" i="3"/>
  <c r="AQ27" i="3" s="1"/>
  <c r="CG26" i="3"/>
  <c r="AQ26" i="3" s="1"/>
  <c r="CG25" i="3"/>
  <c r="CG24" i="3"/>
  <c r="AQ10" i="3" s="1"/>
  <c r="CG23" i="3"/>
  <c r="AQ9" i="3" s="1"/>
  <c r="CG22" i="3"/>
  <c r="AQ8" i="3" s="1"/>
  <c r="CG21" i="3"/>
  <c r="CG20" i="3"/>
  <c r="CG19" i="3"/>
  <c r="AQ5" i="3" s="1"/>
  <c r="CG18" i="3"/>
  <c r="AQ4" i="3" s="1"/>
  <c r="CG17" i="3"/>
  <c r="CF113" i="3"/>
  <c r="AP113" i="3" s="1"/>
  <c r="CF112" i="3"/>
  <c r="AP112" i="3" s="1"/>
  <c r="CF111" i="3"/>
  <c r="AP111" i="3" s="1"/>
  <c r="CF110" i="3"/>
  <c r="AP110" i="3" s="1"/>
  <c r="CF109" i="3"/>
  <c r="AP109" i="3" s="1"/>
  <c r="CF108" i="3"/>
  <c r="AP108" i="3" s="1"/>
  <c r="CF106" i="3"/>
  <c r="AP106" i="3" s="1"/>
  <c r="CF105" i="3"/>
  <c r="AP105" i="3" s="1"/>
  <c r="CF104" i="3"/>
  <c r="AP104" i="3" s="1"/>
  <c r="CF103" i="3"/>
  <c r="AP103" i="3" s="1"/>
  <c r="CF102" i="3"/>
  <c r="AP102" i="3" s="1"/>
  <c r="CF101" i="3"/>
  <c r="AP101" i="3" s="1"/>
  <c r="CF100" i="3"/>
  <c r="AP100" i="3" s="1"/>
  <c r="CF99" i="3"/>
  <c r="AP99" i="3" s="1"/>
  <c r="CF98" i="3"/>
  <c r="AP98" i="3" s="1"/>
  <c r="CF97" i="3"/>
  <c r="AP97" i="3" s="1"/>
  <c r="CF96" i="3"/>
  <c r="AP96" i="3" s="1"/>
  <c r="CF95" i="3"/>
  <c r="AP95" i="3" s="1"/>
  <c r="CF94" i="3"/>
  <c r="AP94" i="3" s="1"/>
  <c r="CF93" i="3"/>
  <c r="AP93" i="3" s="1"/>
  <c r="CF92" i="3"/>
  <c r="AP92" i="3" s="1"/>
  <c r="CF91" i="3"/>
  <c r="AP91" i="3" s="1"/>
  <c r="CF90" i="3"/>
  <c r="AP90" i="3" s="1"/>
  <c r="CF89" i="3"/>
  <c r="AP89" i="3" s="1"/>
  <c r="CF88" i="3"/>
  <c r="AP88" i="3" s="1"/>
  <c r="CF87" i="3"/>
  <c r="AP87" i="3" s="1"/>
  <c r="CF86" i="3"/>
  <c r="AP86" i="3" s="1"/>
  <c r="CF85" i="3"/>
  <c r="AP85" i="3" s="1"/>
  <c r="CF84" i="3"/>
  <c r="AP84" i="3" s="1"/>
  <c r="CF83" i="3"/>
  <c r="AP83" i="3" s="1"/>
  <c r="CF82" i="3"/>
  <c r="CF81" i="3"/>
  <c r="AP81" i="3" s="1"/>
  <c r="CF80" i="3"/>
  <c r="AP80" i="3" s="1"/>
  <c r="CF79" i="3"/>
  <c r="AP79" i="3" s="1"/>
  <c r="CF78" i="3"/>
  <c r="AP78" i="3" s="1"/>
  <c r="CF77" i="3"/>
  <c r="AP77" i="3" s="1"/>
  <c r="CF76" i="3"/>
  <c r="AP76" i="3" s="1"/>
  <c r="CF75" i="3"/>
  <c r="AP75" i="3" s="1"/>
  <c r="CF74" i="3"/>
  <c r="AP74" i="3" s="1"/>
  <c r="CF73" i="3"/>
  <c r="AP73" i="3" s="1"/>
  <c r="CF72" i="3"/>
  <c r="AP72" i="3" s="1"/>
  <c r="CF71" i="3"/>
  <c r="AP71" i="3" s="1"/>
  <c r="CF70" i="3"/>
  <c r="AP70" i="3" s="1"/>
  <c r="CF69" i="3"/>
  <c r="AP69" i="3" s="1"/>
  <c r="CF68" i="3"/>
  <c r="AP68" i="3" s="1"/>
  <c r="CF67" i="3"/>
  <c r="AP67" i="3" s="1"/>
  <c r="CF66" i="3"/>
  <c r="AP66" i="3" s="1"/>
  <c r="CF65" i="3"/>
  <c r="AP65" i="3" s="1"/>
  <c r="CF64" i="3"/>
  <c r="AP64" i="3" s="1"/>
  <c r="CF63" i="3"/>
  <c r="AP63" i="3" s="1"/>
  <c r="CF62" i="3"/>
  <c r="AP62" i="3" s="1"/>
  <c r="CF61" i="3"/>
  <c r="AP61" i="3" s="1"/>
  <c r="CF60" i="3"/>
  <c r="AP60" i="3" s="1"/>
  <c r="CF59" i="3"/>
  <c r="AP59" i="3" s="1"/>
  <c r="CF58" i="3"/>
  <c r="AP58" i="3" s="1"/>
  <c r="CF57" i="3"/>
  <c r="AP57" i="3" s="1"/>
  <c r="CF56" i="3"/>
  <c r="AP56" i="3" s="1"/>
  <c r="CF55" i="3"/>
  <c r="AP55" i="3" s="1"/>
  <c r="CF54" i="3"/>
  <c r="AP54" i="3" s="1"/>
  <c r="CF53" i="3"/>
  <c r="AP53" i="3" s="1"/>
  <c r="CF52" i="3"/>
  <c r="AP52" i="3" s="1"/>
  <c r="CF51" i="3"/>
  <c r="AP51" i="3" s="1"/>
  <c r="CF50" i="3"/>
  <c r="CF49" i="3"/>
  <c r="AP49" i="3" s="1"/>
  <c r="CF48" i="3"/>
  <c r="AP48" i="3" s="1"/>
  <c r="CF47" i="3"/>
  <c r="AP47" i="3" s="1"/>
  <c r="CF46" i="3"/>
  <c r="AP46" i="3" s="1"/>
  <c r="CF45" i="3"/>
  <c r="AP45" i="3" s="1"/>
  <c r="CF44" i="3"/>
  <c r="AP44" i="3" s="1"/>
  <c r="CF43" i="3"/>
  <c r="AP43" i="3" s="1"/>
  <c r="CF42" i="3"/>
  <c r="AP42" i="3" s="1"/>
  <c r="CF41" i="3"/>
  <c r="AP41" i="3" s="1"/>
  <c r="CF40" i="3"/>
  <c r="AP40" i="3" s="1"/>
  <c r="CF39" i="3"/>
  <c r="AP39" i="3" s="1"/>
  <c r="CF38" i="3"/>
  <c r="AP38" i="3" s="1"/>
  <c r="CF37" i="3"/>
  <c r="AP37" i="3" s="1"/>
  <c r="CF36" i="3"/>
  <c r="AP36" i="3" s="1"/>
  <c r="CF35" i="3"/>
  <c r="AP35" i="3" s="1"/>
  <c r="CF34" i="3"/>
  <c r="AP34" i="3" s="1"/>
  <c r="CF33" i="3"/>
  <c r="AP33" i="3" s="1"/>
  <c r="CF32" i="3"/>
  <c r="AP32" i="3" s="1"/>
  <c r="CF31" i="3"/>
  <c r="AP31" i="3" s="1"/>
  <c r="CF30" i="3"/>
  <c r="AP30" i="3" s="1"/>
  <c r="CF29" i="3"/>
  <c r="AP29" i="3" s="1"/>
  <c r="CF28" i="3"/>
  <c r="AP28" i="3" s="1"/>
  <c r="CF27" i="3"/>
  <c r="AP27" i="3" s="1"/>
  <c r="CF26" i="3"/>
  <c r="AP26" i="3" s="1"/>
  <c r="CF25" i="3"/>
  <c r="CF24" i="3"/>
  <c r="CF23" i="3"/>
  <c r="AP9" i="3" s="1"/>
  <c r="CF22" i="3"/>
  <c r="CF21" i="3"/>
  <c r="CF20" i="3"/>
  <c r="CF19" i="3"/>
  <c r="AP5" i="3" s="1"/>
  <c r="CF18" i="3"/>
  <c r="AP4" i="3" s="1"/>
  <c r="CF17" i="3"/>
  <c r="CE113" i="3"/>
  <c r="AO113" i="3" s="1"/>
  <c r="CE112" i="3"/>
  <c r="AO112" i="3" s="1"/>
  <c r="CE111" i="3"/>
  <c r="AO111" i="3" s="1"/>
  <c r="CE110" i="3"/>
  <c r="AO110" i="3" s="1"/>
  <c r="CE109" i="3"/>
  <c r="AO109" i="3" s="1"/>
  <c r="CE108" i="3"/>
  <c r="AO108" i="3" s="1"/>
  <c r="CE107" i="3"/>
  <c r="AO107" i="3" s="1"/>
  <c r="CE106" i="3"/>
  <c r="AO106" i="3" s="1"/>
  <c r="CE105" i="3"/>
  <c r="AO105" i="3" s="1"/>
  <c r="CE104" i="3"/>
  <c r="AO104" i="3" s="1"/>
  <c r="CE103" i="3"/>
  <c r="AO103" i="3" s="1"/>
  <c r="CE102" i="3"/>
  <c r="AO102" i="3" s="1"/>
  <c r="CE101" i="3"/>
  <c r="AO101" i="3" s="1"/>
  <c r="CE100" i="3"/>
  <c r="AO100" i="3" s="1"/>
  <c r="CE99" i="3"/>
  <c r="AO99" i="3" s="1"/>
  <c r="CE98" i="3"/>
  <c r="AO98" i="3" s="1"/>
  <c r="CE97" i="3"/>
  <c r="AO97" i="3" s="1"/>
  <c r="CE96" i="3"/>
  <c r="AO96" i="3" s="1"/>
  <c r="CE95" i="3"/>
  <c r="AO95" i="3" s="1"/>
  <c r="CE94" i="3"/>
  <c r="AO94" i="3" s="1"/>
  <c r="CE93" i="3"/>
  <c r="AO93" i="3" s="1"/>
  <c r="CE92" i="3"/>
  <c r="AO92" i="3" s="1"/>
  <c r="CE91" i="3"/>
  <c r="AO91" i="3" s="1"/>
  <c r="CE90" i="3"/>
  <c r="AO90" i="3" s="1"/>
  <c r="CE89" i="3"/>
  <c r="AO89" i="3" s="1"/>
  <c r="CE88" i="3"/>
  <c r="AO88" i="3" s="1"/>
  <c r="CE87" i="3"/>
  <c r="AO87" i="3" s="1"/>
  <c r="CE86" i="3"/>
  <c r="AO86" i="3" s="1"/>
  <c r="CE85" i="3"/>
  <c r="AO85" i="3" s="1"/>
  <c r="CE84" i="3"/>
  <c r="AO84" i="3" s="1"/>
  <c r="CE83" i="3"/>
  <c r="AO83" i="3" s="1"/>
  <c r="CE82" i="3"/>
  <c r="CE81" i="3"/>
  <c r="AO81" i="3" s="1"/>
  <c r="CE80" i="3"/>
  <c r="AO80" i="3" s="1"/>
  <c r="CE79" i="3"/>
  <c r="AO79" i="3" s="1"/>
  <c r="CE78" i="3"/>
  <c r="AO78" i="3" s="1"/>
  <c r="CE77" i="3"/>
  <c r="AO77" i="3" s="1"/>
  <c r="CE76" i="3"/>
  <c r="AO76" i="3" s="1"/>
  <c r="CE75" i="3"/>
  <c r="AO75" i="3" s="1"/>
  <c r="CE74" i="3"/>
  <c r="AO74" i="3" s="1"/>
  <c r="CE73" i="3"/>
  <c r="AO73" i="3" s="1"/>
  <c r="CE72" i="3"/>
  <c r="AO72" i="3" s="1"/>
  <c r="CE71" i="3"/>
  <c r="AO71" i="3" s="1"/>
  <c r="CE70" i="3"/>
  <c r="AO70" i="3" s="1"/>
  <c r="CE69" i="3"/>
  <c r="AO69" i="3" s="1"/>
  <c r="CE68" i="3"/>
  <c r="AO68" i="3" s="1"/>
  <c r="CE67" i="3"/>
  <c r="AO67" i="3" s="1"/>
  <c r="CE66" i="3"/>
  <c r="AO66" i="3" s="1"/>
  <c r="CE65" i="3"/>
  <c r="AO65" i="3" s="1"/>
  <c r="CE64" i="3"/>
  <c r="AO64" i="3" s="1"/>
  <c r="CE63" i="3"/>
  <c r="AO63" i="3" s="1"/>
  <c r="CE62" i="3"/>
  <c r="AO62" i="3" s="1"/>
  <c r="CE61" i="3"/>
  <c r="AO61" i="3" s="1"/>
  <c r="CE60" i="3"/>
  <c r="AO60" i="3" s="1"/>
  <c r="CE59" i="3"/>
  <c r="AO59" i="3" s="1"/>
  <c r="CE58" i="3"/>
  <c r="AO58" i="3" s="1"/>
  <c r="CE57" i="3"/>
  <c r="AO57" i="3" s="1"/>
  <c r="CE56" i="3"/>
  <c r="AO56" i="3" s="1"/>
  <c r="CE55" i="3"/>
  <c r="AO55" i="3" s="1"/>
  <c r="CE54" i="3"/>
  <c r="AO54" i="3" s="1"/>
  <c r="CE53" i="3"/>
  <c r="AO53" i="3" s="1"/>
  <c r="CE52" i="3"/>
  <c r="AO52" i="3" s="1"/>
  <c r="CE51" i="3"/>
  <c r="AO51" i="3" s="1"/>
  <c r="CE50" i="3"/>
  <c r="CE49" i="3"/>
  <c r="AO49" i="3" s="1"/>
  <c r="CE48" i="3"/>
  <c r="AO48" i="3" s="1"/>
  <c r="CE47" i="3"/>
  <c r="AO47" i="3" s="1"/>
  <c r="CE46" i="3"/>
  <c r="AO46" i="3" s="1"/>
  <c r="CE45" i="3"/>
  <c r="AO45" i="3" s="1"/>
  <c r="CE44" i="3"/>
  <c r="AO44" i="3" s="1"/>
  <c r="CE43" i="3"/>
  <c r="AO43" i="3" s="1"/>
  <c r="CE42" i="3"/>
  <c r="AO42" i="3" s="1"/>
  <c r="CE41" i="3"/>
  <c r="AO41" i="3" s="1"/>
  <c r="CE40" i="3"/>
  <c r="AO40" i="3" s="1"/>
  <c r="CE39" i="3"/>
  <c r="AO39" i="3" s="1"/>
  <c r="CE38" i="3"/>
  <c r="AO38" i="3" s="1"/>
  <c r="CE37" i="3"/>
  <c r="AO37" i="3" s="1"/>
  <c r="CE36" i="3"/>
  <c r="AO36" i="3" s="1"/>
  <c r="CE35" i="3"/>
  <c r="AO35" i="3" s="1"/>
  <c r="CE34" i="3"/>
  <c r="AO34" i="3" s="1"/>
  <c r="CE33" i="3"/>
  <c r="AO33" i="3" s="1"/>
  <c r="CE32" i="3"/>
  <c r="AO32" i="3" s="1"/>
  <c r="CE31" i="3"/>
  <c r="AO31" i="3" s="1"/>
  <c r="CE30" i="3"/>
  <c r="AO30" i="3" s="1"/>
  <c r="CE29" i="3"/>
  <c r="AO29" i="3" s="1"/>
  <c r="CE28" i="3"/>
  <c r="AO28" i="3" s="1"/>
  <c r="CE27" i="3"/>
  <c r="AO27" i="3" s="1"/>
  <c r="CE26" i="3"/>
  <c r="AO26" i="3" s="1"/>
  <c r="CE25" i="3"/>
  <c r="CE24" i="3"/>
  <c r="AO10" i="3" s="1"/>
  <c r="CE23" i="3"/>
  <c r="AO9" i="3" s="1"/>
  <c r="CE22" i="3"/>
  <c r="AO8" i="3" s="1"/>
  <c r="CE21" i="3"/>
  <c r="AO7" i="3" s="1"/>
  <c r="CE20" i="3"/>
  <c r="AO6" i="3" s="1"/>
  <c r="CE19" i="3"/>
  <c r="AO5" i="3" s="1"/>
  <c r="CE18" i="3"/>
  <c r="AO4" i="3" s="1"/>
  <c r="CE17" i="3"/>
  <c r="CD113" i="3"/>
  <c r="AN113" i="3" s="1"/>
  <c r="CD112" i="3"/>
  <c r="AN112" i="3" s="1"/>
  <c r="CD111" i="3"/>
  <c r="AN111" i="3" s="1"/>
  <c r="CD110" i="3"/>
  <c r="AN110" i="3" s="1"/>
  <c r="CD109" i="3"/>
  <c r="AN109" i="3" s="1"/>
  <c r="CD108" i="3"/>
  <c r="AN108" i="3" s="1"/>
  <c r="CD107" i="3"/>
  <c r="AN107" i="3" s="1"/>
  <c r="CD106" i="3"/>
  <c r="AN106" i="3" s="1"/>
  <c r="CD105" i="3"/>
  <c r="AN105" i="3" s="1"/>
  <c r="CD104" i="3"/>
  <c r="AN104" i="3" s="1"/>
  <c r="CD103" i="3"/>
  <c r="AN103" i="3" s="1"/>
  <c r="CD102" i="3"/>
  <c r="AN102" i="3" s="1"/>
  <c r="CD101" i="3"/>
  <c r="AN101" i="3" s="1"/>
  <c r="CD100" i="3"/>
  <c r="AN100" i="3" s="1"/>
  <c r="CD99" i="3"/>
  <c r="AN99" i="3" s="1"/>
  <c r="CD98" i="3"/>
  <c r="AN98" i="3" s="1"/>
  <c r="CD97" i="3"/>
  <c r="AN97" i="3" s="1"/>
  <c r="CD96" i="3"/>
  <c r="AN96" i="3" s="1"/>
  <c r="CD95" i="3"/>
  <c r="AN95" i="3" s="1"/>
  <c r="CD94" i="3"/>
  <c r="AN94" i="3" s="1"/>
  <c r="CD93" i="3"/>
  <c r="AN93" i="3" s="1"/>
  <c r="CD92" i="3"/>
  <c r="AN92" i="3" s="1"/>
  <c r="CD91" i="3"/>
  <c r="AN91" i="3" s="1"/>
  <c r="CD90" i="3"/>
  <c r="AN90" i="3" s="1"/>
  <c r="CD89" i="3"/>
  <c r="AN89" i="3" s="1"/>
  <c r="CD88" i="3"/>
  <c r="AN88" i="3" s="1"/>
  <c r="CD87" i="3"/>
  <c r="AN87" i="3" s="1"/>
  <c r="CD86" i="3"/>
  <c r="AN86" i="3" s="1"/>
  <c r="CD85" i="3"/>
  <c r="AN85" i="3" s="1"/>
  <c r="CD84" i="3"/>
  <c r="AN84" i="3" s="1"/>
  <c r="CD83" i="3"/>
  <c r="AN83" i="3" s="1"/>
  <c r="CD82" i="3"/>
  <c r="CD81" i="3"/>
  <c r="AN81" i="3" s="1"/>
  <c r="CD80" i="3"/>
  <c r="AN80" i="3" s="1"/>
  <c r="CD79" i="3"/>
  <c r="AN79" i="3" s="1"/>
  <c r="CD78" i="3"/>
  <c r="AN78" i="3" s="1"/>
  <c r="CD77" i="3"/>
  <c r="AN77" i="3" s="1"/>
  <c r="CD76" i="3"/>
  <c r="AN76" i="3" s="1"/>
  <c r="CD75" i="3"/>
  <c r="AN75" i="3" s="1"/>
  <c r="CD74" i="3"/>
  <c r="AN74" i="3" s="1"/>
  <c r="CD73" i="3"/>
  <c r="AN73" i="3" s="1"/>
  <c r="CD72" i="3"/>
  <c r="AN72" i="3" s="1"/>
  <c r="CD71" i="3"/>
  <c r="AN71" i="3" s="1"/>
  <c r="CD70" i="3"/>
  <c r="AN70" i="3" s="1"/>
  <c r="CD69" i="3"/>
  <c r="AN69" i="3" s="1"/>
  <c r="CD68" i="3"/>
  <c r="AN68" i="3" s="1"/>
  <c r="CD67" i="3"/>
  <c r="AN67" i="3" s="1"/>
  <c r="CD66" i="3"/>
  <c r="AN66" i="3" s="1"/>
  <c r="CD65" i="3"/>
  <c r="AN65" i="3" s="1"/>
  <c r="CD64" i="3"/>
  <c r="AN64" i="3" s="1"/>
  <c r="CD63" i="3"/>
  <c r="AN63" i="3" s="1"/>
  <c r="CD62" i="3"/>
  <c r="AN62" i="3" s="1"/>
  <c r="CD61" i="3"/>
  <c r="AN61" i="3" s="1"/>
  <c r="CD60" i="3"/>
  <c r="AN60" i="3" s="1"/>
  <c r="CD59" i="3"/>
  <c r="AN59" i="3" s="1"/>
  <c r="CD58" i="3"/>
  <c r="AN58" i="3" s="1"/>
  <c r="CD57" i="3"/>
  <c r="AN57" i="3" s="1"/>
  <c r="CD56" i="3"/>
  <c r="AN56" i="3" s="1"/>
  <c r="CD55" i="3"/>
  <c r="AN55" i="3" s="1"/>
  <c r="CD54" i="3"/>
  <c r="AN54" i="3" s="1"/>
  <c r="CD53" i="3"/>
  <c r="AN53" i="3" s="1"/>
  <c r="CD52" i="3"/>
  <c r="AN52" i="3" s="1"/>
  <c r="CD51" i="3"/>
  <c r="AN51" i="3" s="1"/>
  <c r="CD50" i="3"/>
  <c r="CD49" i="3"/>
  <c r="AN49" i="3" s="1"/>
  <c r="CD48" i="3"/>
  <c r="AN48" i="3" s="1"/>
  <c r="CD47" i="3"/>
  <c r="AN47" i="3" s="1"/>
  <c r="CD46" i="3"/>
  <c r="AN46" i="3" s="1"/>
  <c r="CD45" i="3"/>
  <c r="AN45" i="3" s="1"/>
  <c r="CD44" i="3"/>
  <c r="AN44" i="3" s="1"/>
  <c r="CD43" i="3"/>
  <c r="AN43" i="3" s="1"/>
  <c r="CD42" i="3"/>
  <c r="AN42" i="3" s="1"/>
  <c r="CD41" i="3"/>
  <c r="AN41" i="3" s="1"/>
  <c r="CD40" i="3"/>
  <c r="AN40" i="3" s="1"/>
  <c r="CD39" i="3"/>
  <c r="AN39" i="3" s="1"/>
  <c r="CD38" i="3"/>
  <c r="AN38" i="3" s="1"/>
  <c r="CD37" i="3"/>
  <c r="AN37" i="3" s="1"/>
  <c r="CD36" i="3"/>
  <c r="AN36" i="3" s="1"/>
  <c r="CD35" i="3"/>
  <c r="AN35" i="3" s="1"/>
  <c r="CD34" i="3"/>
  <c r="AN34" i="3" s="1"/>
  <c r="CD33" i="3"/>
  <c r="AN33" i="3" s="1"/>
  <c r="CD32" i="3"/>
  <c r="AN32" i="3" s="1"/>
  <c r="CD31" i="3"/>
  <c r="AN31" i="3" s="1"/>
  <c r="CD30" i="3"/>
  <c r="AN30" i="3" s="1"/>
  <c r="CD29" i="3"/>
  <c r="AN29" i="3" s="1"/>
  <c r="CD28" i="3"/>
  <c r="AN28" i="3" s="1"/>
  <c r="CD27" i="3"/>
  <c r="AN27" i="3" s="1"/>
  <c r="CD26" i="3"/>
  <c r="AN26" i="3" s="1"/>
  <c r="CD25" i="3"/>
  <c r="CD24" i="3"/>
  <c r="CD23" i="3"/>
  <c r="CD22" i="3"/>
  <c r="CD21" i="3"/>
  <c r="CD20" i="3"/>
  <c r="CD19" i="3"/>
  <c r="CD18" i="3"/>
  <c r="CD17" i="3"/>
  <c r="CC113" i="3"/>
  <c r="AM113" i="3" s="1"/>
  <c r="CC112" i="3"/>
  <c r="AM112" i="3" s="1"/>
  <c r="CC111" i="3"/>
  <c r="AM111" i="3" s="1"/>
  <c r="CC110" i="3"/>
  <c r="AM110" i="3" s="1"/>
  <c r="CC109" i="3"/>
  <c r="AM109" i="3" s="1"/>
  <c r="CC108" i="3"/>
  <c r="AM108" i="3" s="1"/>
  <c r="CC107" i="3"/>
  <c r="AM107" i="3" s="1"/>
  <c r="CC106" i="3"/>
  <c r="AM106" i="3" s="1"/>
  <c r="CC105" i="3"/>
  <c r="AM105" i="3" s="1"/>
  <c r="CC104" i="3"/>
  <c r="AM104" i="3" s="1"/>
  <c r="CC103" i="3"/>
  <c r="AM103" i="3" s="1"/>
  <c r="CC102" i="3"/>
  <c r="AM102" i="3" s="1"/>
  <c r="CC101" i="3"/>
  <c r="AM101" i="3" s="1"/>
  <c r="CC100" i="3"/>
  <c r="AM100" i="3" s="1"/>
  <c r="CC99" i="3"/>
  <c r="AM99" i="3" s="1"/>
  <c r="CC98" i="3"/>
  <c r="AM98" i="3" s="1"/>
  <c r="CC97" i="3"/>
  <c r="AM97" i="3" s="1"/>
  <c r="CC96" i="3"/>
  <c r="AM96" i="3" s="1"/>
  <c r="CC95" i="3"/>
  <c r="AM95" i="3" s="1"/>
  <c r="CC94" i="3"/>
  <c r="AM94" i="3" s="1"/>
  <c r="CC93" i="3"/>
  <c r="AM93" i="3" s="1"/>
  <c r="CC92" i="3"/>
  <c r="AM92" i="3" s="1"/>
  <c r="CC91" i="3"/>
  <c r="AM91" i="3" s="1"/>
  <c r="CC90" i="3"/>
  <c r="AM90" i="3" s="1"/>
  <c r="CC89" i="3"/>
  <c r="AM89" i="3" s="1"/>
  <c r="CC88" i="3"/>
  <c r="AM88" i="3" s="1"/>
  <c r="CC87" i="3"/>
  <c r="AM87" i="3" s="1"/>
  <c r="CC86" i="3"/>
  <c r="AM86" i="3" s="1"/>
  <c r="CC85" i="3"/>
  <c r="AM85" i="3" s="1"/>
  <c r="CC84" i="3"/>
  <c r="AM84" i="3" s="1"/>
  <c r="CC83" i="3"/>
  <c r="AM83" i="3" s="1"/>
  <c r="CC82" i="3"/>
  <c r="CC81" i="3"/>
  <c r="AM81" i="3" s="1"/>
  <c r="CC80" i="3"/>
  <c r="AM80" i="3" s="1"/>
  <c r="CC79" i="3"/>
  <c r="AM79" i="3" s="1"/>
  <c r="CC78" i="3"/>
  <c r="AM78" i="3" s="1"/>
  <c r="CC77" i="3"/>
  <c r="AM77" i="3" s="1"/>
  <c r="CC76" i="3"/>
  <c r="AM76" i="3" s="1"/>
  <c r="CC75" i="3"/>
  <c r="AM75" i="3" s="1"/>
  <c r="CC74" i="3"/>
  <c r="AM74" i="3" s="1"/>
  <c r="CC73" i="3"/>
  <c r="AM73" i="3" s="1"/>
  <c r="CC72" i="3"/>
  <c r="AM72" i="3" s="1"/>
  <c r="CC71" i="3"/>
  <c r="AM71" i="3" s="1"/>
  <c r="CC70" i="3"/>
  <c r="AM70" i="3" s="1"/>
  <c r="CC69" i="3"/>
  <c r="AM69" i="3" s="1"/>
  <c r="CC68" i="3"/>
  <c r="AM68" i="3" s="1"/>
  <c r="CC67" i="3"/>
  <c r="AM67" i="3" s="1"/>
  <c r="CC66" i="3"/>
  <c r="AM66" i="3" s="1"/>
  <c r="CC65" i="3"/>
  <c r="AM65" i="3" s="1"/>
  <c r="CC64" i="3"/>
  <c r="AM64" i="3" s="1"/>
  <c r="CC63" i="3"/>
  <c r="AM63" i="3" s="1"/>
  <c r="CC62" i="3"/>
  <c r="AM62" i="3" s="1"/>
  <c r="CC61" i="3"/>
  <c r="AM61" i="3" s="1"/>
  <c r="CC60" i="3"/>
  <c r="AM60" i="3" s="1"/>
  <c r="CC59" i="3"/>
  <c r="AM59" i="3" s="1"/>
  <c r="CC58" i="3"/>
  <c r="AM58" i="3" s="1"/>
  <c r="CC57" i="3"/>
  <c r="AM57" i="3" s="1"/>
  <c r="CC56" i="3"/>
  <c r="AM56" i="3" s="1"/>
  <c r="CC55" i="3"/>
  <c r="AM55" i="3" s="1"/>
  <c r="CC54" i="3"/>
  <c r="AM54" i="3" s="1"/>
  <c r="CC53" i="3"/>
  <c r="AM53" i="3" s="1"/>
  <c r="CC52" i="3"/>
  <c r="AM52" i="3" s="1"/>
  <c r="CC51" i="3"/>
  <c r="AM51" i="3" s="1"/>
  <c r="CC50" i="3"/>
  <c r="CC49" i="3"/>
  <c r="AM49" i="3" s="1"/>
  <c r="CC48" i="3"/>
  <c r="AM48" i="3" s="1"/>
  <c r="CC47" i="3"/>
  <c r="AM47" i="3" s="1"/>
  <c r="CC46" i="3"/>
  <c r="AM46" i="3" s="1"/>
  <c r="CC45" i="3"/>
  <c r="AM45" i="3" s="1"/>
  <c r="CC44" i="3"/>
  <c r="AM44" i="3" s="1"/>
  <c r="CC43" i="3"/>
  <c r="AM43" i="3" s="1"/>
  <c r="CC42" i="3"/>
  <c r="AM42" i="3" s="1"/>
  <c r="CC41" i="3"/>
  <c r="AM41" i="3" s="1"/>
  <c r="CC40" i="3"/>
  <c r="AM40" i="3" s="1"/>
  <c r="CC39" i="3"/>
  <c r="AM39" i="3" s="1"/>
  <c r="CC38" i="3"/>
  <c r="AM38" i="3" s="1"/>
  <c r="CC37" i="3"/>
  <c r="AM37" i="3" s="1"/>
  <c r="CC36" i="3"/>
  <c r="AM36" i="3" s="1"/>
  <c r="CC35" i="3"/>
  <c r="AM35" i="3" s="1"/>
  <c r="CC34" i="3"/>
  <c r="AM34" i="3" s="1"/>
  <c r="CC33" i="3"/>
  <c r="AM33" i="3" s="1"/>
  <c r="CC32" i="3"/>
  <c r="AM32" i="3" s="1"/>
  <c r="CC31" i="3"/>
  <c r="AM31" i="3" s="1"/>
  <c r="CC30" i="3"/>
  <c r="AM30" i="3" s="1"/>
  <c r="CC29" i="3"/>
  <c r="AM29" i="3" s="1"/>
  <c r="CC28" i="3"/>
  <c r="AM28" i="3" s="1"/>
  <c r="CC27" i="3"/>
  <c r="AM27" i="3" s="1"/>
  <c r="CC26" i="3"/>
  <c r="AM26" i="3" s="1"/>
  <c r="CC25" i="3"/>
  <c r="CC24" i="3"/>
  <c r="CC23" i="3"/>
  <c r="CC22" i="3"/>
  <c r="CC21" i="3"/>
  <c r="CC20" i="3"/>
  <c r="CC19" i="3"/>
  <c r="CC18" i="3"/>
  <c r="CC17" i="3"/>
  <c r="CB113" i="3"/>
  <c r="AL113" i="3" s="1"/>
  <c r="CB112" i="3"/>
  <c r="AL112" i="3" s="1"/>
  <c r="CB111" i="3"/>
  <c r="AL111" i="3" s="1"/>
  <c r="CB110" i="3"/>
  <c r="AL110" i="3" s="1"/>
  <c r="CB109" i="3"/>
  <c r="AL109" i="3" s="1"/>
  <c r="CB108" i="3"/>
  <c r="AL108" i="3" s="1"/>
  <c r="CB107" i="3"/>
  <c r="AL107" i="3" s="1"/>
  <c r="CB106" i="3"/>
  <c r="AL106" i="3" s="1"/>
  <c r="CB105" i="3"/>
  <c r="AL105" i="3" s="1"/>
  <c r="CB104" i="3"/>
  <c r="AL104" i="3" s="1"/>
  <c r="CB103" i="3"/>
  <c r="AL103" i="3" s="1"/>
  <c r="CB102" i="3"/>
  <c r="AL102" i="3" s="1"/>
  <c r="CB101" i="3"/>
  <c r="AL101" i="3" s="1"/>
  <c r="CB100" i="3"/>
  <c r="AL100" i="3" s="1"/>
  <c r="CB99" i="3"/>
  <c r="AL99" i="3" s="1"/>
  <c r="CB98" i="3"/>
  <c r="AL98" i="3" s="1"/>
  <c r="CB97" i="3"/>
  <c r="AL97" i="3" s="1"/>
  <c r="CB96" i="3"/>
  <c r="AL96" i="3" s="1"/>
  <c r="CB95" i="3"/>
  <c r="AL95" i="3" s="1"/>
  <c r="CB94" i="3"/>
  <c r="AL94" i="3" s="1"/>
  <c r="CB93" i="3"/>
  <c r="AL93" i="3" s="1"/>
  <c r="CB92" i="3"/>
  <c r="AL92" i="3" s="1"/>
  <c r="CB91" i="3"/>
  <c r="AL91" i="3" s="1"/>
  <c r="CB90" i="3"/>
  <c r="AL90" i="3" s="1"/>
  <c r="CB89" i="3"/>
  <c r="AL89" i="3" s="1"/>
  <c r="CB88" i="3"/>
  <c r="AL88" i="3" s="1"/>
  <c r="CB87" i="3"/>
  <c r="AL87" i="3" s="1"/>
  <c r="CB86" i="3"/>
  <c r="AL86" i="3" s="1"/>
  <c r="CB85" i="3"/>
  <c r="AL85" i="3" s="1"/>
  <c r="CB84" i="3"/>
  <c r="AL84" i="3" s="1"/>
  <c r="CB83" i="3"/>
  <c r="AL83" i="3" s="1"/>
  <c r="CB82" i="3"/>
  <c r="CB81" i="3"/>
  <c r="AL81" i="3" s="1"/>
  <c r="CB80" i="3"/>
  <c r="AL80" i="3" s="1"/>
  <c r="CB79" i="3"/>
  <c r="AL79" i="3" s="1"/>
  <c r="CB78" i="3"/>
  <c r="AL78" i="3" s="1"/>
  <c r="CB77" i="3"/>
  <c r="AL77" i="3" s="1"/>
  <c r="CB76" i="3"/>
  <c r="AL76" i="3" s="1"/>
  <c r="CB75" i="3"/>
  <c r="AL75" i="3" s="1"/>
  <c r="CB74" i="3"/>
  <c r="AL74" i="3" s="1"/>
  <c r="CB73" i="3"/>
  <c r="AL73" i="3" s="1"/>
  <c r="CB72" i="3"/>
  <c r="AL72" i="3" s="1"/>
  <c r="CB71" i="3"/>
  <c r="AL71" i="3" s="1"/>
  <c r="CB70" i="3"/>
  <c r="AL70" i="3" s="1"/>
  <c r="CB69" i="3"/>
  <c r="AL69" i="3" s="1"/>
  <c r="CB68" i="3"/>
  <c r="AL68" i="3" s="1"/>
  <c r="CB67" i="3"/>
  <c r="AL67" i="3" s="1"/>
  <c r="CB66" i="3"/>
  <c r="AL66" i="3" s="1"/>
  <c r="CB65" i="3"/>
  <c r="AL65" i="3" s="1"/>
  <c r="CB64" i="3"/>
  <c r="AL64" i="3" s="1"/>
  <c r="CB63" i="3"/>
  <c r="AL63" i="3" s="1"/>
  <c r="CB62" i="3"/>
  <c r="AL62" i="3" s="1"/>
  <c r="CB61" i="3"/>
  <c r="AL61" i="3" s="1"/>
  <c r="CB60" i="3"/>
  <c r="AL60" i="3" s="1"/>
  <c r="CB59" i="3"/>
  <c r="AL59" i="3" s="1"/>
  <c r="CB58" i="3"/>
  <c r="AL58" i="3" s="1"/>
  <c r="CB57" i="3"/>
  <c r="AL57" i="3" s="1"/>
  <c r="CB56" i="3"/>
  <c r="AL56" i="3" s="1"/>
  <c r="CB55" i="3"/>
  <c r="AL55" i="3" s="1"/>
  <c r="CB54" i="3"/>
  <c r="AL54" i="3" s="1"/>
  <c r="CB53" i="3"/>
  <c r="AL53" i="3" s="1"/>
  <c r="CB52" i="3"/>
  <c r="AL52" i="3" s="1"/>
  <c r="CB51" i="3"/>
  <c r="AL51" i="3" s="1"/>
  <c r="CB50" i="3"/>
  <c r="CB49" i="3"/>
  <c r="AL49" i="3" s="1"/>
  <c r="CB48" i="3"/>
  <c r="AL48" i="3" s="1"/>
  <c r="CB47" i="3"/>
  <c r="AL47" i="3" s="1"/>
  <c r="CB46" i="3"/>
  <c r="AL46" i="3" s="1"/>
  <c r="CB45" i="3"/>
  <c r="AL45" i="3" s="1"/>
  <c r="CB44" i="3"/>
  <c r="AL44" i="3" s="1"/>
  <c r="CB43" i="3"/>
  <c r="AL43" i="3" s="1"/>
  <c r="CB42" i="3"/>
  <c r="AL42" i="3" s="1"/>
  <c r="CB41" i="3"/>
  <c r="AL41" i="3" s="1"/>
  <c r="CB40" i="3"/>
  <c r="AL40" i="3" s="1"/>
  <c r="CB39" i="3"/>
  <c r="AL39" i="3" s="1"/>
  <c r="CB38" i="3"/>
  <c r="AL38" i="3" s="1"/>
  <c r="CB37" i="3"/>
  <c r="AL37" i="3" s="1"/>
  <c r="CB36" i="3"/>
  <c r="AL36" i="3" s="1"/>
  <c r="CB35" i="3"/>
  <c r="AL35" i="3" s="1"/>
  <c r="CB34" i="3"/>
  <c r="AL34" i="3" s="1"/>
  <c r="CB33" i="3"/>
  <c r="AL33" i="3" s="1"/>
  <c r="CB32" i="3"/>
  <c r="AL32" i="3" s="1"/>
  <c r="CB31" i="3"/>
  <c r="AL31" i="3" s="1"/>
  <c r="CB30" i="3"/>
  <c r="AL30" i="3" s="1"/>
  <c r="CB29" i="3"/>
  <c r="AL29" i="3" s="1"/>
  <c r="CB28" i="3"/>
  <c r="AL28" i="3" s="1"/>
  <c r="CB27" i="3"/>
  <c r="AL27" i="3" s="1"/>
  <c r="CB26" i="3"/>
  <c r="AL26" i="3" s="1"/>
  <c r="CB25" i="3"/>
  <c r="CB24" i="3"/>
  <c r="CB23" i="3"/>
  <c r="CB22" i="3"/>
  <c r="CB21" i="3"/>
  <c r="CB20" i="3"/>
  <c r="CB19" i="3"/>
  <c r="CB18" i="3"/>
  <c r="CB17" i="3"/>
  <c r="CA113" i="3"/>
  <c r="AK113" i="3" s="1"/>
  <c r="CA112" i="3"/>
  <c r="AK112" i="3" s="1"/>
  <c r="CA111" i="3"/>
  <c r="AK111" i="3" s="1"/>
  <c r="CA109" i="3"/>
  <c r="AK109" i="3" s="1"/>
  <c r="CA108" i="3"/>
  <c r="AK108" i="3" s="1"/>
  <c r="CA107" i="3"/>
  <c r="AK107" i="3" s="1"/>
  <c r="CA106" i="3"/>
  <c r="AK106" i="3" s="1"/>
  <c r="CA105" i="3"/>
  <c r="AK105" i="3" s="1"/>
  <c r="CA104" i="3"/>
  <c r="AK104" i="3" s="1"/>
  <c r="CA103" i="3"/>
  <c r="AK103" i="3" s="1"/>
  <c r="CA102" i="3"/>
  <c r="AK102" i="3" s="1"/>
  <c r="CA101" i="3"/>
  <c r="AK101" i="3" s="1"/>
  <c r="CA100" i="3"/>
  <c r="AK100" i="3" s="1"/>
  <c r="CA99" i="3"/>
  <c r="AK99" i="3" s="1"/>
  <c r="CA98" i="3"/>
  <c r="AK98" i="3" s="1"/>
  <c r="CA97" i="3"/>
  <c r="AK97" i="3" s="1"/>
  <c r="CA96" i="3"/>
  <c r="AK96" i="3" s="1"/>
  <c r="CA95" i="3"/>
  <c r="AK95" i="3" s="1"/>
  <c r="CA94" i="3"/>
  <c r="AK94" i="3" s="1"/>
  <c r="CA93" i="3"/>
  <c r="AK93" i="3" s="1"/>
  <c r="CA92" i="3"/>
  <c r="AK92" i="3" s="1"/>
  <c r="CA91" i="3"/>
  <c r="AK91" i="3" s="1"/>
  <c r="CA90" i="3"/>
  <c r="AK90" i="3" s="1"/>
  <c r="CA89" i="3"/>
  <c r="AK89" i="3" s="1"/>
  <c r="CA88" i="3"/>
  <c r="AK88" i="3" s="1"/>
  <c r="CA87" i="3"/>
  <c r="AK87" i="3" s="1"/>
  <c r="CA86" i="3"/>
  <c r="AK86" i="3" s="1"/>
  <c r="CA85" i="3"/>
  <c r="AK85" i="3" s="1"/>
  <c r="CA84" i="3"/>
  <c r="AK84" i="3" s="1"/>
  <c r="CA83" i="3"/>
  <c r="AK83" i="3" s="1"/>
  <c r="CA82" i="3"/>
  <c r="CA81" i="3"/>
  <c r="AK81" i="3" s="1"/>
  <c r="CA80" i="3"/>
  <c r="AK80" i="3" s="1"/>
  <c r="CA79" i="3"/>
  <c r="AK79" i="3" s="1"/>
  <c r="CA78" i="3"/>
  <c r="AK78" i="3" s="1"/>
  <c r="CA77" i="3"/>
  <c r="AK77" i="3" s="1"/>
  <c r="CA76" i="3"/>
  <c r="AK76" i="3" s="1"/>
  <c r="CA75" i="3"/>
  <c r="AK75" i="3" s="1"/>
  <c r="CA74" i="3"/>
  <c r="AK74" i="3" s="1"/>
  <c r="CA73" i="3"/>
  <c r="AK73" i="3" s="1"/>
  <c r="CA72" i="3"/>
  <c r="AK72" i="3" s="1"/>
  <c r="CA71" i="3"/>
  <c r="AK71" i="3" s="1"/>
  <c r="CA70" i="3"/>
  <c r="AK70" i="3" s="1"/>
  <c r="CA69" i="3"/>
  <c r="AK69" i="3" s="1"/>
  <c r="CA68" i="3"/>
  <c r="AK68" i="3" s="1"/>
  <c r="CA67" i="3"/>
  <c r="AK67" i="3" s="1"/>
  <c r="CA66" i="3"/>
  <c r="AK66" i="3" s="1"/>
  <c r="CA65" i="3"/>
  <c r="AK65" i="3" s="1"/>
  <c r="CA64" i="3"/>
  <c r="AK64" i="3" s="1"/>
  <c r="CA63" i="3"/>
  <c r="AK63" i="3" s="1"/>
  <c r="CA62" i="3"/>
  <c r="AK62" i="3" s="1"/>
  <c r="CA61" i="3"/>
  <c r="AK61" i="3" s="1"/>
  <c r="CA60" i="3"/>
  <c r="AK60" i="3" s="1"/>
  <c r="CA59" i="3"/>
  <c r="AK59" i="3" s="1"/>
  <c r="CA58" i="3"/>
  <c r="AK58" i="3" s="1"/>
  <c r="CA57" i="3"/>
  <c r="AK57" i="3" s="1"/>
  <c r="CA56" i="3"/>
  <c r="AK56" i="3" s="1"/>
  <c r="CA55" i="3"/>
  <c r="AK55" i="3" s="1"/>
  <c r="CA54" i="3"/>
  <c r="AK54" i="3" s="1"/>
  <c r="CA53" i="3"/>
  <c r="AK53" i="3" s="1"/>
  <c r="CA52" i="3"/>
  <c r="AK52" i="3" s="1"/>
  <c r="CA51" i="3"/>
  <c r="AK51" i="3" s="1"/>
  <c r="CA50" i="3"/>
  <c r="CA49" i="3"/>
  <c r="AK49" i="3" s="1"/>
  <c r="CA48" i="3"/>
  <c r="AK48" i="3" s="1"/>
  <c r="CA47" i="3"/>
  <c r="AK47" i="3" s="1"/>
  <c r="CA46" i="3"/>
  <c r="AK46" i="3" s="1"/>
  <c r="CA45" i="3"/>
  <c r="AK45" i="3" s="1"/>
  <c r="CA44" i="3"/>
  <c r="AK44" i="3" s="1"/>
  <c r="CA43" i="3"/>
  <c r="AK43" i="3" s="1"/>
  <c r="CA42" i="3"/>
  <c r="AK42" i="3" s="1"/>
  <c r="CA41" i="3"/>
  <c r="AK41" i="3" s="1"/>
  <c r="CA40" i="3"/>
  <c r="AK40" i="3" s="1"/>
  <c r="CA39" i="3"/>
  <c r="AK39" i="3" s="1"/>
  <c r="CA38" i="3"/>
  <c r="AK38" i="3" s="1"/>
  <c r="CA37" i="3"/>
  <c r="AK37" i="3" s="1"/>
  <c r="CA36" i="3"/>
  <c r="AK36" i="3" s="1"/>
  <c r="CA35" i="3"/>
  <c r="AK35" i="3" s="1"/>
  <c r="CA34" i="3"/>
  <c r="AK34" i="3" s="1"/>
  <c r="CA33" i="3"/>
  <c r="AK33" i="3" s="1"/>
  <c r="CA32" i="3"/>
  <c r="AK32" i="3" s="1"/>
  <c r="CA31" i="3"/>
  <c r="AK31" i="3" s="1"/>
  <c r="CA30" i="3"/>
  <c r="AK30" i="3" s="1"/>
  <c r="CA29" i="3"/>
  <c r="AK29" i="3" s="1"/>
  <c r="CA28" i="3"/>
  <c r="AK28" i="3" s="1"/>
  <c r="CA27" i="3"/>
  <c r="AK27" i="3" s="1"/>
  <c r="CA26" i="3"/>
  <c r="AK26" i="3" s="1"/>
  <c r="CA25" i="3"/>
  <c r="CA24" i="3"/>
  <c r="CA23" i="3"/>
  <c r="CA22" i="3"/>
  <c r="AK8" i="3" s="1"/>
  <c r="CA21" i="3"/>
  <c r="CA20" i="3"/>
  <c r="AK6" i="3" s="1"/>
  <c r="CA19" i="3"/>
  <c r="AK5" i="3" s="1"/>
  <c r="CA18" i="3"/>
  <c r="AK4" i="3" s="1"/>
  <c r="CA17" i="3"/>
  <c r="AO11" i="3" l="1"/>
  <c r="AP10" i="3"/>
  <c r="AN21" i="3"/>
  <c r="AN7" i="3"/>
  <c r="AR50" i="3"/>
  <c r="AR13" i="3"/>
  <c r="AT10" i="3"/>
  <c r="AT24" i="3"/>
  <c r="AK10" i="3"/>
  <c r="AP6" i="3"/>
  <c r="AK11" i="3"/>
  <c r="AL11" i="3"/>
  <c r="AL25" i="3"/>
  <c r="AN23" i="3"/>
  <c r="AN9" i="3"/>
  <c r="AR20" i="3"/>
  <c r="AR6" i="3"/>
  <c r="AT18" i="3"/>
  <c r="AT4" i="3"/>
  <c r="AT50" i="3"/>
  <c r="AT13" i="3"/>
  <c r="AL5" i="3"/>
  <c r="AL19" i="3"/>
  <c r="AM12" i="3"/>
  <c r="AM3" i="3"/>
  <c r="AM18" i="3"/>
  <c r="AM4" i="3"/>
  <c r="AM13" i="3"/>
  <c r="AM50" i="3"/>
  <c r="AM14" i="3"/>
  <c r="AM82" i="3"/>
  <c r="AN17" i="3"/>
  <c r="AN2" i="3"/>
  <c r="AN11" i="3"/>
  <c r="AN25" i="3"/>
  <c r="AR8" i="3"/>
  <c r="AR22" i="3"/>
  <c r="AT20" i="3"/>
  <c r="AT6" i="3"/>
  <c r="AR18" i="3"/>
  <c r="AR4" i="3"/>
  <c r="AR3" i="3"/>
  <c r="AR12" i="3"/>
  <c r="AL10" i="3"/>
  <c r="AL24" i="3"/>
  <c r="AQ6" i="3"/>
  <c r="AT2" i="3"/>
  <c r="AT17" i="3"/>
  <c r="AT11" i="3"/>
  <c r="AT25" i="3"/>
  <c r="AL2" i="3"/>
  <c r="AL17" i="3"/>
  <c r="AL6" i="3"/>
  <c r="AL20" i="3"/>
  <c r="AM5" i="3"/>
  <c r="AM19" i="3"/>
  <c r="AN12" i="3"/>
  <c r="AN3" i="3"/>
  <c r="AN18" i="3"/>
  <c r="AN4" i="3"/>
  <c r="AN13" i="3"/>
  <c r="AN50" i="3"/>
  <c r="AN14" i="3"/>
  <c r="AN82" i="3"/>
  <c r="AO17" i="3"/>
  <c r="AO2" i="3"/>
  <c r="AR9" i="3"/>
  <c r="AR23" i="3"/>
  <c r="AT21" i="3"/>
  <c r="AT7" i="3"/>
  <c r="AK9" i="3"/>
  <c r="AL9" i="3"/>
  <c r="AL23" i="3"/>
  <c r="AR82" i="3"/>
  <c r="AR14" i="3"/>
  <c r="AS17" i="3"/>
  <c r="AS2" i="3"/>
  <c r="AK7" i="3"/>
  <c r="AL7" i="3"/>
  <c r="AL21" i="3"/>
  <c r="AM20" i="3"/>
  <c r="AM6" i="3"/>
  <c r="AN19" i="3"/>
  <c r="AN5" i="3"/>
  <c r="AP17" i="3"/>
  <c r="AP2" i="3"/>
  <c r="AP11" i="3"/>
  <c r="AQ17" i="3"/>
  <c r="AQ2" i="3"/>
  <c r="AQ11" i="3"/>
  <c r="AR10" i="3"/>
  <c r="AR24" i="3"/>
  <c r="AT22" i="3"/>
  <c r="AT8" i="3"/>
  <c r="AL8" i="3"/>
  <c r="AL22" i="3"/>
  <c r="AM21" i="3"/>
  <c r="AM7" i="3"/>
  <c r="AN20" i="3"/>
  <c r="AN6" i="3"/>
  <c r="AR2" i="3"/>
  <c r="AR17" i="3"/>
  <c r="AR11" i="3"/>
  <c r="AR25" i="3"/>
  <c r="AT9" i="3"/>
  <c r="AT23" i="3"/>
  <c r="AM8" i="3"/>
  <c r="AM22" i="3"/>
  <c r="AM9" i="3"/>
  <c r="AM23" i="3"/>
  <c r="AN22" i="3"/>
  <c r="AN8" i="3"/>
  <c r="AR19" i="3"/>
  <c r="AR5" i="3"/>
  <c r="AM10" i="3"/>
  <c r="AM24" i="3"/>
  <c r="AP7" i="3"/>
  <c r="AQ7" i="3"/>
  <c r="AT82" i="3"/>
  <c r="AT14" i="3"/>
  <c r="AL3" i="3"/>
  <c r="AL4" i="3"/>
  <c r="AL18" i="3"/>
  <c r="AL12" i="3"/>
  <c r="AL50" i="3"/>
  <c r="AL13" i="3"/>
  <c r="AL82" i="3"/>
  <c r="AL14" i="3"/>
  <c r="AM2" i="3"/>
  <c r="AM17" i="3"/>
  <c r="AM11" i="3"/>
  <c r="AM25" i="3"/>
  <c r="AN24" i="3"/>
  <c r="AN10" i="3"/>
  <c r="AP8" i="3"/>
  <c r="AR7" i="3"/>
  <c r="AR21" i="3"/>
  <c r="AT19" i="3"/>
  <c r="AT5" i="3"/>
  <c r="AS25" i="3"/>
  <c r="AS22" i="3"/>
  <c r="AS24" i="3"/>
  <c r="AS18" i="3"/>
  <c r="AS12" i="3"/>
  <c r="AS3" i="3"/>
  <c r="AS50" i="3"/>
  <c r="AS13" i="3"/>
  <c r="AS82" i="3"/>
  <c r="AS14" i="3"/>
  <c r="AS23" i="3"/>
  <c r="AS19" i="3"/>
  <c r="AS21" i="3"/>
  <c r="AS20" i="3"/>
  <c r="AP24" i="3"/>
  <c r="AQ25" i="3"/>
  <c r="AP19" i="3"/>
  <c r="AQ19" i="3"/>
  <c r="AQ23" i="3"/>
  <c r="AP13" i="3"/>
  <c r="AP50" i="3"/>
  <c r="AP82" i="3"/>
  <c r="AP14" i="3"/>
  <c r="AP20" i="3"/>
  <c r="AQ20" i="3"/>
  <c r="AP23" i="3"/>
  <c r="AQ24" i="3"/>
  <c r="AP25" i="3"/>
  <c r="AP3" i="3"/>
  <c r="AP12" i="3"/>
  <c r="AP18" i="3"/>
  <c r="AQ13" i="3"/>
  <c r="AQ50" i="3"/>
  <c r="AP21" i="3"/>
  <c r="AQ21" i="3"/>
  <c r="AQ3" i="3"/>
  <c r="AQ12" i="3"/>
  <c r="AQ18" i="3"/>
  <c r="AQ14" i="3"/>
  <c r="AQ82" i="3"/>
  <c r="AP22" i="3"/>
  <c r="AQ22" i="3"/>
  <c r="AO24" i="3"/>
  <c r="AO18" i="3"/>
  <c r="AO3" i="3"/>
  <c r="AO12" i="3"/>
  <c r="AO50" i="3"/>
  <c r="AO13" i="3"/>
  <c r="AO20" i="3"/>
  <c r="AO25" i="3"/>
  <c r="AO21" i="3"/>
  <c r="AO19" i="3"/>
  <c r="AO22" i="3"/>
  <c r="AO82" i="3"/>
  <c r="AO14" i="3"/>
  <c r="AO23" i="3"/>
  <c r="AT42" i="3"/>
  <c r="AT3" i="3"/>
  <c r="AT12" i="3"/>
  <c r="AK2" i="3"/>
  <c r="AK17" i="3"/>
  <c r="AK20" i="3"/>
  <c r="AK12" i="3"/>
  <c r="AK18" i="3"/>
  <c r="AK3" i="3"/>
  <c r="AK13" i="3"/>
  <c r="AK50" i="3"/>
  <c r="AK21" i="3"/>
  <c r="AK22" i="3"/>
  <c r="AK23" i="3"/>
  <c r="AK24" i="3"/>
  <c r="AK25" i="3"/>
  <c r="AK14" i="3"/>
  <c r="AK82" i="3"/>
  <c r="AK19" i="3"/>
  <c r="BW113" i="3" l="1"/>
  <c r="AG113" i="3" s="1"/>
  <c r="BZ113" i="3"/>
  <c r="AJ113" i="3" s="1"/>
  <c r="BZ112" i="3"/>
  <c r="AJ112" i="3" s="1"/>
  <c r="BZ111" i="3"/>
  <c r="AJ111" i="3" s="1"/>
  <c r="BZ110" i="3"/>
  <c r="AJ110" i="3" s="1"/>
  <c r="BZ109" i="3"/>
  <c r="AJ109" i="3" s="1"/>
  <c r="BZ108" i="3"/>
  <c r="AJ108" i="3" s="1"/>
  <c r="BZ107" i="3"/>
  <c r="AJ107" i="3" s="1"/>
  <c r="BZ106" i="3"/>
  <c r="AJ106" i="3" s="1"/>
  <c r="BZ105" i="3"/>
  <c r="AJ105" i="3" s="1"/>
  <c r="BZ104" i="3"/>
  <c r="AJ104" i="3" s="1"/>
  <c r="BZ103" i="3"/>
  <c r="AJ103" i="3" s="1"/>
  <c r="BZ102" i="3"/>
  <c r="AJ102" i="3" s="1"/>
  <c r="BZ101" i="3"/>
  <c r="AJ101" i="3" s="1"/>
  <c r="BZ100" i="3"/>
  <c r="AJ100" i="3" s="1"/>
  <c r="BZ99" i="3"/>
  <c r="AJ99" i="3" s="1"/>
  <c r="BZ98" i="3"/>
  <c r="AJ98" i="3" s="1"/>
  <c r="BZ97" i="3"/>
  <c r="AJ97" i="3" s="1"/>
  <c r="BZ96" i="3"/>
  <c r="AJ96" i="3" s="1"/>
  <c r="BZ95" i="3"/>
  <c r="AJ95" i="3" s="1"/>
  <c r="BZ94" i="3"/>
  <c r="AJ94" i="3" s="1"/>
  <c r="BZ93" i="3"/>
  <c r="AJ93" i="3" s="1"/>
  <c r="BZ92" i="3"/>
  <c r="AJ92" i="3" s="1"/>
  <c r="BZ91" i="3"/>
  <c r="AJ91" i="3" s="1"/>
  <c r="BZ90" i="3"/>
  <c r="AJ90" i="3" s="1"/>
  <c r="BZ89" i="3"/>
  <c r="AJ89" i="3" s="1"/>
  <c r="BZ88" i="3"/>
  <c r="AJ88" i="3" s="1"/>
  <c r="BZ87" i="3"/>
  <c r="AJ87" i="3" s="1"/>
  <c r="BZ86" i="3"/>
  <c r="AJ86" i="3" s="1"/>
  <c r="BZ85" i="3"/>
  <c r="AJ85" i="3" s="1"/>
  <c r="BZ84" i="3"/>
  <c r="AJ84" i="3" s="1"/>
  <c r="BZ83" i="3"/>
  <c r="AJ83" i="3" s="1"/>
  <c r="BZ82" i="3"/>
  <c r="BZ81" i="3"/>
  <c r="AJ81" i="3" s="1"/>
  <c r="BZ80" i="3"/>
  <c r="AJ80" i="3" s="1"/>
  <c r="BZ79" i="3"/>
  <c r="AJ79" i="3" s="1"/>
  <c r="BZ78" i="3"/>
  <c r="AJ78" i="3" s="1"/>
  <c r="BZ77" i="3"/>
  <c r="AJ77" i="3" s="1"/>
  <c r="BZ76" i="3"/>
  <c r="AJ76" i="3" s="1"/>
  <c r="BZ75" i="3"/>
  <c r="AJ75" i="3" s="1"/>
  <c r="BZ74" i="3"/>
  <c r="AJ74" i="3" s="1"/>
  <c r="BZ73" i="3"/>
  <c r="AJ73" i="3" s="1"/>
  <c r="BZ72" i="3"/>
  <c r="AJ72" i="3" s="1"/>
  <c r="BZ71" i="3"/>
  <c r="AJ71" i="3" s="1"/>
  <c r="BZ70" i="3"/>
  <c r="AJ70" i="3" s="1"/>
  <c r="BZ69" i="3"/>
  <c r="AJ69" i="3" s="1"/>
  <c r="BZ68" i="3"/>
  <c r="AJ68" i="3" s="1"/>
  <c r="BZ67" i="3"/>
  <c r="AJ67" i="3" s="1"/>
  <c r="BZ66" i="3"/>
  <c r="AJ66" i="3" s="1"/>
  <c r="BZ65" i="3"/>
  <c r="AJ65" i="3" s="1"/>
  <c r="BZ64" i="3"/>
  <c r="AJ64" i="3" s="1"/>
  <c r="BZ63" i="3"/>
  <c r="AJ63" i="3" s="1"/>
  <c r="BZ62" i="3"/>
  <c r="AJ62" i="3" s="1"/>
  <c r="BZ61" i="3"/>
  <c r="AJ61" i="3" s="1"/>
  <c r="BZ60" i="3"/>
  <c r="AJ60" i="3" s="1"/>
  <c r="BZ59" i="3"/>
  <c r="AJ59" i="3" s="1"/>
  <c r="BZ58" i="3"/>
  <c r="AJ58" i="3" s="1"/>
  <c r="BZ57" i="3"/>
  <c r="AJ57" i="3" s="1"/>
  <c r="BZ56" i="3"/>
  <c r="AJ56" i="3" s="1"/>
  <c r="BZ55" i="3"/>
  <c r="AJ55" i="3" s="1"/>
  <c r="BZ54" i="3"/>
  <c r="AJ54" i="3" s="1"/>
  <c r="BZ53" i="3"/>
  <c r="AJ53" i="3" s="1"/>
  <c r="BZ52" i="3"/>
  <c r="AJ52" i="3" s="1"/>
  <c r="BZ51" i="3"/>
  <c r="AJ51" i="3" s="1"/>
  <c r="BZ50" i="3"/>
  <c r="BZ49" i="3"/>
  <c r="AJ49" i="3" s="1"/>
  <c r="BZ48" i="3"/>
  <c r="AJ48" i="3" s="1"/>
  <c r="BZ47" i="3"/>
  <c r="AJ47" i="3" s="1"/>
  <c r="BZ46" i="3"/>
  <c r="AJ46" i="3" s="1"/>
  <c r="BZ45" i="3"/>
  <c r="AJ45" i="3" s="1"/>
  <c r="BZ44" i="3"/>
  <c r="AJ44" i="3" s="1"/>
  <c r="BZ43" i="3"/>
  <c r="AJ43" i="3" s="1"/>
  <c r="BZ42" i="3"/>
  <c r="AJ42" i="3" s="1"/>
  <c r="BZ41" i="3"/>
  <c r="AJ41" i="3" s="1"/>
  <c r="BZ40" i="3"/>
  <c r="AJ40" i="3" s="1"/>
  <c r="BZ39" i="3"/>
  <c r="AJ39" i="3" s="1"/>
  <c r="BZ38" i="3"/>
  <c r="AJ38" i="3" s="1"/>
  <c r="BZ37" i="3"/>
  <c r="AJ37" i="3" s="1"/>
  <c r="BZ36" i="3"/>
  <c r="AJ36" i="3" s="1"/>
  <c r="BZ35" i="3"/>
  <c r="AJ35" i="3" s="1"/>
  <c r="BZ34" i="3"/>
  <c r="AJ34" i="3" s="1"/>
  <c r="BZ33" i="3"/>
  <c r="AJ33" i="3" s="1"/>
  <c r="BZ32" i="3"/>
  <c r="AJ32" i="3" s="1"/>
  <c r="BZ31" i="3"/>
  <c r="AJ31" i="3" s="1"/>
  <c r="BZ30" i="3"/>
  <c r="AJ30" i="3" s="1"/>
  <c r="BZ29" i="3"/>
  <c r="AJ29" i="3" s="1"/>
  <c r="BZ28" i="3"/>
  <c r="AJ28" i="3" s="1"/>
  <c r="BZ27" i="3"/>
  <c r="AJ27" i="3" s="1"/>
  <c r="BZ26" i="3"/>
  <c r="AJ26" i="3" s="1"/>
  <c r="BZ25" i="3"/>
  <c r="AJ11" i="3" s="1"/>
  <c r="BZ24" i="3"/>
  <c r="AJ10" i="3" s="1"/>
  <c r="BZ23" i="3"/>
  <c r="BZ22" i="3"/>
  <c r="AJ8" i="3" s="1"/>
  <c r="BZ21" i="3"/>
  <c r="AJ7" i="3" s="1"/>
  <c r="BZ20" i="3"/>
  <c r="AJ6" i="3" s="1"/>
  <c r="BZ19" i="3"/>
  <c r="AJ5" i="3" s="1"/>
  <c r="BZ18" i="3"/>
  <c r="AJ4" i="3" s="1"/>
  <c r="BZ17" i="3"/>
  <c r="BY113" i="3"/>
  <c r="AI113" i="3" s="1"/>
  <c r="BY112" i="3"/>
  <c r="AI112" i="3" s="1"/>
  <c r="BY111" i="3"/>
  <c r="AI111" i="3" s="1"/>
  <c r="BY110" i="3"/>
  <c r="AI110" i="3" s="1"/>
  <c r="BY109" i="3"/>
  <c r="AI109" i="3" s="1"/>
  <c r="BY108" i="3"/>
  <c r="AI108" i="3" s="1"/>
  <c r="BY107" i="3"/>
  <c r="AI107" i="3" s="1"/>
  <c r="BY106" i="3"/>
  <c r="AI106" i="3" s="1"/>
  <c r="BY105" i="3"/>
  <c r="AI105" i="3" s="1"/>
  <c r="BY104" i="3"/>
  <c r="AI104" i="3" s="1"/>
  <c r="BY103" i="3"/>
  <c r="AI103" i="3" s="1"/>
  <c r="BY102" i="3"/>
  <c r="AI102" i="3" s="1"/>
  <c r="BY101" i="3"/>
  <c r="AI101" i="3" s="1"/>
  <c r="BY100" i="3"/>
  <c r="AI100" i="3" s="1"/>
  <c r="BY99" i="3"/>
  <c r="AI99" i="3" s="1"/>
  <c r="BY98" i="3"/>
  <c r="AI98" i="3" s="1"/>
  <c r="BY97" i="3"/>
  <c r="AI97" i="3" s="1"/>
  <c r="BY96" i="3"/>
  <c r="AI96" i="3" s="1"/>
  <c r="BY95" i="3"/>
  <c r="AI95" i="3" s="1"/>
  <c r="BY94" i="3"/>
  <c r="AI94" i="3" s="1"/>
  <c r="BY93" i="3"/>
  <c r="AI93" i="3" s="1"/>
  <c r="BY92" i="3"/>
  <c r="AI92" i="3" s="1"/>
  <c r="BY91" i="3"/>
  <c r="AI91" i="3" s="1"/>
  <c r="BY90" i="3"/>
  <c r="AI90" i="3" s="1"/>
  <c r="BY89" i="3"/>
  <c r="AI89" i="3" s="1"/>
  <c r="BY88" i="3"/>
  <c r="AI88" i="3" s="1"/>
  <c r="BY87" i="3"/>
  <c r="AI87" i="3" s="1"/>
  <c r="BY86" i="3"/>
  <c r="AI86" i="3" s="1"/>
  <c r="BY85" i="3"/>
  <c r="AI85" i="3" s="1"/>
  <c r="BY84" i="3"/>
  <c r="AI84" i="3" s="1"/>
  <c r="BY83" i="3"/>
  <c r="AI83" i="3" s="1"/>
  <c r="BY82" i="3"/>
  <c r="BY81" i="3"/>
  <c r="AI81" i="3" s="1"/>
  <c r="BY80" i="3"/>
  <c r="AI80" i="3" s="1"/>
  <c r="BY79" i="3"/>
  <c r="AI79" i="3" s="1"/>
  <c r="BY78" i="3"/>
  <c r="AI78" i="3" s="1"/>
  <c r="BY77" i="3"/>
  <c r="AI77" i="3" s="1"/>
  <c r="BY76" i="3"/>
  <c r="AI76" i="3" s="1"/>
  <c r="BY75" i="3"/>
  <c r="AI75" i="3" s="1"/>
  <c r="BY74" i="3"/>
  <c r="AI74" i="3" s="1"/>
  <c r="BY73" i="3"/>
  <c r="AI73" i="3" s="1"/>
  <c r="BY72" i="3"/>
  <c r="AI72" i="3" s="1"/>
  <c r="BY71" i="3"/>
  <c r="AI71" i="3" s="1"/>
  <c r="BY70" i="3"/>
  <c r="AI70" i="3" s="1"/>
  <c r="BY69" i="3"/>
  <c r="AI69" i="3" s="1"/>
  <c r="BY68" i="3"/>
  <c r="AI68" i="3" s="1"/>
  <c r="BY67" i="3"/>
  <c r="AI67" i="3" s="1"/>
  <c r="BY66" i="3"/>
  <c r="AI66" i="3" s="1"/>
  <c r="BY65" i="3"/>
  <c r="AI65" i="3" s="1"/>
  <c r="BY64" i="3"/>
  <c r="AI64" i="3" s="1"/>
  <c r="BY63" i="3"/>
  <c r="AI63" i="3" s="1"/>
  <c r="BY62" i="3"/>
  <c r="AI62" i="3" s="1"/>
  <c r="BY61" i="3"/>
  <c r="AI61" i="3" s="1"/>
  <c r="BY60" i="3"/>
  <c r="AI60" i="3" s="1"/>
  <c r="BY59" i="3"/>
  <c r="AI59" i="3" s="1"/>
  <c r="BY58" i="3"/>
  <c r="AI58" i="3" s="1"/>
  <c r="BY57" i="3"/>
  <c r="AI57" i="3" s="1"/>
  <c r="BY56" i="3"/>
  <c r="AI56" i="3" s="1"/>
  <c r="BY55" i="3"/>
  <c r="AI55" i="3" s="1"/>
  <c r="BY54" i="3"/>
  <c r="AI54" i="3" s="1"/>
  <c r="BY53" i="3"/>
  <c r="AI53" i="3" s="1"/>
  <c r="BY52" i="3"/>
  <c r="AI52" i="3" s="1"/>
  <c r="BY51" i="3"/>
  <c r="AI51" i="3" s="1"/>
  <c r="BY50" i="3"/>
  <c r="BY49" i="3"/>
  <c r="AI49" i="3" s="1"/>
  <c r="BY48" i="3"/>
  <c r="AI48" i="3" s="1"/>
  <c r="BY47" i="3"/>
  <c r="AI47" i="3" s="1"/>
  <c r="BY46" i="3"/>
  <c r="AI46" i="3" s="1"/>
  <c r="BY45" i="3"/>
  <c r="AI45" i="3" s="1"/>
  <c r="BY44" i="3"/>
  <c r="AI44" i="3" s="1"/>
  <c r="BY43" i="3"/>
  <c r="AI43" i="3" s="1"/>
  <c r="BY42" i="3"/>
  <c r="AI42" i="3" s="1"/>
  <c r="BY41" i="3"/>
  <c r="AI41" i="3" s="1"/>
  <c r="BY40" i="3"/>
  <c r="AI40" i="3" s="1"/>
  <c r="BY39" i="3"/>
  <c r="AI39" i="3" s="1"/>
  <c r="BY38" i="3"/>
  <c r="AI38" i="3" s="1"/>
  <c r="BY37" i="3"/>
  <c r="AI37" i="3" s="1"/>
  <c r="BY36" i="3"/>
  <c r="AI36" i="3" s="1"/>
  <c r="BY35" i="3"/>
  <c r="AI35" i="3" s="1"/>
  <c r="BY34" i="3"/>
  <c r="AI34" i="3" s="1"/>
  <c r="BY33" i="3"/>
  <c r="AI33" i="3" s="1"/>
  <c r="BY32" i="3"/>
  <c r="AI32" i="3" s="1"/>
  <c r="BY31" i="3"/>
  <c r="AI31" i="3" s="1"/>
  <c r="BY30" i="3"/>
  <c r="AI30" i="3" s="1"/>
  <c r="BY29" i="3"/>
  <c r="AI29" i="3" s="1"/>
  <c r="BY28" i="3"/>
  <c r="AI28" i="3" s="1"/>
  <c r="BY27" i="3"/>
  <c r="AI27" i="3" s="1"/>
  <c r="BY26" i="3"/>
  <c r="AI26" i="3" s="1"/>
  <c r="BY25" i="3"/>
  <c r="AI11" i="3" s="1"/>
  <c r="BY24" i="3"/>
  <c r="BY23" i="3"/>
  <c r="BY22" i="3"/>
  <c r="AI8" i="3" s="1"/>
  <c r="BY21" i="3"/>
  <c r="AI7" i="3" s="1"/>
  <c r="BY20" i="3"/>
  <c r="AI6" i="3" s="1"/>
  <c r="BY19" i="3"/>
  <c r="AI5" i="3" s="1"/>
  <c r="BY18" i="3"/>
  <c r="AI4" i="3" s="1"/>
  <c r="BY17" i="3"/>
  <c r="BX113" i="3"/>
  <c r="AH113" i="3" s="1"/>
  <c r="BX112" i="3"/>
  <c r="AH112" i="3" s="1"/>
  <c r="BX111" i="3"/>
  <c r="AH111" i="3" s="1"/>
  <c r="BX110" i="3"/>
  <c r="AH110" i="3" s="1"/>
  <c r="BX109" i="3"/>
  <c r="AH109" i="3" s="1"/>
  <c r="BX108" i="3"/>
  <c r="AH108" i="3" s="1"/>
  <c r="BX107" i="3"/>
  <c r="AH107" i="3" s="1"/>
  <c r="BX106" i="3"/>
  <c r="AH106" i="3" s="1"/>
  <c r="BX105" i="3"/>
  <c r="AH105" i="3" s="1"/>
  <c r="BX104" i="3"/>
  <c r="AH104" i="3" s="1"/>
  <c r="BX103" i="3"/>
  <c r="AH103" i="3" s="1"/>
  <c r="BX102" i="3"/>
  <c r="AH102" i="3" s="1"/>
  <c r="BX101" i="3"/>
  <c r="AH101" i="3" s="1"/>
  <c r="BX100" i="3"/>
  <c r="AH100" i="3" s="1"/>
  <c r="BX99" i="3"/>
  <c r="AH99" i="3" s="1"/>
  <c r="BX98" i="3"/>
  <c r="AH98" i="3" s="1"/>
  <c r="BX97" i="3"/>
  <c r="AH97" i="3" s="1"/>
  <c r="BX96" i="3"/>
  <c r="AH96" i="3" s="1"/>
  <c r="BX95" i="3"/>
  <c r="AH95" i="3" s="1"/>
  <c r="BX94" i="3"/>
  <c r="AH94" i="3" s="1"/>
  <c r="BX93" i="3"/>
  <c r="AH93" i="3" s="1"/>
  <c r="BX92" i="3"/>
  <c r="AH92" i="3" s="1"/>
  <c r="BX91" i="3"/>
  <c r="AH91" i="3" s="1"/>
  <c r="BX90" i="3"/>
  <c r="AH90" i="3" s="1"/>
  <c r="BX89" i="3"/>
  <c r="AH89" i="3" s="1"/>
  <c r="BX88" i="3"/>
  <c r="AH88" i="3" s="1"/>
  <c r="BX87" i="3"/>
  <c r="AH87" i="3" s="1"/>
  <c r="BX86" i="3"/>
  <c r="AH86" i="3" s="1"/>
  <c r="BX85" i="3"/>
  <c r="AH85" i="3" s="1"/>
  <c r="BX84" i="3"/>
  <c r="AH84" i="3" s="1"/>
  <c r="BX83" i="3"/>
  <c r="AH83" i="3" s="1"/>
  <c r="BX82" i="3"/>
  <c r="BX81" i="3"/>
  <c r="AH81" i="3" s="1"/>
  <c r="BX80" i="3"/>
  <c r="AH80" i="3" s="1"/>
  <c r="BX79" i="3"/>
  <c r="AH79" i="3" s="1"/>
  <c r="BX78" i="3"/>
  <c r="AH78" i="3" s="1"/>
  <c r="BX77" i="3"/>
  <c r="AH77" i="3" s="1"/>
  <c r="BX76" i="3"/>
  <c r="AH76" i="3" s="1"/>
  <c r="BX75" i="3"/>
  <c r="AH75" i="3" s="1"/>
  <c r="BX74" i="3"/>
  <c r="AH74" i="3" s="1"/>
  <c r="BX73" i="3"/>
  <c r="AH73" i="3" s="1"/>
  <c r="BX72" i="3"/>
  <c r="AH72" i="3" s="1"/>
  <c r="BX71" i="3"/>
  <c r="AH71" i="3" s="1"/>
  <c r="BX70" i="3"/>
  <c r="AH70" i="3" s="1"/>
  <c r="BX69" i="3"/>
  <c r="AH69" i="3" s="1"/>
  <c r="BX68" i="3"/>
  <c r="AH68" i="3" s="1"/>
  <c r="BX67" i="3"/>
  <c r="AH67" i="3" s="1"/>
  <c r="BX66" i="3"/>
  <c r="AH66" i="3" s="1"/>
  <c r="BX65" i="3"/>
  <c r="AH65" i="3" s="1"/>
  <c r="BX64" i="3"/>
  <c r="AH64" i="3" s="1"/>
  <c r="BX63" i="3"/>
  <c r="AH63" i="3" s="1"/>
  <c r="BX62" i="3"/>
  <c r="AH62" i="3" s="1"/>
  <c r="BX61" i="3"/>
  <c r="AH61" i="3" s="1"/>
  <c r="BX60" i="3"/>
  <c r="AH60" i="3" s="1"/>
  <c r="BX59" i="3"/>
  <c r="AH59" i="3" s="1"/>
  <c r="BX58" i="3"/>
  <c r="AH58" i="3" s="1"/>
  <c r="BX57" i="3"/>
  <c r="AH57" i="3" s="1"/>
  <c r="BX56" i="3"/>
  <c r="AH56" i="3" s="1"/>
  <c r="BX55" i="3"/>
  <c r="AH55" i="3" s="1"/>
  <c r="BX54" i="3"/>
  <c r="AH54" i="3" s="1"/>
  <c r="BX53" i="3"/>
  <c r="AH53" i="3" s="1"/>
  <c r="BX52" i="3"/>
  <c r="AH52" i="3" s="1"/>
  <c r="BX51" i="3"/>
  <c r="AH51" i="3" s="1"/>
  <c r="BX50" i="3"/>
  <c r="BX49" i="3"/>
  <c r="AH49" i="3" s="1"/>
  <c r="BX48" i="3"/>
  <c r="AH48" i="3" s="1"/>
  <c r="BX47" i="3"/>
  <c r="AH47" i="3" s="1"/>
  <c r="BX46" i="3"/>
  <c r="AH46" i="3" s="1"/>
  <c r="BX45" i="3"/>
  <c r="AH45" i="3" s="1"/>
  <c r="BX44" i="3"/>
  <c r="AH44" i="3" s="1"/>
  <c r="BX43" i="3"/>
  <c r="AH43" i="3" s="1"/>
  <c r="BX42" i="3"/>
  <c r="AH42" i="3" s="1"/>
  <c r="BX41" i="3"/>
  <c r="AH41" i="3" s="1"/>
  <c r="BX40" i="3"/>
  <c r="AH40" i="3" s="1"/>
  <c r="BX39" i="3"/>
  <c r="AH39" i="3" s="1"/>
  <c r="BX38" i="3"/>
  <c r="AH38" i="3" s="1"/>
  <c r="BX37" i="3"/>
  <c r="AH37" i="3" s="1"/>
  <c r="BX36" i="3"/>
  <c r="AH36" i="3" s="1"/>
  <c r="BX35" i="3"/>
  <c r="AH35" i="3" s="1"/>
  <c r="BX34" i="3"/>
  <c r="AH34" i="3" s="1"/>
  <c r="BX33" i="3"/>
  <c r="AH33" i="3" s="1"/>
  <c r="BX32" i="3"/>
  <c r="AH32" i="3" s="1"/>
  <c r="BX31" i="3"/>
  <c r="AH31" i="3" s="1"/>
  <c r="BX30" i="3"/>
  <c r="AH30" i="3" s="1"/>
  <c r="BX29" i="3"/>
  <c r="AH29" i="3" s="1"/>
  <c r="BX28" i="3"/>
  <c r="AH28" i="3" s="1"/>
  <c r="BX27" i="3"/>
  <c r="AH27" i="3" s="1"/>
  <c r="BX26" i="3"/>
  <c r="AH26" i="3" s="1"/>
  <c r="BX25" i="3"/>
  <c r="BX24" i="3"/>
  <c r="AH10" i="3" s="1"/>
  <c r="BX23" i="3"/>
  <c r="AH9" i="3" s="1"/>
  <c r="BX22" i="3"/>
  <c r="BX21" i="3"/>
  <c r="AH7" i="3" s="1"/>
  <c r="BX20" i="3"/>
  <c r="BX19" i="3"/>
  <c r="BX18" i="3"/>
  <c r="AH4" i="3" s="1"/>
  <c r="BX17" i="3"/>
  <c r="BW112" i="3"/>
  <c r="AG112" i="3" s="1"/>
  <c r="BW111" i="3"/>
  <c r="AG111" i="3" s="1"/>
  <c r="BW110" i="3"/>
  <c r="AG110" i="3" s="1"/>
  <c r="BW109" i="3"/>
  <c r="AG109" i="3" s="1"/>
  <c r="BW108" i="3"/>
  <c r="AG108" i="3" s="1"/>
  <c r="BW107" i="3"/>
  <c r="AG107" i="3" s="1"/>
  <c r="BW106" i="3"/>
  <c r="AG106" i="3" s="1"/>
  <c r="BW105" i="3"/>
  <c r="AG105" i="3" s="1"/>
  <c r="BW104" i="3"/>
  <c r="AG104" i="3" s="1"/>
  <c r="BW103" i="3"/>
  <c r="AG103" i="3" s="1"/>
  <c r="BW102" i="3"/>
  <c r="AG102" i="3" s="1"/>
  <c r="BW101" i="3"/>
  <c r="AG101" i="3" s="1"/>
  <c r="BW100" i="3"/>
  <c r="AG100" i="3" s="1"/>
  <c r="BW99" i="3"/>
  <c r="AG99" i="3" s="1"/>
  <c r="BW98" i="3"/>
  <c r="AG98" i="3" s="1"/>
  <c r="BW97" i="3"/>
  <c r="AG97" i="3" s="1"/>
  <c r="BW96" i="3"/>
  <c r="AG96" i="3" s="1"/>
  <c r="BW95" i="3"/>
  <c r="AG95" i="3" s="1"/>
  <c r="BW94" i="3"/>
  <c r="AG94" i="3" s="1"/>
  <c r="BW93" i="3"/>
  <c r="AG93" i="3" s="1"/>
  <c r="BW92" i="3"/>
  <c r="AG92" i="3" s="1"/>
  <c r="BW91" i="3"/>
  <c r="AG91" i="3" s="1"/>
  <c r="BW90" i="3"/>
  <c r="AG90" i="3" s="1"/>
  <c r="BW89" i="3"/>
  <c r="AG89" i="3" s="1"/>
  <c r="BW88" i="3"/>
  <c r="AG88" i="3" s="1"/>
  <c r="BW87" i="3"/>
  <c r="AG87" i="3" s="1"/>
  <c r="BW86" i="3"/>
  <c r="AG86" i="3" s="1"/>
  <c r="BW85" i="3"/>
  <c r="AG85" i="3" s="1"/>
  <c r="BW84" i="3"/>
  <c r="AG84" i="3" s="1"/>
  <c r="BW83" i="3"/>
  <c r="AG83" i="3" s="1"/>
  <c r="BW82" i="3"/>
  <c r="BW81" i="3"/>
  <c r="AG81" i="3" s="1"/>
  <c r="BW80" i="3"/>
  <c r="AG80" i="3" s="1"/>
  <c r="BW79" i="3"/>
  <c r="AG79" i="3" s="1"/>
  <c r="BW78" i="3"/>
  <c r="AG78" i="3" s="1"/>
  <c r="BW77" i="3"/>
  <c r="AG77" i="3" s="1"/>
  <c r="BW76" i="3"/>
  <c r="AG76" i="3" s="1"/>
  <c r="BW75" i="3"/>
  <c r="AG75" i="3" s="1"/>
  <c r="BW74" i="3"/>
  <c r="AG74" i="3" s="1"/>
  <c r="BW73" i="3"/>
  <c r="AG73" i="3" s="1"/>
  <c r="BW72" i="3"/>
  <c r="AG72" i="3" s="1"/>
  <c r="BW71" i="3"/>
  <c r="AG71" i="3" s="1"/>
  <c r="BW70" i="3"/>
  <c r="AG70" i="3" s="1"/>
  <c r="BW69" i="3"/>
  <c r="AG69" i="3" s="1"/>
  <c r="BW68" i="3"/>
  <c r="AG68" i="3" s="1"/>
  <c r="BW67" i="3"/>
  <c r="AG67" i="3" s="1"/>
  <c r="BW66" i="3"/>
  <c r="AG66" i="3" s="1"/>
  <c r="BW65" i="3"/>
  <c r="AG65" i="3" s="1"/>
  <c r="BW64" i="3"/>
  <c r="AG64" i="3" s="1"/>
  <c r="BW63" i="3"/>
  <c r="AG63" i="3" s="1"/>
  <c r="BW62" i="3"/>
  <c r="AG62" i="3" s="1"/>
  <c r="BW61" i="3"/>
  <c r="AG61" i="3" s="1"/>
  <c r="BW60" i="3"/>
  <c r="AG60" i="3" s="1"/>
  <c r="BW59" i="3"/>
  <c r="AG59" i="3" s="1"/>
  <c r="BW58" i="3"/>
  <c r="AG58" i="3" s="1"/>
  <c r="BW57" i="3"/>
  <c r="AG57" i="3" s="1"/>
  <c r="BW56" i="3"/>
  <c r="AG56" i="3" s="1"/>
  <c r="BW55" i="3"/>
  <c r="AG55" i="3" s="1"/>
  <c r="BW54" i="3"/>
  <c r="AG54" i="3" s="1"/>
  <c r="BW53" i="3"/>
  <c r="AG53" i="3" s="1"/>
  <c r="BW52" i="3"/>
  <c r="AG52" i="3" s="1"/>
  <c r="BW51" i="3"/>
  <c r="AG51" i="3" s="1"/>
  <c r="BW50" i="3"/>
  <c r="BW49" i="3"/>
  <c r="AG49" i="3" s="1"/>
  <c r="BW48" i="3"/>
  <c r="AG48" i="3" s="1"/>
  <c r="BW47" i="3"/>
  <c r="AG47" i="3" s="1"/>
  <c r="BW46" i="3"/>
  <c r="AG46" i="3" s="1"/>
  <c r="BW45" i="3"/>
  <c r="AG45" i="3" s="1"/>
  <c r="BW44" i="3"/>
  <c r="AG44" i="3" s="1"/>
  <c r="BW43" i="3"/>
  <c r="AG43" i="3" s="1"/>
  <c r="BW42" i="3"/>
  <c r="AG42" i="3" s="1"/>
  <c r="BW41" i="3"/>
  <c r="AG41" i="3" s="1"/>
  <c r="BW40" i="3"/>
  <c r="AG40" i="3" s="1"/>
  <c r="BW39" i="3"/>
  <c r="AG39" i="3" s="1"/>
  <c r="BW38" i="3"/>
  <c r="AG38" i="3" s="1"/>
  <c r="BW37" i="3"/>
  <c r="AG37" i="3" s="1"/>
  <c r="BW36" i="3"/>
  <c r="AG36" i="3" s="1"/>
  <c r="BW35" i="3"/>
  <c r="AG35" i="3" s="1"/>
  <c r="BW34" i="3"/>
  <c r="AG34" i="3" s="1"/>
  <c r="BW33" i="3"/>
  <c r="AG33" i="3" s="1"/>
  <c r="BW32" i="3"/>
  <c r="AG32" i="3" s="1"/>
  <c r="BW31" i="3"/>
  <c r="AG31" i="3" s="1"/>
  <c r="BW30" i="3"/>
  <c r="AG30" i="3" s="1"/>
  <c r="BW29" i="3"/>
  <c r="AG29" i="3" s="1"/>
  <c r="BW28" i="3"/>
  <c r="AG28" i="3" s="1"/>
  <c r="BW27" i="3"/>
  <c r="AG27" i="3" s="1"/>
  <c r="BW26" i="3"/>
  <c r="AG26" i="3" s="1"/>
  <c r="BW25" i="3"/>
  <c r="AG11" i="3" s="1"/>
  <c r="BW24" i="3"/>
  <c r="BW23" i="3"/>
  <c r="AG9" i="3" s="1"/>
  <c r="BW22" i="3"/>
  <c r="AG8" i="3" s="1"/>
  <c r="BW21" i="3"/>
  <c r="AG7" i="3" s="1"/>
  <c r="BW20" i="3"/>
  <c r="AG6" i="3" s="1"/>
  <c r="BW19" i="3"/>
  <c r="BW18" i="3"/>
  <c r="AG4" i="3" s="1"/>
  <c r="BW17" i="3"/>
  <c r="BV113" i="3"/>
  <c r="AF113" i="3" s="1"/>
  <c r="BV112" i="3"/>
  <c r="AF112" i="3" s="1"/>
  <c r="BV111" i="3"/>
  <c r="AF111" i="3" s="1"/>
  <c r="BV110" i="3"/>
  <c r="AF110" i="3" s="1"/>
  <c r="BV109" i="3"/>
  <c r="AF109" i="3" s="1"/>
  <c r="BV108" i="3"/>
  <c r="AF108" i="3" s="1"/>
  <c r="BV107" i="3"/>
  <c r="AF107" i="3" s="1"/>
  <c r="BV106" i="3"/>
  <c r="AF106" i="3" s="1"/>
  <c r="BV105" i="3"/>
  <c r="AF105" i="3" s="1"/>
  <c r="BV104" i="3"/>
  <c r="AF104" i="3" s="1"/>
  <c r="BV103" i="3"/>
  <c r="AF103" i="3" s="1"/>
  <c r="BV102" i="3"/>
  <c r="AF102" i="3" s="1"/>
  <c r="BV101" i="3"/>
  <c r="AF101" i="3" s="1"/>
  <c r="BV100" i="3"/>
  <c r="AF100" i="3" s="1"/>
  <c r="BV99" i="3"/>
  <c r="AF99" i="3" s="1"/>
  <c r="BV98" i="3"/>
  <c r="AF98" i="3" s="1"/>
  <c r="BV97" i="3"/>
  <c r="AF97" i="3" s="1"/>
  <c r="BV96" i="3"/>
  <c r="AF96" i="3" s="1"/>
  <c r="BV95" i="3"/>
  <c r="AF95" i="3" s="1"/>
  <c r="BV94" i="3"/>
  <c r="AF94" i="3" s="1"/>
  <c r="BV93" i="3"/>
  <c r="AF93" i="3" s="1"/>
  <c r="BV92" i="3"/>
  <c r="AF92" i="3" s="1"/>
  <c r="BV91" i="3"/>
  <c r="AF91" i="3" s="1"/>
  <c r="BV90" i="3"/>
  <c r="AF90" i="3" s="1"/>
  <c r="BV89" i="3"/>
  <c r="AF89" i="3" s="1"/>
  <c r="BV88" i="3"/>
  <c r="AF88" i="3" s="1"/>
  <c r="BV87" i="3"/>
  <c r="AF87" i="3" s="1"/>
  <c r="BV86" i="3"/>
  <c r="AF86" i="3" s="1"/>
  <c r="BV85" i="3"/>
  <c r="AF85" i="3" s="1"/>
  <c r="BV84" i="3"/>
  <c r="AF84" i="3" s="1"/>
  <c r="BV83" i="3"/>
  <c r="AF83" i="3" s="1"/>
  <c r="BV82" i="3"/>
  <c r="BV81" i="3"/>
  <c r="AF81" i="3" s="1"/>
  <c r="BV80" i="3"/>
  <c r="AF80" i="3" s="1"/>
  <c r="BV79" i="3"/>
  <c r="AF79" i="3" s="1"/>
  <c r="BV78" i="3"/>
  <c r="AF78" i="3" s="1"/>
  <c r="BV77" i="3"/>
  <c r="AF77" i="3" s="1"/>
  <c r="BV76" i="3"/>
  <c r="AF76" i="3" s="1"/>
  <c r="BV75" i="3"/>
  <c r="AF75" i="3" s="1"/>
  <c r="BV74" i="3"/>
  <c r="AF74" i="3" s="1"/>
  <c r="BV73" i="3"/>
  <c r="AF73" i="3" s="1"/>
  <c r="BV72" i="3"/>
  <c r="AF72" i="3" s="1"/>
  <c r="BV71" i="3"/>
  <c r="AF71" i="3" s="1"/>
  <c r="BV70" i="3"/>
  <c r="AF70" i="3" s="1"/>
  <c r="BV69" i="3"/>
  <c r="AF69" i="3" s="1"/>
  <c r="BV68" i="3"/>
  <c r="AF68" i="3" s="1"/>
  <c r="BV67" i="3"/>
  <c r="AF67" i="3" s="1"/>
  <c r="BV66" i="3"/>
  <c r="AF66" i="3" s="1"/>
  <c r="BV65" i="3"/>
  <c r="AF65" i="3" s="1"/>
  <c r="BV64" i="3"/>
  <c r="AF64" i="3" s="1"/>
  <c r="BV63" i="3"/>
  <c r="AF63" i="3" s="1"/>
  <c r="BV62" i="3"/>
  <c r="AF62" i="3" s="1"/>
  <c r="BV61" i="3"/>
  <c r="AF61" i="3" s="1"/>
  <c r="BV60" i="3"/>
  <c r="AF60" i="3" s="1"/>
  <c r="BV59" i="3"/>
  <c r="AF59" i="3" s="1"/>
  <c r="BV58" i="3"/>
  <c r="AF58" i="3" s="1"/>
  <c r="BV57" i="3"/>
  <c r="AF57" i="3" s="1"/>
  <c r="BV56" i="3"/>
  <c r="AF56" i="3" s="1"/>
  <c r="BV55" i="3"/>
  <c r="AF55" i="3" s="1"/>
  <c r="BV54" i="3"/>
  <c r="AF54" i="3" s="1"/>
  <c r="BV53" i="3"/>
  <c r="AF53" i="3" s="1"/>
  <c r="BV52" i="3"/>
  <c r="AF52" i="3" s="1"/>
  <c r="BV51" i="3"/>
  <c r="AF51" i="3" s="1"/>
  <c r="BV50" i="3"/>
  <c r="BV49" i="3"/>
  <c r="AF49" i="3" s="1"/>
  <c r="BV48" i="3"/>
  <c r="AF48" i="3" s="1"/>
  <c r="BV47" i="3"/>
  <c r="AF47" i="3" s="1"/>
  <c r="BV46" i="3"/>
  <c r="AF46" i="3" s="1"/>
  <c r="BV45" i="3"/>
  <c r="AF45" i="3" s="1"/>
  <c r="BV44" i="3"/>
  <c r="AF44" i="3" s="1"/>
  <c r="BV43" i="3"/>
  <c r="AF43" i="3" s="1"/>
  <c r="BV42" i="3"/>
  <c r="AF42" i="3" s="1"/>
  <c r="BV41" i="3"/>
  <c r="AF41" i="3" s="1"/>
  <c r="BV40" i="3"/>
  <c r="AF40" i="3" s="1"/>
  <c r="BV39" i="3"/>
  <c r="AF39" i="3" s="1"/>
  <c r="BV38" i="3"/>
  <c r="AF38" i="3" s="1"/>
  <c r="BV37" i="3"/>
  <c r="AF37" i="3" s="1"/>
  <c r="BV36" i="3"/>
  <c r="AF36" i="3" s="1"/>
  <c r="BV35" i="3"/>
  <c r="AF35" i="3" s="1"/>
  <c r="BV34" i="3"/>
  <c r="AF34" i="3" s="1"/>
  <c r="BV33" i="3"/>
  <c r="AF33" i="3" s="1"/>
  <c r="BV32" i="3"/>
  <c r="AF32" i="3" s="1"/>
  <c r="BV31" i="3"/>
  <c r="AF31" i="3" s="1"/>
  <c r="BV30" i="3"/>
  <c r="AF30" i="3" s="1"/>
  <c r="BV29" i="3"/>
  <c r="AF29" i="3" s="1"/>
  <c r="BV28" i="3"/>
  <c r="AF28" i="3" s="1"/>
  <c r="BV27" i="3"/>
  <c r="AF27" i="3" s="1"/>
  <c r="BV26" i="3"/>
  <c r="AF26" i="3" s="1"/>
  <c r="BV25" i="3"/>
  <c r="AF11" i="3" s="1"/>
  <c r="BV24" i="3"/>
  <c r="AF10" i="3" s="1"/>
  <c r="BV23" i="3"/>
  <c r="BV22" i="3"/>
  <c r="AF8" i="3" s="1"/>
  <c r="BV21" i="3"/>
  <c r="BV20" i="3"/>
  <c r="BV19" i="3"/>
  <c r="AF5" i="3" s="1"/>
  <c r="BV18" i="3"/>
  <c r="BV17" i="3"/>
  <c r="BU113" i="3"/>
  <c r="AE113" i="3" s="1"/>
  <c r="BU112" i="3"/>
  <c r="AE112" i="3" s="1"/>
  <c r="BU111" i="3"/>
  <c r="AE111" i="3" s="1"/>
  <c r="BU110" i="3"/>
  <c r="AE110" i="3" s="1"/>
  <c r="BU109" i="3"/>
  <c r="AE109" i="3" s="1"/>
  <c r="BU108" i="3"/>
  <c r="AE108" i="3" s="1"/>
  <c r="BU107" i="3"/>
  <c r="AE107" i="3" s="1"/>
  <c r="BU106" i="3"/>
  <c r="AE106" i="3" s="1"/>
  <c r="BU105" i="3"/>
  <c r="AE105" i="3" s="1"/>
  <c r="BU104" i="3"/>
  <c r="AE104" i="3" s="1"/>
  <c r="BU103" i="3"/>
  <c r="AE103" i="3" s="1"/>
  <c r="BU102" i="3"/>
  <c r="AE102" i="3" s="1"/>
  <c r="BU101" i="3"/>
  <c r="AE101" i="3" s="1"/>
  <c r="BU100" i="3"/>
  <c r="AE100" i="3" s="1"/>
  <c r="BU99" i="3"/>
  <c r="AE99" i="3" s="1"/>
  <c r="BU98" i="3"/>
  <c r="AE98" i="3" s="1"/>
  <c r="BU97" i="3"/>
  <c r="AE97" i="3" s="1"/>
  <c r="BU96" i="3"/>
  <c r="AE96" i="3" s="1"/>
  <c r="BU95" i="3"/>
  <c r="AE95" i="3" s="1"/>
  <c r="BU94" i="3"/>
  <c r="AE94" i="3" s="1"/>
  <c r="BU93" i="3"/>
  <c r="AE93" i="3" s="1"/>
  <c r="BU92" i="3"/>
  <c r="AE92" i="3" s="1"/>
  <c r="BU91" i="3"/>
  <c r="AE91" i="3" s="1"/>
  <c r="BU90" i="3"/>
  <c r="AE90" i="3" s="1"/>
  <c r="BU89" i="3"/>
  <c r="AE89" i="3" s="1"/>
  <c r="BU88" i="3"/>
  <c r="AE88" i="3" s="1"/>
  <c r="BU87" i="3"/>
  <c r="AE87" i="3" s="1"/>
  <c r="BU86" i="3"/>
  <c r="AE86" i="3" s="1"/>
  <c r="BU85" i="3"/>
  <c r="AE85" i="3" s="1"/>
  <c r="BU84" i="3"/>
  <c r="AE84" i="3" s="1"/>
  <c r="BU83" i="3"/>
  <c r="AE83" i="3" s="1"/>
  <c r="BU82" i="3"/>
  <c r="BU81" i="3"/>
  <c r="AE81" i="3" s="1"/>
  <c r="BU80" i="3"/>
  <c r="AE80" i="3" s="1"/>
  <c r="BU79" i="3"/>
  <c r="AE79" i="3" s="1"/>
  <c r="BU78" i="3"/>
  <c r="AE78" i="3" s="1"/>
  <c r="BU77" i="3"/>
  <c r="AE77" i="3" s="1"/>
  <c r="BU76" i="3"/>
  <c r="AE76" i="3" s="1"/>
  <c r="BU75" i="3"/>
  <c r="AE75" i="3" s="1"/>
  <c r="BU74" i="3"/>
  <c r="AE74" i="3" s="1"/>
  <c r="BU73" i="3"/>
  <c r="AE73" i="3" s="1"/>
  <c r="BU72" i="3"/>
  <c r="AE72" i="3" s="1"/>
  <c r="BU71" i="3"/>
  <c r="AE71" i="3" s="1"/>
  <c r="BU70" i="3"/>
  <c r="AE70" i="3" s="1"/>
  <c r="BU69" i="3"/>
  <c r="AE69" i="3" s="1"/>
  <c r="BU68" i="3"/>
  <c r="AE68" i="3" s="1"/>
  <c r="BU67" i="3"/>
  <c r="AE67" i="3" s="1"/>
  <c r="BU66" i="3"/>
  <c r="AE66" i="3" s="1"/>
  <c r="BU65" i="3"/>
  <c r="AE65" i="3" s="1"/>
  <c r="BU64" i="3"/>
  <c r="AE64" i="3" s="1"/>
  <c r="BU63" i="3"/>
  <c r="AE63" i="3" s="1"/>
  <c r="BU62" i="3"/>
  <c r="AE62" i="3" s="1"/>
  <c r="BU61" i="3"/>
  <c r="AE61" i="3" s="1"/>
  <c r="BU60" i="3"/>
  <c r="AE60" i="3" s="1"/>
  <c r="BU59" i="3"/>
  <c r="AE59" i="3" s="1"/>
  <c r="BU58" i="3"/>
  <c r="AE58" i="3" s="1"/>
  <c r="BU57" i="3"/>
  <c r="AE57" i="3" s="1"/>
  <c r="BU56" i="3"/>
  <c r="AE56" i="3" s="1"/>
  <c r="BU55" i="3"/>
  <c r="AE55" i="3" s="1"/>
  <c r="BU54" i="3"/>
  <c r="AE54" i="3" s="1"/>
  <c r="BU53" i="3"/>
  <c r="AE53" i="3" s="1"/>
  <c r="BU52" i="3"/>
  <c r="AE52" i="3" s="1"/>
  <c r="BU51" i="3"/>
  <c r="AE51" i="3" s="1"/>
  <c r="BU50" i="3"/>
  <c r="BU49" i="3"/>
  <c r="AE49" i="3" s="1"/>
  <c r="BU48" i="3"/>
  <c r="AE48" i="3" s="1"/>
  <c r="BU47" i="3"/>
  <c r="AE47" i="3" s="1"/>
  <c r="BU46" i="3"/>
  <c r="AE46" i="3" s="1"/>
  <c r="BU45" i="3"/>
  <c r="AE45" i="3" s="1"/>
  <c r="BU44" i="3"/>
  <c r="AE44" i="3" s="1"/>
  <c r="BU43" i="3"/>
  <c r="AE43" i="3" s="1"/>
  <c r="BU42" i="3"/>
  <c r="AE42" i="3" s="1"/>
  <c r="BU41" i="3"/>
  <c r="AE41" i="3" s="1"/>
  <c r="BU40" i="3"/>
  <c r="AE40" i="3" s="1"/>
  <c r="BU39" i="3"/>
  <c r="AE39" i="3" s="1"/>
  <c r="BU38" i="3"/>
  <c r="AE38" i="3" s="1"/>
  <c r="BU37" i="3"/>
  <c r="AE37" i="3" s="1"/>
  <c r="BU36" i="3"/>
  <c r="AE36" i="3" s="1"/>
  <c r="BU35" i="3"/>
  <c r="AE35" i="3" s="1"/>
  <c r="BU34" i="3"/>
  <c r="AE34" i="3" s="1"/>
  <c r="BU33" i="3"/>
  <c r="AE33" i="3" s="1"/>
  <c r="BU32" i="3"/>
  <c r="AE32" i="3" s="1"/>
  <c r="BU31" i="3"/>
  <c r="AE31" i="3" s="1"/>
  <c r="BU30" i="3"/>
  <c r="AE30" i="3" s="1"/>
  <c r="BU29" i="3"/>
  <c r="AE29" i="3" s="1"/>
  <c r="BU28" i="3"/>
  <c r="AE28" i="3" s="1"/>
  <c r="BU27" i="3"/>
  <c r="AE27" i="3" s="1"/>
  <c r="BU26" i="3"/>
  <c r="AE26" i="3" s="1"/>
  <c r="BU25" i="3"/>
  <c r="AE11" i="3" s="1"/>
  <c r="BU24" i="3"/>
  <c r="AE10" i="3" s="1"/>
  <c r="BU23" i="3"/>
  <c r="AE9" i="3" s="1"/>
  <c r="BU22" i="3"/>
  <c r="BU21" i="3"/>
  <c r="AE7" i="3" s="1"/>
  <c r="BU20" i="3"/>
  <c r="AE6" i="3" s="1"/>
  <c r="BU19" i="3"/>
  <c r="AE5" i="3" s="1"/>
  <c r="BU18" i="3"/>
  <c r="AE4" i="3" s="1"/>
  <c r="BU17" i="3"/>
  <c r="BT113" i="3"/>
  <c r="AD113" i="3" s="1"/>
  <c r="BT112" i="3"/>
  <c r="AD112" i="3" s="1"/>
  <c r="BT111" i="3"/>
  <c r="AD111" i="3" s="1"/>
  <c r="BT110" i="3"/>
  <c r="AD110" i="3" s="1"/>
  <c r="BT109" i="3"/>
  <c r="AD109" i="3" s="1"/>
  <c r="BT108" i="3"/>
  <c r="AD108" i="3" s="1"/>
  <c r="BT107" i="3"/>
  <c r="AD107" i="3" s="1"/>
  <c r="BT106" i="3"/>
  <c r="AD106" i="3" s="1"/>
  <c r="BT105" i="3"/>
  <c r="AD105" i="3" s="1"/>
  <c r="BT104" i="3"/>
  <c r="AD104" i="3" s="1"/>
  <c r="BT103" i="3"/>
  <c r="AD103" i="3" s="1"/>
  <c r="BT102" i="3"/>
  <c r="AD102" i="3" s="1"/>
  <c r="BT101" i="3"/>
  <c r="AD101" i="3" s="1"/>
  <c r="BT100" i="3"/>
  <c r="AD100" i="3" s="1"/>
  <c r="BT99" i="3"/>
  <c r="AD99" i="3" s="1"/>
  <c r="BT98" i="3"/>
  <c r="AD98" i="3" s="1"/>
  <c r="BT97" i="3"/>
  <c r="AD97" i="3" s="1"/>
  <c r="BT96" i="3"/>
  <c r="AD96" i="3" s="1"/>
  <c r="BT95" i="3"/>
  <c r="AD95" i="3" s="1"/>
  <c r="BT94" i="3"/>
  <c r="AD94" i="3" s="1"/>
  <c r="BT93" i="3"/>
  <c r="AD93" i="3" s="1"/>
  <c r="BT92" i="3"/>
  <c r="AD92" i="3" s="1"/>
  <c r="BT91" i="3"/>
  <c r="AD91" i="3" s="1"/>
  <c r="BT90" i="3"/>
  <c r="AD90" i="3" s="1"/>
  <c r="BT89" i="3"/>
  <c r="AD89" i="3" s="1"/>
  <c r="BT88" i="3"/>
  <c r="AD88" i="3" s="1"/>
  <c r="BT87" i="3"/>
  <c r="AD87" i="3" s="1"/>
  <c r="BT86" i="3"/>
  <c r="AD86" i="3" s="1"/>
  <c r="BT85" i="3"/>
  <c r="AD85" i="3" s="1"/>
  <c r="BT84" i="3"/>
  <c r="AD84" i="3" s="1"/>
  <c r="BT83" i="3"/>
  <c r="AD83" i="3" s="1"/>
  <c r="BT82" i="3"/>
  <c r="BT81" i="3"/>
  <c r="AD81" i="3" s="1"/>
  <c r="BT80" i="3"/>
  <c r="AD80" i="3" s="1"/>
  <c r="BT79" i="3"/>
  <c r="AD79" i="3" s="1"/>
  <c r="BT78" i="3"/>
  <c r="AD78" i="3" s="1"/>
  <c r="BT77" i="3"/>
  <c r="AD77" i="3" s="1"/>
  <c r="BT76" i="3"/>
  <c r="AD76" i="3" s="1"/>
  <c r="BT75" i="3"/>
  <c r="AD75" i="3" s="1"/>
  <c r="BT74" i="3"/>
  <c r="AD74" i="3" s="1"/>
  <c r="BT73" i="3"/>
  <c r="AD73" i="3" s="1"/>
  <c r="BT72" i="3"/>
  <c r="AD72" i="3" s="1"/>
  <c r="BT71" i="3"/>
  <c r="AD71" i="3" s="1"/>
  <c r="BT70" i="3"/>
  <c r="AD70" i="3" s="1"/>
  <c r="BT69" i="3"/>
  <c r="AD69" i="3" s="1"/>
  <c r="BT68" i="3"/>
  <c r="AD68" i="3" s="1"/>
  <c r="BT67" i="3"/>
  <c r="AD67" i="3" s="1"/>
  <c r="BT66" i="3"/>
  <c r="AD66" i="3" s="1"/>
  <c r="BT65" i="3"/>
  <c r="AD65" i="3" s="1"/>
  <c r="BT64" i="3"/>
  <c r="AD64" i="3" s="1"/>
  <c r="BT63" i="3"/>
  <c r="AD63" i="3" s="1"/>
  <c r="BT62" i="3"/>
  <c r="AD62" i="3" s="1"/>
  <c r="BT61" i="3"/>
  <c r="AD61" i="3" s="1"/>
  <c r="BT60" i="3"/>
  <c r="AD60" i="3" s="1"/>
  <c r="BT59" i="3"/>
  <c r="AD59" i="3" s="1"/>
  <c r="BT58" i="3"/>
  <c r="AD58" i="3" s="1"/>
  <c r="BT57" i="3"/>
  <c r="AD57" i="3" s="1"/>
  <c r="BT56" i="3"/>
  <c r="AD56" i="3" s="1"/>
  <c r="BT55" i="3"/>
  <c r="AD55" i="3" s="1"/>
  <c r="BT54" i="3"/>
  <c r="AD54" i="3" s="1"/>
  <c r="BT53" i="3"/>
  <c r="AD53" i="3" s="1"/>
  <c r="BT52" i="3"/>
  <c r="AD52" i="3" s="1"/>
  <c r="BT51" i="3"/>
  <c r="AD51" i="3" s="1"/>
  <c r="BT50" i="3"/>
  <c r="BT49" i="3"/>
  <c r="AD49" i="3" s="1"/>
  <c r="BT48" i="3"/>
  <c r="AD48" i="3" s="1"/>
  <c r="BT47" i="3"/>
  <c r="AD47" i="3" s="1"/>
  <c r="BT46" i="3"/>
  <c r="AD46" i="3" s="1"/>
  <c r="BT45" i="3"/>
  <c r="AD45" i="3" s="1"/>
  <c r="BT44" i="3"/>
  <c r="AD44" i="3" s="1"/>
  <c r="BT43" i="3"/>
  <c r="AD43" i="3" s="1"/>
  <c r="BT42" i="3"/>
  <c r="AD42" i="3" s="1"/>
  <c r="BT41" i="3"/>
  <c r="AD41" i="3" s="1"/>
  <c r="BT40" i="3"/>
  <c r="AD40" i="3" s="1"/>
  <c r="BT39" i="3"/>
  <c r="AD39" i="3" s="1"/>
  <c r="BT38" i="3"/>
  <c r="AD38" i="3" s="1"/>
  <c r="BT37" i="3"/>
  <c r="AD37" i="3" s="1"/>
  <c r="BT36" i="3"/>
  <c r="AD36" i="3" s="1"/>
  <c r="BT35" i="3"/>
  <c r="AD35" i="3" s="1"/>
  <c r="BT34" i="3"/>
  <c r="AD34" i="3" s="1"/>
  <c r="BT33" i="3"/>
  <c r="AD33" i="3" s="1"/>
  <c r="BT32" i="3"/>
  <c r="AD32" i="3" s="1"/>
  <c r="BT31" i="3"/>
  <c r="AD31" i="3" s="1"/>
  <c r="BT30" i="3"/>
  <c r="AD30" i="3" s="1"/>
  <c r="BT29" i="3"/>
  <c r="AD29" i="3" s="1"/>
  <c r="BT28" i="3"/>
  <c r="AD28" i="3" s="1"/>
  <c r="BT27" i="3"/>
  <c r="AD27" i="3" s="1"/>
  <c r="BT26" i="3"/>
  <c r="AD26" i="3" s="1"/>
  <c r="BT25" i="3"/>
  <c r="BT24" i="3"/>
  <c r="AD10" i="3" s="1"/>
  <c r="BT23" i="3"/>
  <c r="BT22" i="3"/>
  <c r="AD8" i="3" s="1"/>
  <c r="BT21" i="3"/>
  <c r="AD7" i="3" s="1"/>
  <c r="BT20" i="3"/>
  <c r="AD6" i="3" s="1"/>
  <c r="BT19" i="3"/>
  <c r="AD5" i="3" s="1"/>
  <c r="BT18" i="3"/>
  <c r="BT17" i="3"/>
  <c r="BS113" i="3"/>
  <c r="AC113" i="3" s="1"/>
  <c r="BS112" i="3"/>
  <c r="AC112" i="3" s="1"/>
  <c r="BS111" i="3"/>
  <c r="AC111" i="3" s="1"/>
  <c r="BS110" i="3"/>
  <c r="AC110" i="3" s="1"/>
  <c r="BS109" i="3"/>
  <c r="AC109" i="3" s="1"/>
  <c r="BS108" i="3"/>
  <c r="AC108" i="3" s="1"/>
  <c r="BS107" i="3"/>
  <c r="AC107" i="3" s="1"/>
  <c r="BS106" i="3"/>
  <c r="AC106" i="3" s="1"/>
  <c r="BS105" i="3"/>
  <c r="AC105" i="3" s="1"/>
  <c r="BS104" i="3"/>
  <c r="AC104" i="3" s="1"/>
  <c r="BS103" i="3"/>
  <c r="AC103" i="3" s="1"/>
  <c r="BS102" i="3"/>
  <c r="AC102" i="3" s="1"/>
  <c r="BS101" i="3"/>
  <c r="AC101" i="3" s="1"/>
  <c r="BS100" i="3"/>
  <c r="AC100" i="3" s="1"/>
  <c r="BS99" i="3"/>
  <c r="AC99" i="3" s="1"/>
  <c r="BS98" i="3"/>
  <c r="AC98" i="3" s="1"/>
  <c r="BS97" i="3"/>
  <c r="AC97" i="3" s="1"/>
  <c r="BS96" i="3"/>
  <c r="AC96" i="3" s="1"/>
  <c r="BS95" i="3"/>
  <c r="AC95" i="3" s="1"/>
  <c r="BS94" i="3"/>
  <c r="AC94" i="3" s="1"/>
  <c r="BS93" i="3"/>
  <c r="AC93" i="3" s="1"/>
  <c r="BS92" i="3"/>
  <c r="AC92" i="3" s="1"/>
  <c r="BS91" i="3"/>
  <c r="AC91" i="3" s="1"/>
  <c r="BS90" i="3"/>
  <c r="AC90" i="3" s="1"/>
  <c r="BS89" i="3"/>
  <c r="AC89" i="3" s="1"/>
  <c r="BS88" i="3"/>
  <c r="AC88" i="3" s="1"/>
  <c r="BS87" i="3"/>
  <c r="AC87" i="3" s="1"/>
  <c r="BS86" i="3"/>
  <c r="AC86" i="3" s="1"/>
  <c r="BS85" i="3"/>
  <c r="AC85" i="3" s="1"/>
  <c r="BS84" i="3"/>
  <c r="AC84" i="3" s="1"/>
  <c r="BS83" i="3"/>
  <c r="AC83" i="3" s="1"/>
  <c r="BS82" i="3"/>
  <c r="BS81" i="3"/>
  <c r="AC81" i="3" s="1"/>
  <c r="BS80" i="3"/>
  <c r="AC80" i="3" s="1"/>
  <c r="BS79" i="3"/>
  <c r="AC79" i="3" s="1"/>
  <c r="BS78" i="3"/>
  <c r="AC78" i="3" s="1"/>
  <c r="BS77" i="3"/>
  <c r="AC77" i="3" s="1"/>
  <c r="BS76" i="3"/>
  <c r="AC76" i="3" s="1"/>
  <c r="BS75" i="3"/>
  <c r="AC75" i="3" s="1"/>
  <c r="BS74" i="3"/>
  <c r="AC74" i="3" s="1"/>
  <c r="BS73" i="3"/>
  <c r="AC73" i="3" s="1"/>
  <c r="BS72" i="3"/>
  <c r="AC72" i="3" s="1"/>
  <c r="BS71" i="3"/>
  <c r="AC71" i="3" s="1"/>
  <c r="BS70" i="3"/>
  <c r="AC70" i="3" s="1"/>
  <c r="BS69" i="3"/>
  <c r="AC69" i="3" s="1"/>
  <c r="BS68" i="3"/>
  <c r="AC68" i="3" s="1"/>
  <c r="BS67" i="3"/>
  <c r="AC67" i="3" s="1"/>
  <c r="BS66" i="3"/>
  <c r="AC66" i="3" s="1"/>
  <c r="BS65" i="3"/>
  <c r="AC65" i="3" s="1"/>
  <c r="BS64" i="3"/>
  <c r="AC64" i="3" s="1"/>
  <c r="BS63" i="3"/>
  <c r="AC63" i="3" s="1"/>
  <c r="BS62" i="3"/>
  <c r="AC62" i="3" s="1"/>
  <c r="BS61" i="3"/>
  <c r="AC61" i="3" s="1"/>
  <c r="BS60" i="3"/>
  <c r="AC60" i="3" s="1"/>
  <c r="BS59" i="3"/>
  <c r="AC59" i="3" s="1"/>
  <c r="BS58" i="3"/>
  <c r="AC58" i="3" s="1"/>
  <c r="BS57" i="3"/>
  <c r="AC57" i="3" s="1"/>
  <c r="BS56" i="3"/>
  <c r="AC56" i="3" s="1"/>
  <c r="BS55" i="3"/>
  <c r="AC55" i="3" s="1"/>
  <c r="BS54" i="3"/>
  <c r="AC54" i="3" s="1"/>
  <c r="BS53" i="3"/>
  <c r="AC53" i="3" s="1"/>
  <c r="BS52" i="3"/>
  <c r="AC52" i="3" s="1"/>
  <c r="BS51" i="3"/>
  <c r="AC51" i="3" s="1"/>
  <c r="BS50" i="3"/>
  <c r="BS49" i="3"/>
  <c r="AC49" i="3" s="1"/>
  <c r="BS48" i="3"/>
  <c r="AC48" i="3" s="1"/>
  <c r="BS47" i="3"/>
  <c r="AC47" i="3" s="1"/>
  <c r="BS46" i="3"/>
  <c r="AC46" i="3" s="1"/>
  <c r="BS45" i="3"/>
  <c r="AC45" i="3" s="1"/>
  <c r="BS44" i="3"/>
  <c r="AC44" i="3" s="1"/>
  <c r="BS43" i="3"/>
  <c r="AC43" i="3" s="1"/>
  <c r="BS42" i="3"/>
  <c r="AC42" i="3" s="1"/>
  <c r="BS41" i="3"/>
  <c r="AC41" i="3" s="1"/>
  <c r="BS40" i="3"/>
  <c r="AC40" i="3" s="1"/>
  <c r="BS39" i="3"/>
  <c r="AC39" i="3" s="1"/>
  <c r="BS38" i="3"/>
  <c r="AC38" i="3" s="1"/>
  <c r="BS37" i="3"/>
  <c r="AC37" i="3" s="1"/>
  <c r="BS36" i="3"/>
  <c r="AC36" i="3" s="1"/>
  <c r="BS35" i="3"/>
  <c r="AC35" i="3" s="1"/>
  <c r="BS34" i="3"/>
  <c r="AC34" i="3" s="1"/>
  <c r="BS33" i="3"/>
  <c r="AC33" i="3" s="1"/>
  <c r="BS32" i="3"/>
  <c r="AC32" i="3" s="1"/>
  <c r="BS31" i="3"/>
  <c r="AC31" i="3" s="1"/>
  <c r="BS30" i="3"/>
  <c r="AC30" i="3" s="1"/>
  <c r="BS29" i="3"/>
  <c r="AC29" i="3" s="1"/>
  <c r="BS28" i="3"/>
  <c r="AC28" i="3" s="1"/>
  <c r="BS27" i="3"/>
  <c r="AC27" i="3" s="1"/>
  <c r="BS26" i="3"/>
  <c r="AC26" i="3" s="1"/>
  <c r="BS25" i="3"/>
  <c r="AC11" i="3" s="1"/>
  <c r="BS24" i="3"/>
  <c r="AC10" i="3" s="1"/>
  <c r="BS23" i="3"/>
  <c r="AC9" i="3" s="1"/>
  <c r="BS22" i="3"/>
  <c r="AC8" i="3" s="1"/>
  <c r="BS21" i="3"/>
  <c r="AC7" i="3" s="1"/>
  <c r="BS20" i="3"/>
  <c r="AC6" i="3" s="1"/>
  <c r="BS19" i="3"/>
  <c r="AC5" i="3" s="1"/>
  <c r="BS18" i="3"/>
  <c r="BS17" i="3"/>
  <c r="BR113" i="3"/>
  <c r="AB113" i="3" s="1"/>
  <c r="BR112" i="3"/>
  <c r="AB112" i="3" s="1"/>
  <c r="BR111" i="3"/>
  <c r="AB111" i="3" s="1"/>
  <c r="BR110" i="3"/>
  <c r="AB110" i="3" s="1"/>
  <c r="BR109" i="3"/>
  <c r="AB109" i="3" s="1"/>
  <c r="BR108" i="3"/>
  <c r="AB108" i="3" s="1"/>
  <c r="BR107" i="3"/>
  <c r="AB107" i="3" s="1"/>
  <c r="BR106" i="3"/>
  <c r="AB106" i="3" s="1"/>
  <c r="BR105" i="3"/>
  <c r="AB105" i="3" s="1"/>
  <c r="BR104" i="3"/>
  <c r="AB104" i="3" s="1"/>
  <c r="BR103" i="3"/>
  <c r="AB103" i="3" s="1"/>
  <c r="BR102" i="3"/>
  <c r="AB102" i="3" s="1"/>
  <c r="BR101" i="3"/>
  <c r="AB101" i="3" s="1"/>
  <c r="BR100" i="3"/>
  <c r="AB100" i="3" s="1"/>
  <c r="BR99" i="3"/>
  <c r="AB99" i="3" s="1"/>
  <c r="BR98" i="3"/>
  <c r="AB98" i="3" s="1"/>
  <c r="BR97" i="3"/>
  <c r="AB97" i="3" s="1"/>
  <c r="BR96" i="3"/>
  <c r="AB96" i="3" s="1"/>
  <c r="BR95" i="3"/>
  <c r="AB95" i="3" s="1"/>
  <c r="BR94" i="3"/>
  <c r="AB94" i="3" s="1"/>
  <c r="BR93" i="3"/>
  <c r="AB93" i="3" s="1"/>
  <c r="BR92" i="3"/>
  <c r="AB92" i="3" s="1"/>
  <c r="BR91" i="3"/>
  <c r="AB91" i="3" s="1"/>
  <c r="BR90" i="3"/>
  <c r="AB90" i="3" s="1"/>
  <c r="BR89" i="3"/>
  <c r="AB89" i="3" s="1"/>
  <c r="BR88" i="3"/>
  <c r="AB88" i="3" s="1"/>
  <c r="BR87" i="3"/>
  <c r="AB87" i="3" s="1"/>
  <c r="BR86" i="3"/>
  <c r="AB86" i="3" s="1"/>
  <c r="BR85" i="3"/>
  <c r="AB85" i="3" s="1"/>
  <c r="BR84" i="3"/>
  <c r="AB84" i="3" s="1"/>
  <c r="BR83" i="3"/>
  <c r="AB83" i="3" s="1"/>
  <c r="BR82" i="3"/>
  <c r="BR81" i="3"/>
  <c r="AB81" i="3" s="1"/>
  <c r="BR80" i="3"/>
  <c r="AB80" i="3" s="1"/>
  <c r="BR79" i="3"/>
  <c r="AB79" i="3" s="1"/>
  <c r="BR78" i="3"/>
  <c r="AB78" i="3" s="1"/>
  <c r="BR77" i="3"/>
  <c r="AB77" i="3" s="1"/>
  <c r="BR76" i="3"/>
  <c r="AB76" i="3" s="1"/>
  <c r="BR75" i="3"/>
  <c r="AB75" i="3" s="1"/>
  <c r="BR74" i="3"/>
  <c r="AB74" i="3" s="1"/>
  <c r="BR73" i="3"/>
  <c r="AB73" i="3" s="1"/>
  <c r="BR72" i="3"/>
  <c r="AB72" i="3" s="1"/>
  <c r="BR71" i="3"/>
  <c r="AB71" i="3" s="1"/>
  <c r="BR70" i="3"/>
  <c r="AB70" i="3" s="1"/>
  <c r="BR69" i="3"/>
  <c r="AB69" i="3" s="1"/>
  <c r="BR68" i="3"/>
  <c r="AB68" i="3" s="1"/>
  <c r="BR67" i="3"/>
  <c r="AB67" i="3" s="1"/>
  <c r="BR66" i="3"/>
  <c r="AB66" i="3" s="1"/>
  <c r="BR65" i="3"/>
  <c r="AB65" i="3" s="1"/>
  <c r="BR64" i="3"/>
  <c r="AB64" i="3" s="1"/>
  <c r="BR63" i="3"/>
  <c r="AB63" i="3" s="1"/>
  <c r="BR62" i="3"/>
  <c r="AB62" i="3" s="1"/>
  <c r="BR61" i="3"/>
  <c r="AB61" i="3" s="1"/>
  <c r="BR60" i="3"/>
  <c r="AB60" i="3" s="1"/>
  <c r="BR59" i="3"/>
  <c r="AB59" i="3" s="1"/>
  <c r="BR58" i="3"/>
  <c r="AB58" i="3" s="1"/>
  <c r="BR57" i="3"/>
  <c r="AB57" i="3" s="1"/>
  <c r="BR56" i="3"/>
  <c r="AB56" i="3" s="1"/>
  <c r="BR55" i="3"/>
  <c r="AB55" i="3" s="1"/>
  <c r="BR54" i="3"/>
  <c r="AB54" i="3" s="1"/>
  <c r="BR53" i="3"/>
  <c r="AB53" i="3" s="1"/>
  <c r="BR52" i="3"/>
  <c r="AB52" i="3" s="1"/>
  <c r="BR51" i="3"/>
  <c r="AB51" i="3" s="1"/>
  <c r="BR50" i="3"/>
  <c r="BR49" i="3"/>
  <c r="AB49" i="3" s="1"/>
  <c r="BR48" i="3"/>
  <c r="AB48" i="3" s="1"/>
  <c r="BR47" i="3"/>
  <c r="AB47" i="3" s="1"/>
  <c r="BR46" i="3"/>
  <c r="AB46" i="3" s="1"/>
  <c r="BR45" i="3"/>
  <c r="AB45" i="3" s="1"/>
  <c r="BR44" i="3"/>
  <c r="AB44" i="3" s="1"/>
  <c r="BR43" i="3"/>
  <c r="AB43" i="3" s="1"/>
  <c r="BR42" i="3"/>
  <c r="AB42" i="3" s="1"/>
  <c r="BR41" i="3"/>
  <c r="AB41" i="3" s="1"/>
  <c r="BR40" i="3"/>
  <c r="AB40" i="3" s="1"/>
  <c r="BR39" i="3"/>
  <c r="AB39" i="3" s="1"/>
  <c r="BR38" i="3"/>
  <c r="AB38" i="3" s="1"/>
  <c r="BR37" i="3"/>
  <c r="AB37" i="3" s="1"/>
  <c r="BR36" i="3"/>
  <c r="AB36" i="3" s="1"/>
  <c r="BR35" i="3"/>
  <c r="AB35" i="3" s="1"/>
  <c r="BR34" i="3"/>
  <c r="AB34" i="3" s="1"/>
  <c r="BR33" i="3"/>
  <c r="AB33" i="3" s="1"/>
  <c r="BR32" i="3"/>
  <c r="AB32" i="3" s="1"/>
  <c r="BR31" i="3"/>
  <c r="AB31" i="3" s="1"/>
  <c r="BR30" i="3"/>
  <c r="AB30" i="3" s="1"/>
  <c r="BR29" i="3"/>
  <c r="AB29" i="3" s="1"/>
  <c r="BR28" i="3"/>
  <c r="AB28" i="3" s="1"/>
  <c r="BR27" i="3"/>
  <c r="AB27" i="3" s="1"/>
  <c r="BR26" i="3"/>
  <c r="AB26" i="3" s="1"/>
  <c r="BR25" i="3"/>
  <c r="AB11" i="3" s="1"/>
  <c r="BR24" i="3"/>
  <c r="AB10" i="3" s="1"/>
  <c r="BR23" i="3"/>
  <c r="AB9" i="3" s="1"/>
  <c r="BR22" i="3"/>
  <c r="BR21" i="3"/>
  <c r="AB7" i="3" s="1"/>
  <c r="BR20" i="3"/>
  <c r="BR19" i="3"/>
  <c r="AB5" i="3" s="1"/>
  <c r="BR18" i="3"/>
  <c r="AB4" i="3" s="1"/>
  <c r="BR17" i="3"/>
  <c r="AI10" i="3" l="1"/>
  <c r="AD11" i="3"/>
  <c r="AH8" i="3"/>
  <c r="AF7" i="3"/>
  <c r="AG5" i="3"/>
  <c r="AD9" i="3"/>
  <c r="AC4" i="3"/>
  <c r="AF9" i="3"/>
  <c r="AF6" i="3"/>
  <c r="AG10" i="3"/>
  <c r="AH11" i="3"/>
  <c r="AJ9" i="3"/>
  <c r="AH5" i="3"/>
  <c r="AH6" i="3"/>
  <c r="AF4" i="3"/>
  <c r="AI9" i="3"/>
  <c r="AE8" i="3"/>
  <c r="AB6" i="3"/>
  <c r="AB8" i="3"/>
  <c r="AD4" i="3"/>
  <c r="AJ2" i="3"/>
  <c r="AJ17" i="3"/>
  <c r="AJ20" i="3"/>
  <c r="AJ21" i="3"/>
  <c r="AJ24" i="3"/>
  <c r="AJ22" i="3"/>
  <c r="AJ23" i="3"/>
  <c r="AJ12" i="3"/>
  <c r="AJ3" i="3"/>
  <c r="AJ18" i="3"/>
  <c r="AJ13" i="3"/>
  <c r="AJ50" i="3"/>
  <c r="AJ14" i="3"/>
  <c r="AJ82" i="3"/>
  <c r="AJ25" i="3"/>
  <c r="AJ19" i="3"/>
  <c r="AI2" i="3"/>
  <c r="AI17" i="3"/>
  <c r="AI23" i="3"/>
  <c r="AI21" i="3"/>
  <c r="AI22" i="3"/>
  <c r="AI24" i="3"/>
  <c r="AI25" i="3"/>
  <c r="AI18" i="3"/>
  <c r="AI12" i="3"/>
  <c r="AI3" i="3"/>
  <c r="AI50" i="3"/>
  <c r="AI13" i="3"/>
  <c r="AI82" i="3"/>
  <c r="AI14" i="3"/>
  <c r="AI19" i="3"/>
  <c r="AI20" i="3"/>
  <c r="AH17" i="3"/>
  <c r="AH2" i="3"/>
  <c r="AH25" i="3"/>
  <c r="AH18" i="3"/>
  <c r="AH12" i="3"/>
  <c r="AH3" i="3"/>
  <c r="AH50" i="3"/>
  <c r="AH13" i="3"/>
  <c r="AH82" i="3"/>
  <c r="AH14" i="3"/>
  <c r="AH23" i="3"/>
  <c r="AH19" i="3"/>
  <c r="AH22" i="3"/>
  <c r="AH20" i="3"/>
  <c r="AH24" i="3"/>
  <c r="AH21" i="3"/>
  <c r="AG2" i="3"/>
  <c r="AG17" i="3"/>
  <c r="AG23" i="3"/>
  <c r="AG22" i="3"/>
  <c r="AG24" i="3"/>
  <c r="AG25" i="3"/>
  <c r="AG12" i="3"/>
  <c r="AG3" i="3"/>
  <c r="AG18" i="3"/>
  <c r="AG13" i="3"/>
  <c r="AG50" i="3"/>
  <c r="AG14" i="3"/>
  <c r="AG82" i="3"/>
  <c r="AG19" i="3"/>
  <c r="AG20" i="3"/>
  <c r="AG21" i="3"/>
  <c r="AF17" i="3"/>
  <c r="AF2" i="3"/>
  <c r="AF20" i="3"/>
  <c r="AF12" i="3"/>
  <c r="AF3" i="3"/>
  <c r="AF18" i="3"/>
  <c r="AF21" i="3"/>
  <c r="AF22" i="3"/>
  <c r="AF19" i="3"/>
  <c r="AF23" i="3"/>
  <c r="AF13" i="3"/>
  <c r="AF50" i="3"/>
  <c r="AF14" i="3"/>
  <c r="AF82" i="3"/>
  <c r="AF24" i="3"/>
  <c r="AF25" i="3"/>
  <c r="AE2" i="3"/>
  <c r="AE17" i="3"/>
  <c r="AE19" i="3"/>
  <c r="AE21" i="3"/>
  <c r="AE20" i="3"/>
  <c r="AE22" i="3"/>
  <c r="AE23" i="3"/>
  <c r="AE24" i="3"/>
  <c r="AE25" i="3"/>
  <c r="AE18" i="3"/>
  <c r="AE12" i="3"/>
  <c r="AE3" i="3"/>
  <c r="AE50" i="3"/>
  <c r="AE13" i="3"/>
  <c r="AE82" i="3"/>
  <c r="AE14" i="3"/>
  <c r="AD17" i="3"/>
  <c r="AD2" i="3"/>
  <c r="AD21" i="3"/>
  <c r="AD20" i="3"/>
  <c r="AD22" i="3"/>
  <c r="AD23" i="3"/>
  <c r="AD19" i="3"/>
  <c r="AD24" i="3"/>
  <c r="AD25" i="3"/>
  <c r="AD18" i="3"/>
  <c r="AD12" i="3"/>
  <c r="AD3" i="3"/>
  <c r="AD50" i="3"/>
  <c r="AD13" i="3"/>
  <c r="AD82" i="3"/>
  <c r="AD14" i="3"/>
  <c r="AC2" i="3"/>
  <c r="AC17" i="3"/>
  <c r="AC22" i="3"/>
  <c r="AC23" i="3"/>
  <c r="AC25" i="3"/>
  <c r="AC18" i="3"/>
  <c r="AC12" i="3"/>
  <c r="AC3" i="3"/>
  <c r="AC50" i="3"/>
  <c r="AC13" i="3"/>
  <c r="AC14" i="3"/>
  <c r="AC82" i="3"/>
  <c r="AC21" i="3"/>
  <c r="AC24" i="3"/>
  <c r="AC19" i="3"/>
  <c r="AC20" i="3"/>
  <c r="AB17" i="3"/>
  <c r="AB2" i="3"/>
  <c r="AB25" i="3"/>
  <c r="AB3" i="3"/>
  <c r="AB18" i="3"/>
  <c r="AB12" i="3"/>
  <c r="AB20" i="3"/>
  <c r="AB22" i="3"/>
  <c r="AB82" i="3"/>
  <c r="AB14" i="3"/>
  <c r="AB23" i="3"/>
  <c r="AB50" i="3"/>
  <c r="AB13" i="3"/>
  <c r="AB19" i="3"/>
  <c r="AB21" i="3"/>
  <c r="AB24" i="3"/>
  <c r="BQ113" i="3" l="1"/>
  <c r="AA113" i="3" s="1"/>
  <c r="BQ112" i="3"/>
  <c r="AA112" i="3" s="1"/>
  <c r="BQ111" i="3"/>
  <c r="AA111" i="3" s="1"/>
  <c r="BQ110" i="3"/>
  <c r="AA110" i="3" s="1"/>
  <c r="BQ109" i="3"/>
  <c r="AA109" i="3" s="1"/>
  <c r="BQ108" i="3"/>
  <c r="AA108" i="3" s="1"/>
  <c r="BQ107" i="3"/>
  <c r="AA107" i="3" s="1"/>
  <c r="BQ106" i="3"/>
  <c r="AA106" i="3" s="1"/>
  <c r="BQ105" i="3"/>
  <c r="AA105" i="3" s="1"/>
  <c r="BQ104" i="3"/>
  <c r="AA104" i="3" s="1"/>
  <c r="BQ103" i="3"/>
  <c r="AA103" i="3" s="1"/>
  <c r="BQ102" i="3"/>
  <c r="AA102" i="3" s="1"/>
  <c r="BQ101" i="3"/>
  <c r="AA101" i="3" s="1"/>
  <c r="BQ100" i="3"/>
  <c r="AA100" i="3" s="1"/>
  <c r="BQ99" i="3"/>
  <c r="AA99" i="3" s="1"/>
  <c r="BQ98" i="3"/>
  <c r="AA98" i="3" s="1"/>
  <c r="BQ97" i="3"/>
  <c r="AA97" i="3" s="1"/>
  <c r="BQ96" i="3"/>
  <c r="AA96" i="3" s="1"/>
  <c r="BQ95" i="3"/>
  <c r="AA95" i="3" s="1"/>
  <c r="BQ94" i="3"/>
  <c r="AA94" i="3" s="1"/>
  <c r="BQ93" i="3"/>
  <c r="AA93" i="3" s="1"/>
  <c r="BQ92" i="3"/>
  <c r="AA92" i="3" s="1"/>
  <c r="BQ91" i="3"/>
  <c r="AA91" i="3" s="1"/>
  <c r="BQ90" i="3"/>
  <c r="AA90" i="3" s="1"/>
  <c r="BQ89" i="3"/>
  <c r="AA89" i="3" s="1"/>
  <c r="BQ88" i="3"/>
  <c r="AA88" i="3" s="1"/>
  <c r="BQ87" i="3"/>
  <c r="AA87" i="3" s="1"/>
  <c r="BQ86" i="3"/>
  <c r="AA86" i="3" s="1"/>
  <c r="BQ85" i="3"/>
  <c r="AA85" i="3" s="1"/>
  <c r="BQ84" i="3"/>
  <c r="AA84" i="3" s="1"/>
  <c r="BQ83" i="3"/>
  <c r="AA83" i="3" s="1"/>
  <c r="BQ82" i="3"/>
  <c r="BQ81" i="3"/>
  <c r="AA81" i="3" s="1"/>
  <c r="BQ80" i="3"/>
  <c r="AA80" i="3" s="1"/>
  <c r="BQ79" i="3"/>
  <c r="AA79" i="3" s="1"/>
  <c r="BQ78" i="3"/>
  <c r="AA78" i="3" s="1"/>
  <c r="BQ77" i="3"/>
  <c r="AA77" i="3" s="1"/>
  <c r="BQ76" i="3"/>
  <c r="AA76" i="3" s="1"/>
  <c r="BQ75" i="3"/>
  <c r="AA75" i="3" s="1"/>
  <c r="BQ74" i="3"/>
  <c r="AA74" i="3" s="1"/>
  <c r="BQ73" i="3"/>
  <c r="AA73" i="3" s="1"/>
  <c r="BQ72" i="3"/>
  <c r="AA72" i="3" s="1"/>
  <c r="BQ71" i="3"/>
  <c r="AA71" i="3" s="1"/>
  <c r="BQ70" i="3"/>
  <c r="AA70" i="3" s="1"/>
  <c r="BQ69" i="3"/>
  <c r="AA69" i="3" s="1"/>
  <c r="BQ68" i="3"/>
  <c r="AA68" i="3" s="1"/>
  <c r="BQ67" i="3"/>
  <c r="AA67" i="3" s="1"/>
  <c r="BQ66" i="3"/>
  <c r="AA66" i="3" s="1"/>
  <c r="BQ65" i="3"/>
  <c r="AA65" i="3" s="1"/>
  <c r="BQ64" i="3"/>
  <c r="AA64" i="3" s="1"/>
  <c r="BQ63" i="3"/>
  <c r="AA63" i="3" s="1"/>
  <c r="BQ62" i="3"/>
  <c r="AA62" i="3" s="1"/>
  <c r="BQ61" i="3"/>
  <c r="AA61" i="3" s="1"/>
  <c r="BQ60" i="3"/>
  <c r="AA60" i="3" s="1"/>
  <c r="BQ59" i="3"/>
  <c r="AA59" i="3" s="1"/>
  <c r="BQ58" i="3"/>
  <c r="AA58" i="3" s="1"/>
  <c r="BQ57" i="3"/>
  <c r="AA57" i="3" s="1"/>
  <c r="BQ56" i="3"/>
  <c r="AA56" i="3" s="1"/>
  <c r="BQ55" i="3"/>
  <c r="AA55" i="3" s="1"/>
  <c r="BQ54" i="3"/>
  <c r="AA54" i="3" s="1"/>
  <c r="BQ53" i="3"/>
  <c r="AA53" i="3" s="1"/>
  <c r="BQ52" i="3"/>
  <c r="AA52" i="3" s="1"/>
  <c r="BQ51" i="3"/>
  <c r="AA51" i="3" s="1"/>
  <c r="BQ50" i="3"/>
  <c r="BQ49" i="3"/>
  <c r="AA49" i="3" s="1"/>
  <c r="BQ48" i="3"/>
  <c r="AA48" i="3" s="1"/>
  <c r="BQ47" i="3"/>
  <c r="AA47" i="3" s="1"/>
  <c r="BQ46" i="3"/>
  <c r="AA46" i="3" s="1"/>
  <c r="BQ45" i="3"/>
  <c r="AA45" i="3" s="1"/>
  <c r="BQ44" i="3"/>
  <c r="AA44" i="3" s="1"/>
  <c r="BQ43" i="3"/>
  <c r="AA43" i="3" s="1"/>
  <c r="BQ42" i="3"/>
  <c r="AA42" i="3" s="1"/>
  <c r="BQ41" i="3"/>
  <c r="AA41" i="3" s="1"/>
  <c r="BQ40" i="3"/>
  <c r="AA40" i="3" s="1"/>
  <c r="BQ39" i="3"/>
  <c r="AA39" i="3" s="1"/>
  <c r="BQ38" i="3"/>
  <c r="AA38" i="3" s="1"/>
  <c r="BQ37" i="3"/>
  <c r="AA37" i="3" s="1"/>
  <c r="BQ36" i="3"/>
  <c r="AA36" i="3" s="1"/>
  <c r="BQ35" i="3"/>
  <c r="AA35" i="3" s="1"/>
  <c r="BQ34" i="3"/>
  <c r="AA34" i="3" s="1"/>
  <c r="BQ33" i="3"/>
  <c r="AA33" i="3" s="1"/>
  <c r="BQ32" i="3"/>
  <c r="AA32" i="3" s="1"/>
  <c r="BQ31" i="3"/>
  <c r="AA31" i="3" s="1"/>
  <c r="BQ30" i="3"/>
  <c r="AA30" i="3" s="1"/>
  <c r="BQ29" i="3"/>
  <c r="AA29" i="3" s="1"/>
  <c r="BQ28" i="3"/>
  <c r="AA28" i="3" s="1"/>
  <c r="BQ27" i="3"/>
  <c r="AA27" i="3" s="1"/>
  <c r="BQ26" i="3"/>
  <c r="AA26" i="3" s="1"/>
  <c r="BQ25" i="3"/>
  <c r="AA11" i="3" s="1"/>
  <c r="BQ24" i="3"/>
  <c r="AA10" i="3" s="1"/>
  <c r="BQ23" i="3"/>
  <c r="AA9" i="3" s="1"/>
  <c r="BQ22" i="3"/>
  <c r="AA8" i="3" s="1"/>
  <c r="BQ21" i="3"/>
  <c r="AA7" i="3" s="1"/>
  <c r="BQ20" i="3"/>
  <c r="AA6" i="3" s="1"/>
  <c r="BQ19" i="3"/>
  <c r="AA5" i="3" s="1"/>
  <c r="BQ18" i="3"/>
  <c r="AA4" i="3" s="1"/>
  <c r="BQ17" i="3"/>
  <c r="BP113" i="3"/>
  <c r="Z113" i="3" s="1"/>
  <c r="BP112" i="3"/>
  <c r="Z112" i="3" s="1"/>
  <c r="BP111" i="3"/>
  <c r="Z111" i="3" s="1"/>
  <c r="BP110" i="3"/>
  <c r="Z110" i="3" s="1"/>
  <c r="BP109" i="3"/>
  <c r="Z109" i="3" s="1"/>
  <c r="BP108" i="3"/>
  <c r="Z108" i="3" s="1"/>
  <c r="BP107" i="3"/>
  <c r="Z107" i="3" s="1"/>
  <c r="BP106" i="3"/>
  <c r="Z106" i="3" s="1"/>
  <c r="BP105" i="3"/>
  <c r="Z105" i="3" s="1"/>
  <c r="BP104" i="3"/>
  <c r="Z104" i="3" s="1"/>
  <c r="BP103" i="3"/>
  <c r="Z103" i="3" s="1"/>
  <c r="BP102" i="3"/>
  <c r="Z102" i="3" s="1"/>
  <c r="BP101" i="3"/>
  <c r="Z101" i="3" s="1"/>
  <c r="BP100" i="3"/>
  <c r="Z100" i="3" s="1"/>
  <c r="BP99" i="3"/>
  <c r="Z99" i="3" s="1"/>
  <c r="BP98" i="3"/>
  <c r="Z98" i="3" s="1"/>
  <c r="BP97" i="3"/>
  <c r="Z97" i="3" s="1"/>
  <c r="BP96" i="3"/>
  <c r="Z96" i="3" s="1"/>
  <c r="BP95" i="3"/>
  <c r="Z95" i="3" s="1"/>
  <c r="BP94" i="3"/>
  <c r="Z94" i="3" s="1"/>
  <c r="BP93" i="3"/>
  <c r="Z93" i="3" s="1"/>
  <c r="BP92" i="3"/>
  <c r="Z92" i="3" s="1"/>
  <c r="BP91" i="3"/>
  <c r="Z91" i="3" s="1"/>
  <c r="BP90" i="3"/>
  <c r="Z90" i="3" s="1"/>
  <c r="BP89" i="3"/>
  <c r="Z89" i="3" s="1"/>
  <c r="BP88" i="3"/>
  <c r="Z88" i="3" s="1"/>
  <c r="BP87" i="3"/>
  <c r="Z87" i="3" s="1"/>
  <c r="BP86" i="3"/>
  <c r="Z86" i="3" s="1"/>
  <c r="BP85" i="3"/>
  <c r="Z85" i="3" s="1"/>
  <c r="BP84" i="3"/>
  <c r="Z84" i="3" s="1"/>
  <c r="BP83" i="3"/>
  <c r="Z83" i="3" s="1"/>
  <c r="BP82" i="3"/>
  <c r="BP81" i="3"/>
  <c r="Z81" i="3" s="1"/>
  <c r="BP80" i="3"/>
  <c r="Z80" i="3" s="1"/>
  <c r="BP79" i="3"/>
  <c r="Z79" i="3" s="1"/>
  <c r="BP78" i="3"/>
  <c r="Z78" i="3" s="1"/>
  <c r="BP77" i="3"/>
  <c r="Z77" i="3" s="1"/>
  <c r="BP76" i="3"/>
  <c r="Z76" i="3" s="1"/>
  <c r="BP75" i="3"/>
  <c r="Z75" i="3" s="1"/>
  <c r="BP74" i="3"/>
  <c r="Z74" i="3" s="1"/>
  <c r="BP73" i="3"/>
  <c r="Z73" i="3" s="1"/>
  <c r="BP72" i="3"/>
  <c r="Z72" i="3" s="1"/>
  <c r="BP71" i="3"/>
  <c r="Z71" i="3" s="1"/>
  <c r="BP70" i="3"/>
  <c r="Z70" i="3" s="1"/>
  <c r="BP69" i="3"/>
  <c r="Z69" i="3" s="1"/>
  <c r="BP68" i="3"/>
  <c r="Z68" i="3" s="1"/>
  <c r="BP67" i="3"/>
  <c r="Z67" i="3" s="1"/>
  <c r="BP66" i="3"/>
  <c r="Z66" i="3" s="1"/>
  <c r="BP65" i="3"/>
  <c r="Z65" i="3" s="1"/>
  <c r="BP64" i="3"/>
  <c r="Z64" i="3" s="1"/>
  <c r="BP63" i="3"/>
  <c r="Z63" i="3" s="1"/>
  <c r="BP62" i="3"/>
  <c r="Z62" i="3" s="1"/>
  <c r="BP61" i="3"/>
  <c r="Z61" i="3" s="1"/>
  <c r="BP60" i="3"/>
  <c r="Z60" i="3" s="1"/>
  <c r="BP59" i="3"/>
  <c r="Z59" i="3" s="1"/>
  <c r="BP58" i="3"/>
  <c r="Z58" i="3" s="1"/>
  <c r="BP57" i="3"/>
  <c r="Z57" i="3" s="1"/>
  <c r="BP56" i="3"/>
  <c r="Z56" i="3" s="1"/>
  <c r="BP55" i="3"/>
  <c r="Z55" i="3" s="1"/>
  <c r="BP54" i="3"/>
  <c r="Z54" i="3" s="1"/>
  <c r="BP53" i="3"/>
  <c r="Z53" i="3" s="1"/>
  <c r="BP52" i="3"/>
  <c r="Z52" i="3" s="1"/>
  <c r="BP51" i="3"/>
  <c r="Z51" i="3" s="1"/>
  <c r="BP50" i="3"/>
  <c r="BP49" i="3"/>
  <c r="Z49" i="3" s="1"/>
  <c r="BP48" i="3"/>
  <c r="Z48" i="3" s="1"/>
  <c r="BP47" i="3"/>
  <c r="Z47" i="3" s="1"/>
  <c r="BP46" i="3"/>
  <c r="Z46" i="3" s="1"/>
  <c r="BP45" i="3"/>
  <c r="Z45" i="3" s="1"/>
  <c r="BP44" i="3"/>
  <c r="Z44" i="3" s="1"/>
  <c r="BP43" i="3"/>
  <c r="Z43" i="3" s="1"/>
  <c r="BP42" i="3"/>
  <c r="Z42" i="3" s="1"/>
  <c r="BP41" i="3"/>
  <c r="Z41" i="3" s="1"/>
  <c r="BP40" i="3"/>
  <c r="Z40" i="3" s="1"/>
  <c r="BP39" i="3"/>
  <c r="Z39" i="3" s="1"/>
  <c r="BP38" i="3"/>
  <c r="Z38" i="3" s="1"/>
  <c r="BP37" i="3"/>
  <c r="Z37" i="3" s="1"/>
  <c r="BP36" i="3"/>
  <c r="Z36" i="3" s="1"/>
  <c r="BP35" i="3"/>
  <c r="Z35" i="3" s="1"/>
  <c r="BP34" i="3"/>
  <c r="Z34" i="3" s="1"/>
  <c r="BP33" i="3"/>
  <c r="Z33" i="3" s="1"/>
  <c r="BP32" i="3"/>
  <c r="Z32" i="3" s="1"/>
  <c r="BP31" i="3"/>
  <c r="Z31" i="3" s="1"/>
  <c r="BP30" i="3"/>
  <c r="Z30" i="3" s="1"/>
  <c r="BP29" i="3"/>
  <c r="Z29" i="3" s="1"/>
  <c r="BP28" i="3"/>
  <c r="Z28" i="3" s="1"/>
  <c r="BP27" i="3"/>
  <c r="Z27" i="3" s="1"/>
  <c r="BP26" i="3"/>
  <c r="Z26" i="3" s="1"/>
  <c r="BP25" i="3"/>
  <c r="Z11" i="3" s="1"/>
  <c r="BP24" i="3"/>
  <c r="BP23" i="3"/>
  <c r="Z9" i="3" s="1"/>
  <c r="BP22" i="3"/>
  <c r="Z8" i="3" s="1"/>
  <c r="BP21" i="3"/>
  <c r="Z7" i="3" s="1"/>
  <c r="BP20" i="3"/>
  <c r="BP19" i="3"/>
  <c r="Z5" i="3" s="1"/>
  <c r="BP18" i="3"/>
  <c r="Z4" i="3" s="1"/>
  <c r="BP17" i="3"/>
  <c r="BO113" i="3"/>
  <c r="Y113" i="3" s="1"/>
  <c r="BO112" i="3"/>
  <c r="Y112" i="3" s="1"/>
  <c r="BO111" i="3"/>
  <c r="Y111" i="3" s="1"/>
  <c r="BO110" i="3"/>
  <c r="Y110" i="3" s="1"/>
  <c r="BO109" i="3"/>
  <c r="Y109" i="3" s="1"/>
  <c r="BO108" i="3"/>
  <c r="Y108" i="3" s="1"/>
  <c r="BO107" i="3"/>
  <c r="Y107" i="3" s="1"/>
  <c r="BO106" i="3"/>
  <c r="Y106" i="3" s="1"/>
  <c r="BO105" i="3"/>
  <c r="Y105" i="3" s="1"/>
  <c r="BO104" i="3"/>
  <c r="Y104" i="3" s="1"/>
  <c r="BO103" i="3"/>
  <c r="Y103" i="3" s="1"/>
  <c r="BO102" i="3"/>
  <c r="Y102" i="3" s="1"/>
  <c r="BO101" i="3"/>
  <c r="Y101" i="3" s="1"/>
  <c r="BO100" i="3"/>
  <c r="Y100" i="3" s="1"/>
  <c r="BO99" i="3"/>
  <c r="Y99" i="3" s="1"/>
  <c r="BO98" i="3"/>
  <c r="Y98" i="3" s="1"/>
  <c r="BO97" i="3"/>
  <c r="Y97" i="3" s="1"/>
  <c r="BO96" i="3"/>
  <c r="Y96" i="3" s="1"/>
  <c r="BO95" i="3"/>
  <c r="Y95" i="3" s="1"/>
  <c r="BO94" i="3"/>
  <c r="Y94" i="3" s="1"/>
  <c r="BO93" i="3"/>
  <c r="Y93" i="3" s="1"/>
  <c r="BO92" i="3"/>
  <c r="Y92" i="3" s="1"/>
  <c r="BO91" i="3"/>
  <c r="Y91" i="3" s="1"/>
  <c r="BO90" i="3"/>
  <c r="Y90" i="3" s="1"/>
  <c r="BO89" i="3"/>
  <c r="Y89" i="3" s="1"/>
  <c r="BO88" i="3"/>
  <c r="Y88" i="3" s="1"/>
  <c r="BO87" i="3"/>
  <c r="Y87" i="3" s="1"/>
  <c r="BO86" i="3"/>
  <c r="Y86" i="3" s="1"/>
  <c r="BO85" i="3"/>
  <c r="Y85" i="3" s="1"/>
  <c r="BO84" i="3"/>
  <c r="Y84" i="3" s="1"/>
  <c r="BO83" i="3"/>
  <c r="Y83" i="3" s="1"/>
  <c r="BO82" i="3"/>
  <c r="BO81" i="3"/>
  <c r="Y81" i="3" s="1"/>
  <c r="BO80" i="3"/>
  <c r="Y80" i="3" s="1"/>
  <c r="BO79" i="3"/>
  <c r="Y79" i="3" s="1"/>
  <c r="BO78" i="3"/>
  <c r="Y78" i="3" s="1"/>
  <c r="BO77" i="3"/>
  <c r="Y77" i="3" s="1"/>
  <c r="BO76" i="3"/>
  <c r="Y76" i="3" s="1"/>
  <c r="BO75" i="3"/>
  <c r="Y75" i="3" s="1"/>
  <c r="BO74" i="3"/>
  <c r="Y74" i="3" s="1"/>
  <c r="BO73" i="3"/>
  <c r="Y73" i="3" s="1"/>
  <c r="BO72" i="3"/>
  <c r="Y72" i="3" s="1"/>
  <c r="BO71" i="3"/>
  <c r="Y71" i="3" s="1"/>
  <c r="BO70" i="3"/>
  <c r="Y70" i="3" s="1"/>
  <c r="BO69" i="3"/>
  <c r="Y69" i="3" s="1"/>
  <c r="BO67" i="3"/>
  <c r="Y67" i="3" s="1"/>
  <c r="BO66" i="3"/>
  <c r="Y66" i="3" s="1"/>
  <c r="BO65" i="3"/>
  <c r="Y65" i="3" s="1"/>
  <c r="BO64" i="3"/>
  <c r="Y64" i="3" s="1"/>
  <c r="BO63" i="3"/>
  <c r="Y63" i="3" s="1"/>
  <c r="BO62" i="3"/>
  <c r="Y62" i="3" s="1"/>
  <c r="BO61" i="3"/>
  <c r="Y61" i="3" s="1"/>
  <c r="BO60" i="3"/>
  <c r="Y60" i="3" s="1"/>
  <c r="BO59" i="3"/>
  <c r="Y59" i="3" s="1"/>
  <c r="BO58" i="3"/>
  <c r="Y58" i="3" s="1"/>
  <c r="BO57" i="3"/>
  <c r="Y57" i="3" s="1"/>
  <c r="BO56" i="3"/>
  <c r="Y56" i="3" s="1"/>
  <c r="BO55" i="3"/>
  <c r="Y55" i="3" s="1"/>
  <c r="BO54" i="3"/>
  <c r="Y54" i="3" s="1"/>
  <c r="BO53" i="3"/>
  <c r="Y53" i="3" s="1"/>
  <c r="BO52" i="3"/>
  <c r="Y52" i="3" s="1"/>
  <c r="BO51" i="3"/>
  <c r="Y51" i="3" s="1"/>
  <c r="BO50" i="3"/>
  <c r="BO49" i="3"/>
  <c r="Y49" i="3" s="1"/>
  <c r="BO48" i="3"/>
  <c r="Y48" i="3" s="1"/>
  <c r="BO47" i="3"/>
  <c r="Y47" i="3" s="1"/>
  <c r="BO46" i="3"/>
  <c r="Y46" i="3" s="1"/>
  <c r="BO45" i="3"/>
  <c r="Y45" i="3" s="1"/>
  <c r="BO44" i="3"/>
  <c r="Y44" i="3" s="1"/>
  <c r="BO43" i="3"/>
  <c r="Y43" i="3" s="1"/>
  <c r="BO42" i="3"/>
  <c r="Y42" i="3" s="1"/>
  <c r="BO41" i="3"/>
  <c r="Y41" i="3" s="1"/>
  <c r="BO40" i="3"/>
  <c r="Y40" i="3" s="1"/>
  <c r="BO39" i="3"/>
  <c r="Y39" i="3" s="1"/>
  <c r="BO38" i="3"/>
  <c r="Y38" i="3" s="1"/>
  <c r="BO37" i="3"/>
  <c r="Y37" i="3" s="1"/>
  <c r="BO36" i="3"/>
  <c r="Y36" i="3" s="1"/>
  <c r="BO35" i="3"/>
  <c r="Y35" i="3" s="1"/>
  <c r="BO34" i="3"/>
  <c r="Y34" i="3" s="1"/>
  <c r="BO33" i="3"/>
  <c r="Y33" i="3" s="1"/>
  <c r="BO32" i="3"/>
  <c r="Y32" i="3" s="1"/>
  <c r="BO31" i="3"/>
  <c r="Y31" i="3" s="1"/>
  <c r="BO30" i="3"/>
  <c r="Y30" i="3" s="1"/>
  <c r="BO29" i="3"/>
  <c r="Y29" i="3" s="1"/>
  <c r="BO28" i="3"/>
  <c r="Y28" i="3" s="1"/>
  <c r="BO27" i="3"/>
  <c r="Y27" i="3" s="1"/>
  <c r="BO26" i="3"/>
  <c r="Y26" i="3" s="1"/>
  <c r="BO25" i="3"/>
  <c r="BO24" i="3"/>
  <c r="BO23" i="3"/>
  <c r="Y9" i="3" s="1"/>
  <c r="BO22" i="3"/>
  <c r="BO21" i="3"/>
  <c r="BO20" i="3"/>
  <c r="BO19" i="3"/>
  <c r="BO18" i="3"/>
  <c r="BO17" i="3"/>
  <c r="BN113" i="3"/>
  <c r="X113" i="3" s="1"/>
  <c r="BN112" i="3"/>
  <c r="X112" i="3" s="1"/>
  <c r="BN111" i="3"/>
  <c r="X111" i="3" s="1"/>
  <c r="BN110" i="3"/>
  <c r="X110" i="3" s="1"/>
  <c r="BN109" i="3"/>
  <c r="X109" i="3" s="1"/>
  <c r="BN108" i="3"/>
  <c r="X108" i="3" s="1"/>
  <c r="BN107" i="3"/>
  <c r="X107" i="3" s="1"/>
  <c r="BN106" i="3"/>
  <c r="X106" i="3" s="1"/>
  <c r="BN105" i="3"/>
  <c r="X105" i="3" s="1"/>
  <c r="BN104" i="3"/>
  <c r="X104" i="3" s="1"/>
  <c r="BN103" i="3"/>
  <c r="X103" i="3" s="1"/>
  <c r="BN102" i="3"/>
  <c r="X102" i="3" s="1"/>
  <c r="BN101" i="3"/>
  <c r="X101" i="3" s="1"/>
  <c r="BN100" i="3"/>
  <c r="X100" i="3" s="1"/>
  <c r="BN99" i="3"/>
  <c r="X99" i="3" s="1"/>
  <c r="BN98" i="3"/>
  <c r="X98" i="3" s="1"/>
  <c r="BN97" i="3"/>
  <c r="X97" i="3" s="1"/>
  <c r="BN96" i="3"/>
  <c r="X96" i="3" s="1"/>
  <c r="BN95" i="3"/>
  <c r="X95" i="3" s="1"/>
  <c r="BN94" i="3"/>
  <c r="X94" i="3" s="1"/>
  <c r="BN93" i="3"/>
  <c r="X93" i="3" s="1"/>
  <c r="BN92" i="3"/>
  <c r="X92" i="3" s="1"/>
  <c r="BN91" i="3"/>
  <c r="X91" i="3" s="1"/>
  <c r="BN90" i="3"/>
  <c r="X90" i="3" s="1"/>
  <c r="BN89" i="3"/>
  <c r="X89" i="3" s="1"/>
  <c r="BN88" i="3"/>
  <c r="X88" i="3" s="1"/>
  <c r="BN87" i="3"/>
  <c r="X87" i="3" s="1"/>
  <c r="BN86" i="3"/>
  <c r="X86" i="3" s="1"/>
  <c r="BN85" i="3"/>
  <c r="X85" i="3" s="1"/>
  <c r="BN84" i="3"/>
  <c r="X84" i="3" s="1"/>
  <c r="BN83" i="3"/>
  <c r="X83" i="3" s="1"/>
  <c r="BN82" i="3"/>
  <c r="BN81" i="3"/>
  <c r="X81" i="3" s="1"/>
  <c r="BN80" i="3"/>
  <c r="X80" i="3" s="1"/>
  <c r="BN79" i="3"/>
  <c r="X79" i="3" s="1"/>
  <c r="BN78" i="3"/>
  <c r="X78" i="3" s="1"/>
  <c r="BN77" i="3"/>
  <c r="X77" i="3" s="1"/>
  <c r="BN76" i="3"/>
  <c r="X76" i="3" s="1"/>
  <c r="BN75" i="3"/>
  <c r="X75" i="3" s="1"/>
  <c r="BN74" i="3"/>
  <c r="X74" i="3" s="1"/>
  <c r="BN73" i="3"/>
  <c r="X73" i="3" s="1"/>
  <c r="BN72" i="3"/>
  <c r="X72" i="3" s="1"/>
  <c r="BN71" i="3"/>
  <c r="X71" i="3" s="1"/>
  <c r="BN70" i="3"/>
  <c r="X70" i="3" s="1"/>
  <c r="BN69" i="3"/>
  <c r="X69" i="3" s="1"/>
  <c r="BN68" i="3"/>
  <c r="X68" i="3" s="1"/>
  <c r="BN67" i="3"/>
  <c r="X67" i="3" s="1"/>
  <c r="BN66" i="3"/>
  <c r="X66" i="3" s="1"/>
  <c r="BN65" i="3"/>
  <c r="X65" i="3" s="1"/>
  <c r="BN64" i="3"/>
  <c r="X64" i="3" s="1"/>
  <c r="BN63" i="3"/>
  <c r="X63" i="3" s="1"/>
  <c r="BN62" i="3"/>
  <c r="X62" i="3" s="1"/>
  <c r="BN61" i="3"/>
  <c r="X61" i="3" s="1"/>
  <c r="BN60" i="3"/>
  <c r="X60" i="3" s="1"/>
  <c r="BN59" i="3"/>
  <c r="X59" i="3" s="1"/>
  <c r="BN58" i="3"/>
  <c r="X58" i="3" s="1"/>
  <c r="BN57" i="3"/>
  <c r="X57" i="3" s="1"/>
  <c r="BN56" i="3"/>
  <c r="X56" i="3" s="1"/>
  <c r="BN55" i="3"/>
  <c r="X55" i="3" s="1"/>
  <c r="BN54" i="3"/>
  <c r="X54" i="3" s="1"/>
  <c r="BN53" i="3"/>
  <c r="X53" i="3" s="1"/>
  <c r="BN52" i="3"/>
  <c r="X52" i="3" s="1"/>
  <c r="BN51" i="3"/>
  <c r="X51" i="3" s="1"/>
  <c r="BN50" i="3"/>
  <c r="BN49" i="3"/>
  <c r="X49" i="3" s="1"/>
  <c r="BN48" i="3"/>
  <c r="X48" i="3" s="1"/>
  <c r="BN47" i="3"/>
  <c r="X47" i="3" s="1"/>
  <c r="BN46" i="3"/>
  <c r="X46" i="3" s="1"/>
  <c r="BN45" i="3"/>
  <c r="X45" i="3" s="1"/>
  <c r="BN44" i="3"/>
  <c r="X44" i="3" s="1"/>
  <c r="BN43" i="3"/>
  <c r="X43" i="3" s="1"/>
  <c r="BN42" i="3"/>
  <c r="X42" i="3" s="1"/>
  <c r="BN41" i="3"/>
  <c r="X41" i="3" s="1"/>
  <c r="BN40" i="3"/>
  <c r="X40" i="3" s="1"/>
  <c r="BN39" i="3"/>
  <c r="X39" i="3" s="1"/>
  <c r="BN38" i="3"/>
  <c r="X38" i="3" s="1"/>
  <c r="BN37" i="3"/>
  <c r="X37" i="3" s="1"/>
  <c r="BN36" i="3"/>
  <c r="X36" i="3" s="1"/>
  <c r="BN35" i="3"/>
  <c r="X35" i="3" s="1"/>
  <c r="BN34" i="3"/>
  <c r="X34" i="3" s="1"/>
  <c r="BN33" i="3"/>
  <c r="X33" i="3" s="1"/>
  <c r="BN32" i="3"/>
  <c r="X32" i="3" s="1"/>
  <c r="BN31" i="3"/>
  <c r="X31" i="3" s="1"/>
  <c r="BN30" i="3"/>
  <c r="X30" i="3" s="1"/>
  <c r="BN29" i="3"/>
  <c r="X29" i="3" s="1"/>
  <c r="BN28" i="3"/>
  <c r="X28" i="3" s="1"/>
  <c r="BN27" i="3"/>
  <c r="X27" i="3" s="1"/>
  <c r="BN26" i="3"/>
  <c r="X26" i="3" s="1"/>
  <c r="BN25" i="3"/>
  <c r="X11" i="3" s="1"/>
  <c r="BN24" i="3"/>
  <c r="X10" i="3" s="1"/>
  <c r="BN23" i="3"/>
  <c r="BN22" i="3"/>
  <c r="X8" i="3" s="1"/>
  <c r="BN21" i="3"/>
  <c r="X7" i="3" s="1"/>
  <c r="BN20" i="3"/>
  <c r="X6" i="3" s="1"/>
  <c r="BN19" i="3"/>
  <c r="BN18" i="3"/>
  <c r="BN17" i="3"/>
  <c r="X5" i="3" l="1"/>
  <c r="Y4" i="3"/>
  <c r="Y10" i="3"/>
  <c r="Z10" i="3"/>
  <c r="Y11" i="3"/>
  <c r="X4" i="3"/>
  <c r="Y5" i="3"/>
  <c r="Y6" i="3"/>
  <c r="Z6" i="3"/>
  <c r="X9" i="3"/>
  <c r="Y7" i="3"/>
  <c r="Y8" i="3"/>
  <c r="AA17" i="3"/>
  <c r="AA2" i="3"/>
  <c r="AA23" i="3"/>
  <c r="AA25" i="3"/>
  <c r="AA18" i="3"/>
  <c r="AA12" i="3"/>
  <c r="AA3" i="3"/>
  <c r="AA50" i="3"/>
  <c r="AA13" i="3"/>
  <c r="AA82" i="3"/>
  <c r="AA14" i="3"/>
  <c r="AA24" i="3"/>
  <c r="AA19" i="3"/>
  <c r="AA22" i="3"/>
  <c r="AA20" i="3"/>
  <c r="AA21" i="3"/>
  <c r="Z2" i="3"/>
  <c r="Z17" i="3"/>
  <c r="Z23" i="3"/>
  <c r="Z24" i="3"/>
  <c r="Z18" i="3"/>
  <c r="Z12" i="3"/>
  <c r="Z3" i="3"/>
  <c r="Z50" i="3"/>
  <c r="Z13" i="3"/>
  <c r="Z14" i="3"/>
  <c r="Z82" i="3"/>
  <c r="Z25" i="3"/>
  <c r="Z19" i="3"/>
  <c r="Z20" i="3"/>
  <c r="Z21" i="3"/>
  <c r="Z22" i="3"/>
  <c r="Y2" i="3"/>
  <c r="Y17" i="3"/>
  <c r="Y22" i="3"/>
  <c r="Y24" i="3"/>
  <c r="Y25" i="3"/>
  <c r="Y12" i="3"/>
  <c r="Y3" i="3"/>
  <c r="Y18" i="3"/>
  <c r="Y50" i="3"/>
  <c r="Y13" i="3"/>
  <c r="Y14" i="3"/>
  <c r="Y82" i="3"/>
  <c r="Y20" i="3"/>
  <c r="Y23" i="3"/>
  <c r="Y19" i="3"/>
  <c r="Y21" i="3"/>
  <c r="X17" i="3"/>
  <c r="X2" i="3"/>
  <c r="X82" i="3"/>
  <c r="X14" i="3"/>
  <c r="X20" i="3"/>
  <c r="X21" i="3"/>
  <c r="X12" i="3"/>
  <c r="X18" i="3"/>
  <c r="X3" i="3"/>
  <c r="X22" i="3"/>
  <c r="X23" i="3"/>
  <c r="X50" i="3"/>
  <c r="X13" i="3"/>
  <c r="X19" i="3"/>
  <c r="X24" i="3"/>
  <c r="X25" i="3"/>
  <c r="BE60" i="3" l="1"/>
  <c r="O60" i="3" s="1"/>
  <c r="BE61" i="3"/>
  <c r="O61" i="3" s="1"/>
  <c r="BE62" i="3"/>
  <c r="O62" i="3" s="1"/>
  <c r="AW17" i="3"/>
  <c r="G2" i="3" s="1"/>
  <c r="AX17" i="3"/>
  <c r="H2" i="3" s="1"/>
  <c r="AY17" i="3"/>
  <c r="I17" i="3" s="1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AW20" i="3"/>
  <c r="G20" i="3" s="1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AW22" i="3"/>
  <c r="G22" i="3" s="1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AW26" i="3"/>
  <c r="G26" i="3" s="1"/>
  <c r="AX26" i="3"/>
  <c r="H26" i="3" s="1"/>
  <c r="AY26" i="3"/>
  <c r="I26" i="3" s="1"/>
  <c r="AZ26" i="3"/>
  <c r="J26" i="3" s="1"/>
  <c r="BA26" i="3"/>
  <c r="K26" i="3" s="1"/>
  <c r="BB26" i="3"/>
  <c r="L26" i="3" s="1"/>
  <c r="BC26" i="3"/>
  <c r="M26" i="3" s="1"/>
  <c r="BD26" i="3"/>
  <c r="N26" i="3" s="1"/>
  <c r="BE26" i="3"/>
  <c r="O26" i="3" s="1"/>
  <c r="BF26" i="3"/>
  <c r="P26" i="3" s="1"/>
  <c r="BG26" i="3"/>
  <c r="Q26" i="3" s="1"/>
  <c r="BH26" i="3"/>
  <c r="R26" i="3" s="1"/>
  <c r="BI26" i="3"/>
  <c r="S26" i="3" s="1"/>
  <c r="BJ26" i="3"/>
  <c r="T26" i="3" s="1"/>
  <c r="BK26" i="3"/>
  <c r="U26" i="3" s="1"/>
  <c r="BL26" i="3"/>
  <c r="V26" i="3" s="1"/>
  <c r="BM26" i="3"/>
  <c r="W26" i="3" s="1"/>
  <c r="AW27" i="3"/>
  <c r="G27" i="3" s="1"/>
  <c r="AX27" i="3"/>
  <c r="H27" i="3" s="1"/>
  <c r="AY27" i="3"/>
  <c r="I27" i="3" s="1"/>
  <c r="AZ27" i="3"/>
  <c r="J27" i="3" s="1"/>
  <c r="BA27" i="3"/>
  <c r="K27" i="3" s="1"/>
  <c r="BB27" i="3"/>
  <c r="L27" i="3" s="1"/>
  <c r="BC27" i="3"/>
  <c r="M27" i="3" s="1"/>
  <c r="BD27" i="3"/>
  <c r="N27" i="3" s="1"/>
  <c r="BE27" i="3"/>
  <c r="O27" i="3" s="1"/>
  <c r="BF27" i="3"/>
  <c r="P27" i="3" s="1"/>
  <c r="BG27" i="3"/>
  <c r="Q27" i="3" s="1"/>
  <c r="BH27" i="3"/>
  <c r="R27" i="3" s="1"/>
  <c r="BI27" i="3"/>
  <c r="S27" i="3" s="1"/>
  <c r="BJ27" i="3"/>
  <c r="T27" i="3" s="1"/>
  <c r="BK27" i="3"/>
  <c r="U27" i="3" s="1"/>
  <c r="BL27" i="3"/>
  <c r="V27" i="3" s="1"/>
  <c r="BM27" i="3"/>
  <c r="W27" i="3" s="1"/>
  <c r="AW28" i="3"/>
  <c r="G28" i="3" s="1"/>
  <c r="AX28" i="3"/>
  <c r="H28" i="3" s="1"/>
  <c r="AY28" i="3"/>
  <c r="I28" i="3" s="1"/>
  <c r="AZ28" i="3"/>
  <c r="J28" i="3" s="1"/>
  <c r="BA28" i="3"/>
  <c r="K28" i="3" s="1"/>
  <c r="BB28" i="3"/>
  <c r="L28" i="3" s="1"/>
  <c r="BC28" i="3"/>
  <c r="M28" i="3" s="1"/>
  <c r="BD28" i="3"/>
  <c r="N28" i="3" s="1"/>
  <c r="BE28" i="3"/>
  <c r="O28" i="3" s="1"/>
  <c r="BF28" i="3"/>
  <c r="P28" i="3" s="1"/>
  <c r="BG28" i="3"/>
  <c r="Q28" i="3" s="1"/>
  <c r="BH28" i="3"/>
  <c r="R28" i="3" s="1"/>
  <c r="BI28" i="3"/>
  <c r="S28" i="3" s="1"/>
  <c r="BJ28" i="3"/>
  <c r="T28" i="3" s="1"/>
  <c r="BK28" i="3"/>
  <c r="U28" i="3" s="1"/>
  <c r="BL28" i="3"/>
  <c r="V28" i="3" s="1"/>
  <c r="BM28" i="3"/>
  <c r="W28" i="3" s="1"/>
  <c r="AW29" i="3"/>
  <c r="G29" i="3" s="1"/>
  <c r="AX29" i="3"/>
  <c r="H29" i="3" s="1"/>
  <c r="AY29" i="3"/>
  <c r="I29" i="3" s="1"/>
  <c r="AZ29" i="3"/>
  <c r="J29" i="3" s="1"/>
  <c r="BA29" i="3"/>
  <c r="K29" i="3" s="1"/>
  <c r="BB29" i="3"/>
  <c r="L29" i="3" s="1"/>
  <c r="BC29" i="3"/>
  <c r="M29" i="3" s="1"/>
  <c r="BD29" i="3"/>
  <c r="N29" i="3" s="1"/>
  <c r="BE29" i="3"/>
  <c r="O29" i="3" s="1"/>
  <c r="BF29" i="3"/>
  <c r="P29" i="3" s="1"/>
  <c r="BG29" i="3"/>
  <c r="Q29" i="3" s="1"/>
  <c r="BH29" i="3"/>
  <c r="R29" i="3" s="1"/>
  <c r="BI29" i="3"/>
  <c r="S29" i="3" s="1"/>
  <c r="BJ29" i="3"/>
  <c r="T29" i="3" s="1"/>
  <c r="BK29" i="3"/>
  <c r="U29" i="3" s="1"/>
  <c r="BL29" i="3"/>
  <c r="V29" i="3" s="1"/>
  <c r="BM29" i="3"/>
  <c r="W29" i="3" s="1"/>
  <c r="AW30" i="3"/>
  <c r="G30" i="3" s="1"/>
  <c r="AX30" i="3"/>
  <c r="H30" i="3" s="1"/>
  <c r="AY30" i="3"/>
  <c r="I30" i="3" s="1"/>
  <c r="AZ30" i="3"/>
  <c r="J30" i="3" s="1"/>
  <c r="BA30" i="3"/>
  <c r="K30" i="3" s="1"/>
  <c r="BB30" i="3"/>
  <c r="L30" i="3" s="1"/>
  <c r="BC30" i="3"/>
  <c r="M30" i="3" s="1"/>
  <c r="BD30" i="3"/>
  <c r="N30" i="3" s="1"/>
  <c r="BE30" i="3"/>
  <c r="O30" i="3" s="1"/>
  <c r="BF30" i="3"/>
  <c r="P30" i="3" s="1"/>
  <c r="BG30" i="3"/>
  <c r="Q30" i="3" s="1"/>
  <c r="BH30" i="3"/>
  <c r="R30" i="3" s="1"/>
  <c r="BI30" i="3"/>
  <c r="S30" i="3" s="1"/>
  <c r="BJ30" i="3"/>
  <c r="T30" i="3" s="1"/>
  <c r="BK30" i="3"/>
  <c r="U30" i="3" s="1"/>
  <c r="BL30" i="3"/>
  <c r="V30" i="3" s="1"/>
  <c r="BM30" i="3"/>
  <c r="W30" i="3" s="1"/>
  <c r="AW31" i="3"/>
  <c r="G31" i="3" s="1"/>
  <c r="AX31" i="3"/>
  <c r="H31" i="3" s="1"/>
  <c r="AY31" i="3"/>
  <c r="I31" i="3" s="1"/>
  <c r="AZ31" i="3"/>
  <c r="J31" i="3" s="1"/>
  <c r="BA31" i="3"/>
  <c r="K31" i="3" s="1"/>
  <c r="BB31" i="3"/>
  <c r="L31" i="3" s="1"/>
  <c r="BC31" i="3"/>
  <c r="M31" i="3" s="1"/>
  <c r="BD31" i="3"/>
  <c r="N31" i="3" s="1"/>
  <c r="BE31" i="3"/>
  <c r="O31" i="3" s="1"/>
  <c r="BF31" i="3"/>
  <c r="P31" i="3" s="1"/>
  <c r="BG31" i="3"/>
  <c r="Q31" i="3" s="1"/>
  <c r="BH31" i="3"/>
  <c r="R31" i="3" s="1"/>
  <c r="BI31" i="3"/>
  <c r="S31" i="3" s="1"/>
  <c r="BJ31" i="3"/>
  <c r="T31" i="3" s="1"/>
  <c r="BK31" i="3"/>
  <c r="U31" i="3" s="1"/>
  <c r="BL31" i="3"/>
  <c r="V31" i="3" s="1"/>
  <c r="BM31" i="3"/>
  <c r="W31" i="3" s="1"/>
  <c r="AW32" i="3"/>
  <c r="G32" i="3" s="1"/>
  <c r="AX32" i="3"/>
  <c r="H32" i="3" s="1"/>
  <c r="AY32" i="3"/>
  <c r="I32" i="3" s="1"/>
  <c r="AZ32" i="3"/>
  <c r="J32" i="3" s="1"/>
  <c r="BA32" i="3"/>
  <c r="K32" i="3" s="1"/>
  <c r="BB32" i="3"/>
  <c r="L32" i="3" s="1"/>
  <c r="BC32" i="3"/>
  <c r="M32" i="3" s="1"/>
  <c r="BD32" i="3"/>
  <c r="N32" i="3" s="1"/>
  <c r="BE32" i="3"/>
  <c r="O32" i="3" s="1"/>
  <c r="BF32" i="3"/>
  <c r="P32" i="3" s="1"/>
  <c r="BG32" i="3"/>
  <c r="Q32" i="3" s="1"/>
  <c r="BH32" i="3"/>
  <c r="R32" i="3" s="1"/>
  <c r="BI32" i="3"/>
  <c r="S32" i="3" s="1"/>
  <c r="BJ32" i="3"/>
  <c r="T32" i="3" s="1"/>
  <c r="BK32" i="3"/>
  <c r="U32" i="3" s="1"/>
  <c r="BL32" i="3"/>
  <c r="V32" i="3" s="1"/>
  <c r="BM32" i="3"/>
  <c r="W32" i="3" s="1"/>
  <c r="AW33" i="3"/>
  <c r="G33" i="3" s="1"/>
  <c r="AX33" i="3"/>
  <c r="H33" i="3" s="1"/>
  <c r="AY33" i="3"/>
  <c r="I33" i="3" s="1"/>
  <c r="AZ33" i="3"/>
  <c r="J33" i="3" s="1"/>
  <c r="BA33" i="3"/>
  <c r="K33" i="3" s="1"/>
  <c r="BB33" i="3"/>
  <c r="L33" i="3" s="1"/>
  <c r="BC33" i="3"/>
  <c r="M33" i="3" s="1"/>
  <c r="BD33" i="3"/>
  <c r="N33" i="3" s="1"/>
  <c r="BE33" i="3"/>
  <c r="O33" i="3" s="1"/>
  <c r="BF33" i="3"/>
  <c r="P33" i="3" s="1"/>
  <c r="BG33" i="3"/>
  <c r="Q33" i="3" s="1"/>
  <c r="BH33" i="3"/>
  <c r="R33" i="3" s="1"/>
  <c r="BI33" i="3"/>
  <c r="S33" i="3" s="1"/>
  <c r="BJ33" i="3"/>
  <c r="T33" i="3" s="1"/>
  <c r="BK33" i="3"/>
  <c r="U33" i="3" s="1"/>
  <c r="BL33" i="3"/>
  <c r="V33" i="3" s="1"/>
  <c r="BM33" i="3"/>
  <c r="W33" i="3" s="1"/>
  <c r="AW34" i="3"/>
  <c r="G34" i="3" s="1"/>
  <c r="AX34" i="3"/>
  <c r="H34" i="3" s="1"/>
  <c r="AY34" i="3"/>
  <c r="I34" i="3" s="1"/>
  <c r="AZ34" i="3"/>
  <c r="J34" i="3" s="1"/>
  <c r="BA34" i="3"/>
  <c r="K34" i="3" s="1"/>
  <c r="BB34" i="3"/>
  <c r="L34" i="3" s="1"/>
  <c r="BC34" i="3"/>
  <c r="M34" i="3" s="1"/>
  <c r="BD34" i="3"/>
  <c r="N34" i="3" s="1"/>
  <c r="BE34" i="3"/>
  <c r="O34" i="3" s="1"/>
  <c r="BF34" i="3"/>
  <c r="P34" i="3" s="1"/>
  <c r="BG34" i="3"/>
  <c r="Q34" i="3" s="1"/>
  <c r="BH34" i="3"/>
  <c r="R34" i="3" s="1"/>
  <c r="BI34" i="3"/>
  <c r="S34" i="3" s="1"/>
  <c r="BJ34" i="3"/>
  <c r="T34" i="3" s="1"/>
  <c r="BK34" i="3"/>
  <c r="U34" i="3" s="1"/>
  <c r="BL34" i="3"/>
  <c r="V34" i="3" s="1"/>
  <c r="BM34" i="3"/>
  <c r="W34" i="3" s="1"/>
  <c r="AW35" i="3"/>
  <c r="G35" i="3" s="1"/>
  <c r="AX35" i="3"/>
  <c r="H35" i="3" s="1"/>
  <c r="AY35" i="3"/>
  <c r="I35" i="3" s="1"/>
  <c r="AZ35" i="3"/>
  <c r="J35" i="3" s="1"/>
  <c r="BA35" i="3"/>
  <c r="K35" i="3" s="1"/>
  <c r="BB35" i="3"/>
  <c r="L35" i="3" s="1"/>
  <c r="BC35" i="3"/>
  <c r="M35" i="3" s="1"/>
  <c r="BD35" i="3"/>
  <c r="N35" i="3" s="1"/>
  <c r="BE35" i="3"/>
  <c r="O35" i="3" s="1"/>
  <c r="BF35" i="3"/>
  <c r="P35" i="3" s="1"/>
  <c r="BG35" i="3"/>
  <c r="Q35" i="3" s="1"/>
  <c r="BH35" i="3"/>
  <c r="R35" i="3" s="1"/>
  <c r="BI35" i="3"/>
  <c r="S35" i="3" s="1"/>
  <c r="BJ35" i="3"/>
  <c r="T35" i="3" s="1"/>
  <c r="BK35" i="3"/>
  <c r="U35" i="3" s="1"/>
  <c r="BL35" i="3"/>
  <c r="V35" i="3" s="1"/>
  <c r="BM35" i="3"/>
  <c r="W35" i="3" s="1"/>
  <c r="AW36" i="3"/>
  <c r="G36" i="3" s="1"/>
  <c r="AX36" i="3"/>
  <c r="H36" i="3" s="1"/>
  <c r="AY36" i="3"/>
  <c r="I36" i="3" s="1"/>
  <c r="AZ36" i="3"/>
  <c r="J36" i="3" s="1"/>
  <c r="BA36" i="3"/>
  <c r="K36" i="3" s="1"/>
  <c r="BB36" i="3"/>
  <c r="L36" i="3" s="1"/>
  <c r="BC36" i="3"/>
  <c r="M36" i="3" s="1"/>
  <c r="BD36" i="3"/>
  <c r="N36" i="3" s="1"/>
  <c r="BE36" i="3"/>
  <c r="O36" i="3" s="1"/>
  <c r="BF36" i="3"/>
  <c r="P36" i="3" s="1"/>
  <c r="BG36" i="3"/>
  <c r="Q36" i="3" s="1"/>
  <c r="BH36" i="3"/>
  <c r="R36" i="3" s="1"/>
  <c r="BI36" i="3"/>
  <c r="S36" i="3" s="1"/>
  <c r="BJ36" i="3"/>
  <c r="T36" i="3" s="1"/>
  <c r="BK36" i="3"/>
  <c r="U36" i="3" s="1"/>
  <c r="BL36" i="3"/>
  <c r="V36" i="3" s="1"/>
  <c r="BM36" i="3"/>
  <c r="W36" i="3" s="1"/>
  <c r="AW37" i="3"/>
  <c r="G37" i="3" s="1"/>
  <c r="AX37" i="3"/>
  <c r="H37" i="3" s="1"/>
  <c r="AY37" i="3"/>
  <c r="I37" i="3" s="1"/>
  <c r="AZ37" i="3"/>
  <c r="J37" i="3" s="1"/>
  <c r="BA37" i="3"/>
  <c r="K37" i="3" s="1"/>
  <c r="BB37" i="3"/>
  <c r="L37" i="3" s="1"/>
  <c r="BC37" i="3"/>
  <c r="M37" i="3" s="1"/>
  <c r="BD37" i="3"/>
  <c r="N37" i="3" s="1"/>
  <c r="BE37" i="3"/>
  <c r="O37" i="3" s="1"/>
  <c r="BF37" i="3"/>
  <c r="P37" i="3" s="1"/>
  <c r="BG37" i="3"/>
  <c r="Q37" i="3" s="1"/>
  <c r="BH37" i="3"/>
  <c r="R37" i="3" s="1"/>
  <c r="BI37" i="3"/>
  <c r="S37" i="3" s="1"/>
  <c r="BJ37" i="3"/>
  <c r="T37" i="3" s="1"/>
  <c r="BK37" i="3"/>
  <c r="U37" i="3" s="1"/>
  <c r="BL37" i="3"/>
  <c r="V37" i="3" s="1"/>
  <c r="BM37" i="3"/>
  <c r="W37" i="3" s="1"/>
  <c r="AW38" i="3"/>
  <c r="G38" i="3" s="1"/>
  <c r="AX38" i="3"/>
  <c r="H38" i="3" s="1"/>
  <c r="AY38" i="3"/>
  <c r="I38" i="3" s="1"/>
  <c r="AZ38" i="3"/>
  <c r="J38" i="3" s="1"/>
  <c r="BA38" i="3"/>
  <c r="K38" i="3" s="1"/>
  <c r="BB38" i="3"/>
  <c r="L38" i="3" s="1"/>
  <c r="BC38" i="3"/>
  <c r="M38" i="3" s="1"/>
  <c r="BD38" i="3"/>
  <c r="N38" i="3" s="1"/>
  <c r="BE38" i="3"/>
  <c r="O38" i="3" s="1"/>
  <c r="BF38" i="3"/>
  <c r="P38" i="3" s="1"/>
  <c r="BG38" i="3"/>
  <c r="Q38" i="3" s="1"/>
  <c r="BH38" i="3"/>
  <c r="R38" i="3" s="1"/>
  <c r="BI38" i="3"/>
  <c r="S38" i="3" s="1"/>
  <c r="BJ38" i="3"/>
  <c r="T38" i="3" s="1"/>
  <c r="BK38" i="3"/>
  <c r="U38" i="3" s="1"/>
  <c r="BL38" i="3"/>
  <c r="V38" i="3" s="1"/>
  <c r="BM38" i="3"/>
  <c r="W38" i="3" s="1"/>
  <c r="AW39" i="3"/>
  <c r="G39" i="3" s="1"/>
  <c r="AX39" i="3"/>
  <c r="H39" i="3" s="1"/>
  <c r="AY39" i="3"/>
  <c r="I39" i="3" s="1"/>
  <c r="AZ39" i="3"/>
  <c r="J39" i="3" s="1"/>
  <c r="BA39" i="3"/>
  <c r="K39" i="3" s="1"/>
  <c r="BB39" i="3"/>
  <c r="L39" i="3" s="1"/>
  <c r="BC39" i="3"/>
  <c r="M39" i="3" s="1"/>
  <c r="BD39" i="3"/>
  <c r="N39" i="3" s="1"/>
  <c r="BE39" i="3"/>
  <c r="O39" i="3" s="1"/>
  <c r="BF39" i="3"/>
  <c r="P39" i="3" s="1"/>
  <c r="BG39" i="3"/>
  <c r="Q39" i="3" s="1"/>
  <c r="BH39" i="3"/>
  <c r="R39" i="3" s="1"/>
  <c r="BI39" i="3"/>
  <c r="S39" i="3" s="1"/>
  <c r="BJ39" i="3"/>
  <c r="T39" i="3" s="1"/>
  <c r="BK39" i="3"/>
  <c r="U39" i="3" s="1"/>
  <c r="BL39" i="3"/>
  <c r="V39" i="3" s="1"/>
  <c r="BM39" i="3"/>
  <c r="W39" i="3" s="1"/>
  <c r="AW40" i="3"/>
  <c r="G40" i="3" s="1"/>
  <c r="AX40" i="3"/>
  <c r="H40" i="3" s="1"/>
  <c r="AY40" i="3"/>
  <c r="I40" i="3" s="1"/>
  <c r="AZ40" i="3"/>
  <c r="J40" i="3" s="1"/>
  <c r="BA40" i="3"/>
  <c r="K40" i="3" s="1"/>
  <c r="BB40" i="3"/>
  <c r="L40" i="3" s="1"/>
  <c r="BC40" i="3"/>
  <c r="M40" i="3" s="1"/>
  <c r="BD40" i="3"/>
  <c r="N40" i="3" s="1"/>
  <c r="BE40" i="3"/>
  <c r="O40" i="3" s="1"/>
  <c r="BF40" i="3"/>
  <c r="P40" i="3" s="1"/>
  <c r="BG40" i="3"/>
  <c r="Q40" i="3" s="1"/>
  <c r="BH40" i="3"/>
  <c r="R40" i="3" s="1"/>
  <c r="BI40" i="3"/>
  <c r="S40" i="3" s="1"/>
  <c r="BJ40" i="3"/>
  <c r="T40" i="3" s="1"/>
  <c r="BK40" i="3"/>
  <c r="U40" i="3" s="1"/>
  <c r="BL40" i="3"/>
  <c r="V40" i="3" s="1"/>
  <c r="BM40" i="3"/>
  <c r="W40" i="3" s="1"/>
  <c r="AW41" i="3"/>
  <c r="G41" i="3" s="1"/>
  <c r="AX41" i="3"/>
  <c r="H41" i="3" s="1"/>
  <c r="AY41" i="3"/>
  <c r="I41" i="3" s="1"/>
  <c r="AZ41" i="3"/>
  <c r="J41" i="3" s="1"/>
  <c r="BA41" i="3"/>
  <c r="K41" i="3" s="1"/>
  <c r="BB41" i="3"/>
  <c r="L41" i="3" s="1"/>
  <c r="BC41" i="3"/>
  <c r="M41" i="3" s="1"/>
  <c r="BD41" i="3"/>
  <c r="N41" i="3" s="1"/>
  <c r="BE41" i="3"/>
  <c r="O41" i="3" s="1"/>
  <c r="BF41" i="3"/>
  <c r="P41" i="3" s="1"/>
  <c r="BG41" i="3"/>
  <c r="Q41" i="3" s="1"/>
  <c r="BH41" i="3"/>
  <c r="R41" i="3" s="1"/>
  <c r="BI41" i="3"/>
  <c r="S41" i="3" s="1"/>
  <c r="BJ41" i="3"/>
  <c r="T41" i="3" s="1"/>
  <c r="BK41" i="3"/>
  <c r="U41" i="3" s="1"/>
  <c r="BL41" i="3"/>
  <c r="V41" i="3" s="1"/>
  <c r="BM41" i="3"/>
  <c r="W41" i="3" s="1"/>
  <c r="AW42" i="3"/>
  <c r="G42" i="3" s="1"/>
  <c r="AX42" i="3"/>
  <c r="H42" i="3" s="1"/>
  <c r="AY42" i="3"/>
  <c r="I42" i="3" s="1"/>
  <c r="AZ42" i="3"/>
  <c r="J42" i="3" s="1"/>
  <c r="BA42" i="3"/>
  <c r="K42" i="3" s="1"/>
  <c r="BB42" i="3"/>
  <c r="L42" i="3" s="1"/>
  <c r="BC42" i="3"/>
  <c r="M42" i="3" s="1"/>
  <c r="BD42" i="3"/>
  <c r="N42" i="3" s="1"/>
  <c r="BE42" i="3"/>
  <c r="O42" i="3" s="1"/>
  <c r="BF42" i="3"/>
  <c r="P42" i="3" s="1"/>
  <c r="BG42" i="3"/>
  <c r="Q42" i="3" s="1"/>
  <c r="BH42" i="3"/>
  <c r="R42" i="3" s="1"/>
  <c r="BI42" i="3"/>
  <c r="S42" i="3" s="1"/>
  <c r="BJ42" i="3"/>
  <c r="T42" i="3" s="1"/>
  <c r="BK42" i="3"/>
  <c r="U42" i="3" s="1"/>
  <c r="BL42" i="3"/>
  <c r="V42" i="3" s="1"/>
  <c r="BM42" i="3"/>
  <c r="W42" i="3" s="1"/>
  <c r="AW43" i="3"/>
  <c r="G43" i="3" s="1"/>
  <c r="AX43" i="3"/>
  <c r="H43" i="3" s="1"/>
  <c r="AY43" i="3"/>
  <c r="I43" i="3" s="1"/>
  <c r="AZ43" i="3"/>
  <c r="J43" i="3" s="1"/>
  <c r="BA43" i="3"/>
  <c r="K43" i="3" s="1"/>
  <c r="BB43" i="3"/>
  <c r="L43" i="3" s="1"/>
  <c r="BC43" i="3"/>
  <c r="M43" i="3" s="1"/>
  <c r="BD43" i="3"/>
  <c r="N43" i="3" s="1"/>
  <c r="BE43" i="3"/>
  <c r="O43" i="3" s="1"/>
  <c r="BF43" i="3"/>
  <c r="P43" i="3" s="1"/>
  <c r="BG43" i="3"/>
  <c r="Q43" i="3" s="1"/>
  <c r="BH43" i="3"/>
  <c r="R43" i="3" s="1"/>
  <c r="BI43" i="3"/>
  <c r="S43" i="3" s="1"/>
  <c r="BJ43" i="3"/>
  <c r="T43" i="3" s="1"/>
  <c r="BK43" i="3"/>
  <c r="U43" i="3" s="1"/>
  <c r="BL43" i="3"/>
  <c r="V43" i="3" s="1"/>
  <c r="BM43" i="3"/>
  <c r="W43" i="3" s="1"/>
  <c r="AW44" i="3"/>
  <c r="G44" i="3" s="1"/>
  <c r="AX44" i="3"/>
  <c r="H44" i="3" s="1"/>
  <c r="AY44" i="3"/>
  <c r="I44" i="3" s="1"/>
  <c r="AZ44" i="3"/>
  <c r="J44" i="3" s="1"/>
  <c r="BA44" i="3"/>
  <c r="K44" i="3" s="1"/>
  <c r="BB44" i="3"/>
  <c r="L44" i="3" s="1"/>
  <c r="BC44" i="3"/>
  <c r="M44" i="3" s="1"/>
  <c r="BD44" i="3"/>
  <c r="N44" i="3" s="1"/>
  <c r="BE44" i="3"/>
  <c r="O44" i="3" s="1"/>
  <c r="BF44" i="3"/>
  <c r="P44" i="3" s="1"/>
  <c r="BG44" i="3"/>
  <c r="Q44" i="3" s="1"/>
  <c r="BH44" i="3"/>
  <c r="R44" i="3" s="1"/>
  <c r="BI44" i="3"/>
  <c r="S44" i="3" s="1"/>
  <c r="BJ44" i="3"/>
  <c r="T44" i="3" s="1"/>
  <c r="BK44" i="3"/>
  <c r="U44" i="3" s="1"/>
  <c r="BL44" i="3"/>
  <c r="V44" i="3" s="1"/>
  <c r="BM44" i="3"/>
  <c r="W44" i="3" s="1"/>
  <c r="AW45" i="3"/>
  <c r="G45" i="3" s="1"/>
  <c r="AX45" i="3"/>
  <c r="H45" i="3" s="1"/>
  <c r="AY45" i="3"/>
  <c r="I45" i="3" s="1"/>
  <c r="AZ45" i="3"/>
  <c r="J45" i="3" s="1"/>
  <c r="BA45" i="3"/>
  <c r="K45" i="3" s="1"/>
  <c r="BB45" i="3"/>
  <c r="L45" i="3" s="1"/>
  <c r="BC45" i="3"/>
  <c r="M45" i="3" s="1"/>
  <c r="BD45" i="3"/>
  <c r="N45" i="3" s="1"/>
  <c r="BE45" i="3"/>
  <c r="O45" i="3" s="1"/>
  <c r="BF45" i="3"/>
  <c r="P45" i="3" s="1"/>
  <c r="BG45" i="3"/>
  <c r="Q45" i="3" s="1"/>
  <c r="BH45" i="3"/>
  <c r="R45" i="3" s="1"/>
  <c r="BI45" i="3"/>
  <c r="S45" i="3" s="1"/>
  <c r="BJ45" i="3"/>
  <c r="T45" i="3" s="1"/>
  <c r="BK45" i="3"/>
  <c r="U45" i="3" s="1"/>
  <c r="BL45" i="3"/>
  <c r="V45" i="3" s="1"/>
  <c r="BM45" i="3"/>
  <c r="W45" i="3" s="1"/>
  <c r="AW46" i="3"/>
  <c r="G46" i="3" s="1"/>
  <c r="AX46" i="3"/>
  <c r="H46" i="3" s="1"/>
  <c r="AY46" i="3"/>
  <c r="I46" i="3" s="1"/>
  <c r="AZ46" i="3"/>
  <c r="J46" i="3" s="1"/>
  <c r="BA46" i="3"/>
  <c r="K46" i="3" s="1"/>
  <c r="BB46" i="3"/>
  <c r="L46" i="3" s="1"/>
  <c r="BC46" i="3"/>
  <c r="M46" i="3" s="1"/>
  <c r="BD46" i="3"/>
  <c r="N46" i="3" s="1"/>
  <c r="BE46" i="3"/>
  <c r="O46" i="3" s="1"/>
  <c r="BF46" i="3"/>
  <c r="P46" i="3" s="1"/>
  <c r="BG46" i="3"/>
  <c r="Q46" i="3" s="1"/>
  <c r="BH46" i="3"/>
  <c r="R46" i="3" s="1"/>
  <c r="BI46" i="3"/>
  <c r="S46" i="3" s="1"/>
  <c r="BJ46" i="3"/>
  <c r="T46" i="3" s="1"/>
  <c r="BK46" i="3"/>
  <c r="U46" i="3" s="1"/>
  <c r="BL46" i="3"/>
  <c r="V46" i="3" s="1"/>
  <c r="BM46" i="3"/>
  <c r="W46" i="3" s="1"/>
  <c r="AW47" i="3"/>
  <c r="G47" i="3" s="1"/>
  <c r="AX47" i="3"/>
  <c r="H47" i="3" s="1"/>
  <c r="AY47" i="3"/>
  <c r="I47" i="3" s="1"/>
  <c r="AZ47" i="3"/>
  <c r="J47" i="3" s="1"/>
  <c r="BA47" i="3"/>
  <c r="K47" i="3" s="1"/>
  <c r="BB47" i="3"/>
  <c r="L47" i="3" s="1"/>
  <c r="BC47" i="3"/>
  <c r="M47" i="3" s="1"/>
  <c r="BD47" i="3"/>
  <c r="N47" i="3" s="1"/>
  <c r="BE47" i="3"/>
  <c r="O47" i="3" s="1"/>
  <c r="BF47" i="3"/>
  <c r="P47" i="3" s="1"/>
  <c r="BG47" i="3"/>
  <c r="Q47" i="3" s="1"/>
  <c r="BH47" i="3"/>
  <c r="R47" i="3" s="1"/>
  <c r="BI47" i="3"/>
  <c r="S47" i="3" s="1"/>
  <c r="BJ47" i="3"/>
  <c r="T47" i="3" s="1"/>
  <c r="BK47" i="3"/>
  <c r="U47" i="3" s="1"/>
  <c r="BL47" i="3"/>
  <c r="V47" i="3" s="1"/>
  <c r="BM47" i="3"/>
  <c r="W47" i="3" s="1"/>
  <c r="AW48" i="3"/>
  <c r="G48" i="3" s="1"/>
  <c r="AX48" i="3"/>
  <c r="H48" i="3" s="1"/>
  <c r="AY48" i="3"/>
  <c r="I48" i="3" s="1"/>
  <c r="AZ48" i="3"/>
  <c r="J48" i="3" s="1"/>
  <c r="BA48" i="3"/>
  <c r="K48" i="3" s="1"/>
  <c r="BB48" i="3"/>
  <c r="L48" i="3" s="1"/>
  <c r="BC48" i="3"/>
  <c r="M48" i="3" s="1"/>
  <c r="BD48" i="3"/>
  <c r="N48" i="3" s="1"/>
  <c r="BE48" i="3"/>
  <c r="O48" i="3" s="1"/>
  <c r="BF48" i="3"/>
  <c r="P48" i="3" s="1"/>
  <c r="BG48" i="3"/>
  <c r="Q48" i="3" s="1"/>
  <c r="BH48" i="3"/>
  <c r="R48" i="3" s="1"/>
  <c r="BI48" i="3"/>
  <c r="S48" i="3" s="1"/>
  <c r="BJ48" i="3"/>
  <c r="T48" i="3" s="1"/>
  <c r="BK48" i="3"/>
  <c r="U48" i="3" s="1"/>
  <c r="BL48" i="3"/>
  <c r="V48" i="3" s="1"/>
  <c r="BM48" i="3"/>
  <c r="W48" i="3" s="1"/>
  <c r="AW49" i="3"/>
  <c r="G49" i="3" s="1"/>
  <c r="AX49" i="3"/>
  <c r="H49" i="3" s="1"/>
  <c r="AY49" i="3"/>
  <c r="I49" i="3" s="1"/>
  <c r="AZ49" i="3"/>
  <c r="J49" i="3" s="1"/>
  <c r="BA49" i="3"/>
  <c r="K49" i="3" s="1"/>
  <c r="BB49" i="3"/>
  <c r="L49" i="3" s="1"/>
  <c r="BC49" i="3"/>
  <c r="M49" i="3" s="1"/>
  <c r="BD49" i="3"/>
  <c r="N49" i="3" s="1"/>
  <c r="BE49" i="3"/>
  <c r="O49" i="3" s="1"/>
  <c r="BF49" i="3"/>
  <c r="P49" i="3" s="1"/>
  <c r="BG49" i="3"/>
  <c r="Q49" i="3" s="1"/>
  <c r="BH49" i="3"/>
  <c r="R49" i="3" s="1"/>
  <c r="BI49" i="3"/>
  <c r="S49" i="3" s="1"/>
  <c r="BJ49" i="3"/>
  <c r="T49" i="3" s="1"/>
  <c r="BK49" i="3"/>
  <c r="U49" i="3" s="1"/>
  <c r="BL49" i="3"/>
  <c r="V49" i="3" s="1"/>
  <c r="BM49" i="3"/>
  <c r="W49" i="3" s="1"/>
  <c r="AW50" i="3"/>
  <c r="AX50" i="3"/>
  <c r="H50" i="3" s="1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AW51" i="3"/>
  <c r="G51" i="3" s="1"/>
  <c r="AX51" i="3"/>
  <c r="H51" i="3" s="1"/>
  <c r="AY51" i="3"/>
  <c r="I51" i="3" s="1"/>
  <c r="AZ51" i="3"/>
  <c r="J51" i="3" s="1"/>
  <c r="BA51" i="3"/>
  <c r="K51" i="3" s="1"/>
  <c r="BB51" i="3"/>
  <c r="L51" i="3" s="1"/>
  <c r="BC51" i="3"/>
  <c r="M51" i="3" s="1"/>
  <c r="BD51" i="3"/>
  <c r="N51" i="3" s="1"/>
  <c r="BE51" i="3"/>
  <c r="O51" i="3" s="1"/>
  <c r="BF51" i="3"/>
  <c r="P51" i="3" s="1"/>
  <c r="BG51" i="3"/>
  <c r="Q51" i="3" s="1"/>
  <c r="BH51" i="3"/>
  <c r="R51" i="3" s="1"/>
  <c r="BI51" i="3"/>
  <c r="S51" i="3" s="1"/>
  <c r="BJ51" i="3"/>
  <c r="T51" i="3" s="1"/>
  <c r="BK51" i="3"/>
  <c r="U51" i="3" s="1"/>
  <c r="BL51" i="3"/>
  <c r="V51" i="3" s="1"/>
  <c r="BM51" i="3"/>
  <c r="W51" i="3" s="1"/>
  <c r="AW52" i="3"/>
  <c r="G52" i="3" s="1"/>
  <c r="AX52" i="3"/>
  <c r="H52" i="3" s="1"/>
  <c r="AY52" i="3"/>
  <c r="I52" i="3" s="1"/>
  <c r="AZ52" i="3"/>
  <c r="J52" i="3" s="1"/>
  <c r="BA52" i="3"/>
  <c r="K52" i="3" s="1"/>
  <c r="BB52" i="3"/>
  <c r="L52" i="3" s="1"/>
  <c r="BC52" i="3"/>
  <c r="M52" i="3" s="1"/>
  <c r="BD52" i="3"/>
  <c r="N52" i="3" s="1"/>
  <c r="BE52" i="3"/>
  <c r="O52" i="3" s="1"/>
  <c r="BF52" i="3"/>
  <c r="P52" i="3" s="1"/>
  <c r="BG52" i="3"/>
  <c r="Q52" i="3" s="1"/>
  <c r="BH52" i="3"/>
  <c r="R52" i="3" s="1"/>
  <c r="BI52" i="3"/>
  <c r="S52" i="3" s="1"/>
  <c r="BJ52" i="3"/>
  <c r="T52" i="3" s="1"/>
  <c r="BK52" i="3"/>
  <c r="U52" i="3" s="1"/>
  <c r="BL52" i="3"/>
  <c r="V52" i="3" s="1"/>
  <c r="BM52" i="3"/>
  <c r="W52" i="3" s="1"/>
  <c r="AW53" i="3"/>
  <c r="G53" i="3" s="1"/>
  <c r="AX53" i="3"/>
  <c r="H53" i="3" s="1"/>
  <c r="AY53" i="3"/>
  <c r="I53" i="3" s="1"/>
  <c r="AZ53" i="3"/>
  <c r="J53" i="3" s="1"/>
  <c r="BA53" i="3"/>
  <c r="K53" i="3" s="1"/>
  <c r="BB53" i="3"/>
  <c r="L53" i="3" s="1"/>
  <c r="BC53" i="3"/>
  <c r="M53" i="3" s="1"/>
  <c r="BD53" i="3"/>
  <c r="N53" i="3" s="1"/>
  <c r="BE53" i="3"/>
  <c r="O53" i="3" s="1"/>
  <c r="BF53" i="3"/>
  <c r="P53" i="3" s="1"/>
  <c r="BG53" i="3"/>
  <c r="Q53" i="3" s="1"/>
  <c r="BH53" i="3"/>
  <c r="R53" i="3" s="1"/>
  <c r="BI53" i="3"/>
  <c r="S53" i="3" s="1"/>
  <c r="BJ53" i="3"/>
  <c r="T53" i="3" s="1"/>
  <c r="BK53" i="3"/>
  <c r="U53" i="3" s="1"/>
  <c r="BL53" i="3"/>
  <c r="V53" i="3" s="1"/>
  <c r="BM53" i="3"/>
  <c r="W53" i="3" s="1"/>
  <c r="AW54" i="3"/>
  <c r="G54" i="3" s="1"/>
  <c r="AX54" i="3"/>
  <c r="H54" i="3" s="1"/>
  <c r="AY54" i="3"/>
  <c r="I54" i="3" s="1"/>
  <c r="AZ54" i="3"/>
  <c r="J54" i="3" s="1"/>
  <c r="BA54" i="3"/>
  <c r="K54" i="3" s="1"/>
  <c r="BB54" i="3"/>
  <c r="L54" i="3" s="1"/>
  <c r="BC54" i="3"/>
  <c r="M54" i="3" s="1"/>
  <c r="BD54" i="3"/>
  <c r="N54" i="3" s="1"/>
  <c r="BE54" i="3"/>
  <c r="O54" i="3" s="1"/>
  <c r="BF54" i="3"/>
  <c r="P54" i="3" s="1"/>
  <c r="BG54" i="3"/>
  <c r="Q54" i="3" s="1"/>
  <c r="BH54" i="3"/>
  <c r="R54" i="3" s="1"/>
  <c r="BI54" i="3"/>
  <c r="S54" i="3" s="1"/>
  <c r="BJ54" i="3"/>
  <c r="T54" i="3" s="1"/>
  <c r="BK54" i="3"/>
  <c r="U54" i="3" s="1"/>
  <c r="BL54" i="3"/>
  <c r="V54" i="3" s="1"/>
  <c r="BM54" i="3"/>
  <c r="W54" i="3" s="1"/>
  <c r="AW55" i="3"/>
  <c r="G55" i="3" s="1"/>
  <c r="AX55" i="3"/>
  <c r="H55" i="3" s="1"/>
  <c r="AY55" i="3"/>
  <c r="I55" i="3" s="1"/>
  <c r="AZ55" i="3"/>
  <c r="J55" i="3" s="1"/>
  <c r="BA55" i="3"/>
  <c r="K55" i="3" s="1"/>
  <c r="BB55" i="3"/>
  <c r="L55" i="3" s="1"/>
  <c r="BC55" i="3"/>
  <c r="M55" i="3" s="1"/>
  <c r="BD55" i="3"/>
  <c r="N55" i="3" s="1"/>
  <c r="BE55" i="3"/>
  <c r="O55" i="3" s="1"/>
  <c r="BF55" i="3"/>
  <c r="P55" i="3" s="1"/>
  <c r="BG55" i="3"/>
  <c r="Q55" i="3" s="1"/>
  <c r="BH55" i="3"/>
  <c r="R55" i="3" s="1"/>
  <c r="BI55" i="3"/>
  <c r="S55" i="3" s="1"/>
  <c r="BJ55" i="3"/>
  <c r="T55" i="3" s="1"/>
  <c r="BK55" i="3"/>
  <c r="U55" i="3" s="1"/>
  <c r="BL55" i="3"/>
  <c r="V55" i="3" s="1"/>
  <c r="BM55" i="3"/>
  <c r="W55" i="3" s="1"/>
  <c r="AW56" i="3"/>
  <c r="G56" i="3" s="1"/>
  <c r="AX56" i="3"/>
  <c r="H56" i="3" s="1"/>
  <c r="AY56" i="3"/>
  <c r="I56" i="3" s="1"/>
  <c r="AZ56" i="3"/>
  <c r="J56" i="3" s="1"/>
  <c r="BA56" i="3"/>
  <c r="K56" i="3" s="1"/>
  <c r="BB56" i="3"/>
  <c r="L56" i="3" s="1"/>
  <c r="BC56" i="3"/>
  <c r="M56" i="3" s="1"/>
  <c r="BD56" i="3"/>
  <c r="N56" i="3" s="1"/>
  <c r="BE56" i="3"/>
  <c r="O56" i="3" s="1"/>
  <c r="BF56" i="3"/>
  <c r="P56" i="3" s="1"/>
  <c r="BG56" i="3"/>
  <c r="Q56" i="3" s="1"/>
  <c r="BH56" i="3"/>
  <c r="R56" i="3" s="1"/>
  <c r="BI56" i="3"/>
  <c r="S56" i="3" s="1"/>
  <c r="BJ56" i="3"/>
  <c r="T56" i="3" s="1"/>
  <c r="BK56" i="3"/>
  <c r="U56" i="3" s="1"/>
  <c r="BL56" i="3"/>
  <c r="V56" i="3" s="1"/>
  <c r="BM56" i="3"/>
  <c r="W56" i="3" s="1"/>
  <c r="AW57" i="3"/>
  <c r="G57" i="3" s="1"/>
  <c r="AX57" i="3"/>
  <c r="H57" i="3" s="1"/>
  <c r="AY57" i="3"/>
  <c r="I57" i="3" s="1"/>
  <c r="AZ57" i="3"/>
  <c r="J57" i="3" s="1"/>
  <c r="BA57" i="3"/>
  <c r="K57" i="3" s="1"/>
  <c r="BB57" i="3"/>
  <c r="L57" i="3" s="1"/>
  <c r="BC57" i="3"/>
  <c r="M57" i="3" s="1"/>
  <c r="BD57" i="3"/>
  <c r="N57" i="3" s="1"/>
  <c r="BE57" i="3"/>
  <c r="O57" i="3" s="1"/>
  <c r="BF57" i="3"/>
  <c r="P57" i="3" s="1"/>
  <c r="BG57" i="3"/>
  <c r="Q57" i="3" s="1"/>
  <c r="BH57" i="3"/>
  <c r="R57" i="3" s="1"/>
  <c r="BI57" i="3"/>
  <c r="S57" i="3" s="1"/>
  <c r="BJ57" i="3"/>
  <c r="T57" i="3" s="1"/>
  <c r="BK57" i="3"/>
  <c r="U57" i="3" s="1"/>
  <c r="BL57" i="3"/>
  <c r="V57" i="3" s="1"/>
  <c r="BM57" i="3"/>
  <c r="W57" i="3" s="1"/>
  <c r="AW58" i="3"/>
  <c r="G58" i="3" s="1"/>
  <c r="AX58" i="3"/>
  <c r="H58" i="3" s="1"/>
  <c r="AY58" i="3"/>
  <c r="I58" i="3" s="1"/>
  <c r="AZ58" i="3"/>
  <c r="J58" i="3" s="1"/>
  <c r="BA58" i="3"/>
  <c r="K58" i="3" s="1"/>
  <c r="BB58" i="3"/>
  <c r="L58" i="3" s="1"/>
  <c r="BC58" i="3"/>
  <c r="M58" i="3" s="1"/>
  <c r="BD58" i="3"/>
  <c r="N58" i="3" s="1"/>
  <c r="BE58" i="3"/>
  <c r="O58" i="3" s="1"/>
  <c r="BF58" i="3"/>
  <c r="P58" i="3" s="1"/>
  <c r="BG58" i="3"/>
  <c r="Q58" i="3" s="1"/>
  <c r="BH58" i="3"/>
  <c r="R58" i="3" s="1"/>
  <c r="BI58" i="3"/>
  <c r="S58" i="3" s="1"/>
  <c r="BJ58" i="3"/>
  <c r="T58" i="3" s="1"/>
  <c r="BK58" i="3"/>
  <c r="U58" i="3" s="1"/>
  <c r="BL58" i="3"/>
  <c r="V58" i="3" s="1"/>
  <c r="BM58" i="3"/>
  <c r="W58" i="3" s="1"/>
  <c r="AW59" i="3"/>
  <c r="G59" i="3" s="1"/>
  <c r="AX59" i="3"/>
  <c r="H59" i="3" s="1"/>
  <c r="AY59" i="3"/>
  <c r="I59" i="3" s="1"/>
  <c r="AZ59" i="3"/>
  <c r="J59" i="3" s="1"/>
  <c r="BA59" i="3"/>
  <c r="K59" i="3" s="1"/>
  <c r="BB59" i="3"/>
  <c r="L59" i="3" s="1"/>
  <c r="BC59" i="3"/>
  <c r="M59" i="3" s="1"/>
  <c r="BD59" i="3"/>
  <c r="N59" i="3" s="1"/>
  <c r="BE59" i="3"/>
  <c r="O59" i="3" s="1"/>
  <c r="BF59" i="3"/>
  <c r="P59" i="3" s="1"/>
  <c r="BG59" i="3"/>
  <c r="Q59" i="3" s="1"/>
  <c r="BH59" i="3"/>
  <c r="R59" i="3" s="1"/>
  <c r="BI59" i="3"/>
  <c r="S59" i="3" s="1"/>
  <c r="BJ59" i="3"/>
  <c r="T59" i="3" s="1"/>
  <c r="BK59" i="3"/>
  <c r="U59" i="3" s="1"/>
  <c r="BL59" i="3"/>
  <c r="V59" i="3" s="1"/>
  <c r="BM59" i="3"/>
  <c r="W59" i="3" s="1"/>
  <c r="AW60" i="3"/>
  <c r="G60" i="3" s="1"/>
  <c r="AX60" i="3"/>
  <c r="H60" i="3" s="1"/>
  <c r="AY60" i="3"/>
  <c r="I60" i="3" s="1"/>
  <c r="AZ60" i="3"/>
  <c r="J60" i="3" s="1"/>
  <c r="BA60" i="3"/>
  <c r="K60" i="3" s="1"/>
  <c r="BB60" i="3"/>
  <c r="L60" i="3" s="1"/>
  <c r="BC60" i="3"/>
  <c r="M60" i="3" s="1"/>
  <c r="BD60" i="3"/>
  <c r="N60" i="3" s="1"/>
  <c r="BF60" i="3"/>
  <c r="P60" i="3" s="1"/>
  <c r="BG60" i="3"/>
  <c r="Q60" i="3" s="1"/>
  <c r="BH60" i="3"/>
  <c r="R60" i="3" s="1"/>
  <c r="BI60" i="3"/>
  <c r="S60" i="3" s="1"/>
  <c r="BJ60" i="3"/>
  <c r="T60" i="3" s="1"/>
  <c r="BK60" i="3"/>
  <c r="U60" i="3" s="1"/>
  <c r="BL60" i="3"/>
  <c r="V60" i="3" s="1"/>
  <c r="BM60" i="3"/>
  <c r="W60" i="3" s="1"/>
  <c r="AW61" i="3"/>
  <c r="G61" i="3" s="1"/>
  <c r="AX61" i="3"/>
  <c r="H61" i="3" s="1"/>
  <c r="AY61" i="3"/>
  <c r="I61" i="3" s="1"/>
  <c r="AZ61" i="3"/>
  <c r="J61" i="3" s="1"/>
  <c r="BA61" i="3"/>
  <c r="K61" i="3" s="1"/>
  <c r="BB61" i="3"/>
  <c r="L61" i="3" s="1"/>
  <c r="BC61" i="3"/>
  <c r="M61" i="3" s="1"/>
  <c r="BD61" i="3"/>
  <c r="N61" i="3" s="1"/>
  <c r="BF61" i="3"/>
  <c r="P61" i="3" s="1"/>
  <c r="BG61" i="3"/>
  <c r="Q61" i="3" s="1"/>
  <c r="BH61" i="3"/>
  <c r="R61" i="3" s="1"/>
  <c r="BI61" i="3"/>
  <c r="S61" i="3" s="1"/>
  <c r="BJ61" i="3"/>
  <c r="T61" i="3" s="1"/>
  <c r="BK61" i="3"/>
  <c r="U61" i="3" s="1"/>
  <c r="BL61" i="3"/>
  <c r="V61" i="3" s="1"/>
  <c r="BM61" i="3"/>
  <c r="W61" i="3" s="1"/>
  <c r="AW62" i="3"/>
  <c r="G62" i="3" s="1"/>
  <c r="AX62" i="3"/>
  <c r="H62" i="3" s="1"/>
  <c r="AY62" i="3"/>
  <c r="I62" i="3" s="1"/>
  <c r="AZ62" i="3"/>
  <c r="J62" i="3" s="1"/>
  <c r="BA62" i="3"/>
  <c r="K62" i="3" s="1"/>
  <c r="BB62" i="3"/>
  <c r="L62" i="3" s="1"/>
  <c r="BC62" i="3"/>
  <c r="M62" i="3" s="1"/>
  <c r="BD62" i="3"/>
  <c r="N62" i="3" s="1"/>
  <c r="BF62" i="3"/>
  <c r="P62" i="3" s="1"/>
  <c r="BG62" i="3"/>
  <c r="Q62" i="3" s="1"/>
  <c r="BH62" i="3"/>
  <c r="R62" i="3" s="1"/>
  <c r="BI62" i="3"/>
  <c r="S62" i="3" s="1"/>
  <c r="BJ62" i="3"/>
  <c r="T62" i="3" s="1"/>
  <c r="BK62" i="3"/>
  <c r="U62" i="3" s="1"/>
  <c r="BL62" i="3"/>
  <c r="V62" i="3" s="1"/>
  <c r="BM62" i="3"/>
  <c r="W62" i="3" s="1"/>
  <c r="AW63" i="3"/>
  <c r="G63" i="3" s="1"/>
  <c r="AX63" i="3"/>
  <c r="H63" i="3" s="1"/>
  <c r="AY63" i="3"/>
  <c r="I63" i="3" s="1"/>
  <c r="AZ63" i="3"/>
  <c r="J63" i="3" s="1"/>
  <c r="BA63" i="3"/>
  <c r="K63" i="3" s="1"/>
  <c r="BB63" i="3"/>
  <c r="L63" i="3" s="1"/>
  <c r="BC63" i="3"/>
  <c r="M63" i="3" s="1"/>
  <c r="BD63" i="3"/>
  <c r="N63" i="3" s="1"/>
  <c r="BE63" i="3"/>
  <c r="O63" i="3" s="1"/>
  <c r="BF63" i="3"/>
  <c r="P63" i="3" s="1"/>
  <c r="BG63" i="3"/>
  <c r="Q63" i="3" s="1"/>
  <c r="BH63" i="3"/>
  <c r="R63" i="3" s="1"/>
  <c r="BI63" i="3"/>
  <c r="S63" i="3" s="1"/>
  <c r="BJ63" i="3"/>
  <c r="T63" i="3" s="1"/>
  <c r="BK63" i="3"/>
  <c r="U63" i="3" s="1"/>
  <c r="BL63" i="3"/>
  <c r="V63" i="3" s="1"/>
  <c r="BM63" i="3"/>
  <c r="W63" i="3" s="1"/>
  <c r="AW64" i="3"/>
  <c r="G64" i="3" s="1"/>
  <c r="AX64" i="3"/>
  <c r="H64" i="3" s="1"/>
  <c r="AY64" i="3"/>
  <c r="I64" i="3" s="1"/>
  <c r="AZ64" i="3"/>
  <c r="J64" i="3" s="1"/>
  <c r="BA64" i="3"/>
  <c r="K64" i="3" s="1"/>
  <c r="BB64" i="3"/>
  <c r="L64" i="3" s="1"/>
  <c r="BC64" i="3"/>
  <c r="M64" i="3" s="1"/>
  <c r="BD64" i="3"/>
  <c r="N64" i="3" s="1"/>
  <c r="BE64" i="3"/>
  <c r="O64" i="3" s="1"/>
  <c r="BF64" i="3"/>
  <c r="P64" i="3" s="1"/>
  <c r="BG64" i="3"/>
  <c r="Q64" i="3" s="1"/>
  <c r="BH64" i="3"/>
  <c r="R64" i="3" s="1"/>
  <c r="BI64" i="3"/>
  <c r="S64" i="3" s="1"/>
  <c r="BJ64" i="3"/>
  <c r="T64" i="3" s="1"/>
  <c r="BK64" i="3"/>
  <c r="U64" i="3" s="1"/>
  <c r="BL64" i="3"/>
  <c r="V64" i="3" s="1"/>
  <c r="BM64" i="3"/>
  <c r="W64" i="3" s="1"/>
  <c r="AW65" i="3"/>
  <c r="G65" i="3" s="1"/>
  <c r="AX65" i="3"/>
  <c r="H65" i="3" s="1"/>
  <c r="AY65" i="3"/>
  <c r="I65" i="3" s="1"/>
  <c r="AZ65" i="3"/>
  <c r="J65" i="3" s="1"/>
  <c r="BA65" i="3"/>
  <c r="K65" i="3" s="1"/>
  <c r="BB65" i="3"/>
  <c r="L65" i="3" s="1"/>
  <c r="BC65" i="3"/>
  <c r="M65" i="3" s="1"/>
  <c r="BD65" i="3"/>
  <c r="N65" i="3" s="1"/>
  <c r="BE65" i="3"/>
  <c r="O65" i="3" s="1"/>
  <c r="BF65" i="3"/>
  <c r="P65" i="3" s="1"/>
  <c r="BG65" i="3"/>
  <c r="Q65" i="3" s="1"/>
  <c r="BH65" i="3"/>
  <c r="R65" i="3" s="1"/>
  <c r="BI65" i="3"/>
  <c r="S65" i="3" s="1"/>
  <c r="BJ65" i="3"/>
  <c r="T65" i="3" s="1"/>
  <c r="BK65" i="3"/>
  <c r="U65" i="3" s="1"/>
  <c r="BL65" i="3"/>
  <c r="V65" i="3" s="1"/>
  <c r="BM65" i="3"/>
  <c r="W65" i="3" s="1"/>
  <c r="AW66" i="3"/>
  <c r="G66" i="3" s="1"/>
  <c r="AX66" i="3"/>
  <c r="H66" i="3" s="1"/>
  <c r="AY66" i="3"/>
  <c r="I66" i="3" s="1"/>
  <c r="AZ66" i="3"/>
  <c r="J66" i="3" s="1"/>
  <c r="BA66" i="3"/>
  <c r="K66" i="3" s="1"/>
  <c r="BB66" i="3"/>
  <c r="L66" i="3" s="1"/>
  <c r="BC66" i="3"/>
  <c r="M66" i="3" s="1"/>
  <c r="BD66" i="3"/>
  <c r="N66" i="3" s="1"/>
  <c r="BE66" i="3"/>
  <c r="O66" i="3" s="1"/>
  <c r="BF66" i="3"/>
  <c r="P66" i="3" s="1"/>
  <c r="BG66" i="3"/>
  <c r="Q66" i="3" s="1"/>
  <c r="BH66" i="3"/>
  <c r="R66" i="3" s="1"/>
  <c r="BI66" i="3"/>
  <c r="S66" i="3" s="1"/>
  <c r="BJ66" i="3"/>
  <c r="T66" i="3" s="1"/>
  <c r="BK66" i="3"/>
  <c r="U66" i="3" s="1"/>
  <c r="BL66" i="3"/>
  <c r="V66" i="3" s="1"/>
  <c r="BM66" i="3"/>
  <c r="W66" i="3" s="1"/>
  <c r="AW67" i="3"/>
  <c r="G67" i="3" s="1"/>
  <c r="AX67" i="3"/>
  <c r="H67" i="3" s="1"/>
  <c r="AY67" i="3"/>
  <c r="I67" i="3" s="1"/>
  <c r="AZ67" i="3"/>
  <c r="J67" i="3" s="1"/>
  <c r="BA67" i="3"/>
  <c r="K67" i="3" s="1"/>
  <c r="BB67" i="3"/>
  <c r="L67" i="3" s="1"/>
  <c r="BC67" i="3"/>
  <c r="M67" i="3" s="1"/>
  <c r="BD67" i="3"/>
  <c r="N67" i="3" s="1"/>
  <c r="BE67" i="3"/>
  <c r="O67" i="3" s="1"/>
  <c r="BF67" i="3"/>
  <c r="P67" i="3" s="1"/>
  <c r="BG67" i="3"/>
  <c r="Q67" i="3" s="1"/>
  <c r="BH67" i="3"/>
  <c r="R67" i="3" s="1"/>
  <c r="BI67" i="3"/>
  <c r="S67" i="3" s="1"/>
  <c r="BJ67" i="3"/>
  <c r="T67" i="3" s="1"/>
  <c r="BK67" i="3"/>
  <c r="U67" i="3" s="1"/>
  <c r="BL67" i="3"/>
  <c r="V67" i="3" s="1"/>
  <c r="BM67" i="3"/>
  <c r="W67" i="3" s="1"/>
  <c r="AW68" i="3"/>
  <c r="G68" i="3" s="1"/>
  <c r="AX68" i="3"/>
  <c r="H68" i="3" s="1"/>
  <c r="AY68" i="3"/>
  <c r="I68" i="3" s="1"/>
  <c r="AZ68" i="3"/>
  <c r="J68" i="3" s="1"/>
  <c r="BA68" i="3"/>
  <c r="K68" i="3" s="1"/>
  <c r="BB68" i="3"/>
  <c r="L68" i="3" s="1"/>
  <c r="BC68" i="3"/>
  <c r="M68" i="3" s="1"/>
  <c r="BD68" i="3"/>
  <c r="N68" i="3" s="1"/>
  <c r="BE68" i="3"/>
  <c r="O68" i="3" s="1"/>
  <c r="BF68" i="3"/>
  <c r="P68" i="3" s="1"/>
  <c r="BG68" i="3"/>
  <c r="Q68" i="3" s="1"/>
  <c r="BH68" i="3"/>
  <c r="R68" i="3" s="1"/>
  <c r="BI68" i="3"/>
  <c r="S68" i="3" s="1"/>
  <c r="BJ68" i="3"/>
  <c r="T68" i="3" s="1"/>
  <c r="BK68" i="3"/>
  <c r="U68" i="3" s="1"/>
  <c r="BL68" i="3"/>
  <c r="V68" i="3" s="1"/>
  <c r="BM68" i="3"/>
  <c r="W68" i="3" s="1"/>
  <c r="AW69" i="3"/>
  <c r="G69" i="3" s="1"/>
  <c r="AX69" i="3"/>
  <c r="H69" i="3" s="1"/>
  <c r="AY69" i="3"/>
  <c r="I69" i="3" s="1"/>
  <c r="AZ69" i="3"/>
  <c r="J69" i="3" s="1"/>
  <c r="BA69" i="3"/>
  <c r="K69" i="3" s="1"/>
  <c r="BB69" i="3"/>
  <c r="L69" i="3" s="1"/>
  <c r="BC69" i="3"/>
  <c r="M69" i="3" s="1"/>
  <c r="BD69" i="3"/>
  <c r="N69" i="3" s="1"/>
  <c r="BE69" i="3"/>
  <c r="O69" i="3" s="1"/>
  <c r="BF69" i="3"/>
  <c r="P69" i="3" s="1"/>
  <c r="BG69" i="3"/>
  <c r="Q69" i="3" s="1"/>
  <c r="BH69" i="3"/>
  <c r="R69" i="3" s="1"/>
  <c r="BI69" i="3"/>
  <c r="S69" i="3" s="1"/>
  <c r="BJ69" i="3"/>
  <c r="T69" i="3" s="1"/>
  <c r="BK69" i="3"/>
  <c r="U69" i="3" s="1"/>
  <c r="BL69" i="3"/>
  <c r="V69" i="3" s="1"/>
  <c r="BM69" i="3"/>
  <c r="W69" i="3" s="1"/>
  <c r="AW70" i="3"/>
  <c r="G70" i="3" s="1"/>
  <c r="AX70" i="3"/>
  <c r="H70" i="3" s="1"/>
  <c r="AY70" i="3"/>
  <c r="I70" i="3" s="1"/>
  <c r="AZ70" i="3"/>
  <c r="J70" i="3" s="1"/>
  <c r="BA70" i="3"/>
  <c r="K70" i="3" s="1"/>
  <c r="BB70" i="3"/>
  <c r="L70" i="3" s="1"/>
  <c r="BC70" i="3"/>
  <c r="M70" i="3" s="1"/>
  <c r="BD70" i="3"/>
  <c r="N70" i="3" s="1"/>
  <c r="BE70" i="3"/>
  <c r="O70" i="3" s="1"/>
  <c r="BF70" i="3"/>
  <c r="P70" i="3" s="1"/>
  <c r="BG70" i="3"/>
  <c r="Q70" i="3" s="1"/>
  <c r="BH70" i="3"/>
  <c r="R70" i="3" s="1"/>
  <c r="BI70" i="3"/>
  <c r="S70" i="3" s="1"/>
  <c r="BJ70" i="3"/>
  <c r="T70" i="3" s="1"/>
  <c r="BK70" i="3"/>
  <c r="U70" i="3" s="1"/>
  <c r="BL70" i="3"/>
  <c r="V70" i="3" s="1"/>
  <c r="BM70" i="3"/>
  <c r="W70" i="3" s="1"/>
  <c r="AW71" i="3"/>
  <c r="G71" i="3" s="1"/>
  <c r="AX71" i="3"/>
  <c r="H71" i="3" s="1"/>
  <c r="AY71" i="3"/>
  <c r="I71" i="3" s="1"/>
  <c r="AZ71" i="3"/>
  <c r="J71" i="3" s="1"/>
  <c r="BA71" i="3"/>
  <c r="K71" i="3" s="1"/>
  <c r="BB71" i="3"/>
  <c r="L71" i="3" s="1"/>
  <c r="BC71" i="3"/>
  <c r="M71" i="3" s="1"/>
  <c r="BD71" i="3"/>
  <c r="N71" i="3" s="1"/>
  <c r="BE71" i="3"/>
  <c r="O71" i="3" s="1"/>
  <c r="BF71" i="3"/>
  <c r="P71" i="3" s="1"/>
  <c r="BG71" i="3"/>
  <c r="Q71" i="3" s="1"/>
  <c r="BH71" i="3"/>
  <c r="R71" i="3" s="1"/>
  <c r="BI71" i="3"/>
  <c r="S71" i="3" s="1"/>
  <c r="BJ71" i="3"/>
  <c r="T71" i="3" s="1"/>
  <c r="BK71" i="3"/>
  <c r="U71" i="3" s="1"/>
  <c r="BL71" i="3"/>
  <c r="V71" i="3" s="1"/>
  <c r="BM71" i="3"/>
  <c r="W71" i="3" s="1"/>
  <c r="AW72" i="3"/>
  <c r="G72" i="3" s="1"/>
  <c r="AX72" i="3"/>
  <c r="H72" i="3" s="1"/>
  <c r="AY72" i="3"/>
  <c r="I72" i="3" s="1"/>
  <c r="AZ72" i="3"/>
  <c r="J72" i="3" s="1"/>
  <c r="BA72" i="3"/>
  <c r="K72" i="3" s="1"/>
  <c r="BB72" i="3"/>
  <c r="L72" i="3" s="1"/>
  <c r="BC72" i="3"/>
  <c r="M72" i="3" s="1"/>
  <c r="BD72" i="3"/>
  <c r="N72" i="3" s="1"/>
  <c r="BE72" i="3"/>
  <c r="O72" i="3" s="1"/>
  <c r="BF72" i="3"/>
  <c r="P72" i="3" s="1"/>
  <c r="BG72" i="3"/>
  <c r="Q72" i="3" s="1"/>
  <c r="BH72" i="3"/>
  <c r="R72" i="3" s="1"/>
  <c r="BI72" i="3"/>
  <c r="S72" i="3" s="1"/>
  <c r="BJ72" i="3"/>
  <c r="T72" i="3" s="1"/>
  <c r="BK72" i="3"/>
  <c r="U72" i="3" s="1"/>
  <c r="BL72" i="3"/>
  <c r="V72" i="3" s="1"/>
  <c r="BM72" i="3"/>
  <c r="W72" i="3" s="1"/>
  <c r="AW73" i="3"/>
  <c r="G73" i="3" s="1"/>
  <c r="AX73" i="3"/>
  <c r="H73" i="3" s="1"/>
  <c r="AY73" i="3"/>
  <c r="I73" i="3" s="1"/>
  <c r="AZ73" i="3"/>
  <c r="J73" i="3" s="1"/>
  <c r="BA73" i="3"/>
  <c r="K73" i="3" s="1"/>
  <c r="BB73" i="3"/>
  <c r="L73" i="3" s="1"/>
  <c r="BC73" i="3"/>
  <c r="M73" i="3" s="1"/>
  <c r="BD73" i="3"/>
  <c r="N73" i="3" s="1"/>
  <c r="BE73" i="3"/>
  <c r="O73" i="3" s="1"/>
  <c r="BF73" i="3"/>
  <c r="P73" i="3" s="1"/>
  <c r="BG73" i="3"/>
  <c r="Q73" i="3" s="1"/>
  <c r="BH73" i="3"/>
  <c r="R73" i="3" s="1"/>
  <c r="BI73" i="3"/>
  <c r="S73" i="3" s="1"/>
  <c r="BJ73" i="3"/>
  <c r="T73" i="3" s="1"/>
  <c r="BK73" i="3"/>
  <c r="U73" i="3" s="1"/>
  <c r="BL73" i="3"/>
  <c r="V73" i="3" s="1"/>
  <c r="BM73" i="3"/>
  <c r="W73" i="3" s="1"/>
  <c r="AW74" i="3"/>
  <c r="G74" i="3" s="1"/>
  <c r="AX74" i="3"/>
  <c r="H74" i="3" s="1"/>
  <c r="AY74" i="3"/>
  <c r="I74" i="3" s="1"/>
  <c r="AZ74" i="3"/>
  <c r="J74" i="3" s="1"/>
  <c r="BA74" i="3"/>
  <c r="K74" i="3" s="1"/>
  <c r="BB74" i="3"/>
  <c r="L74" i="3" s="1"/>
  <c r="BC74" i="3"/>
  <c r="M74" i="3" s="1"/>
  <c r="BD74" i="3"/>
  <c r="N74" i="3" s="1"/>
  <c r="BE74" i="3"/>
  <c r="O74" i="3" s="1"/>
  <c r="BF74" i="3"/>
  <c r="P74" i="3" s="1"/>
  <c r="BG74" i="3"/>
  <c r="Q74" i="3" s="1"/>
  <c r="BH74" i="3"/>
  <c r="R74" i="3" s="1"/>
  <c r="BI74" i="3"/>
  <c r="S74" i="3" s="1"/>
  <c r="BJ74" i="3"/>
  <c r="T74" i="3" s="1"/>
  <c r="BK74" i="3"/>
  <c r="U74" i="3" s="1"/>
  <c r="BL74" i="3"/>
  <c r="V74" i="3" s="1"/>
  <c r="BM74" i="3"/>
  <c r="W74" i="3" s="1"/>
  <c r="AW75" i="3"/>
  <c r="G75" i="3" s="1"/>
  <c r="AX75" i="3"/>
  <c r="H75" i="3" s="1"/>
  <c r="AY75" i="3"/>
  <c r="I75" i="3" s="1"/>
  <c r="AZ75" i="3"/>
  <c r="J75" i="3" s="1"/>
  <c r="BA75" i="3"/>
  <c r="K75" i="3" s="1"/>
  <c r="BB75" i="3"/>
  <c r="L75" i="3" s="1"/>
  <c r="BC75" i="3"/>
  <c r="M75" i="3" s="1"/>
  <c r="BD75" i="3"/>
  <c r="N75" i="3" s="1"/>
  <c r="BE75" i="3"/>
  <c r="O75" i="3" s="1"/>
  <c r="BF75" i="3"/>
  <c r="P75" i="3" s="1"/>
  <c r="BG75" i="3"/>
  <c r="Q75" i="3" s="1"/>
  <c r="BH75" i="3"/>
  <c r="R75" i="3" s="1"/>
  <c r="BI75" i="3"/>
  <c r="S75" i="3" s="1"/>
  <c r="BJ75" i="3"/>
  <c r="T75" i="3" s="1"/>
  <c r="BK75" i="3"/>
  <c r="U75" i="3" s="1"/>
  <c r="BL75" i="3"/>
  <c r="V75" i="3" s="1"/>
  <c r="BM75" i="3"/>
  <c r="W75" i="3" s="1"/>
  <c r="AW76" i="3"/>
  <c r="G76" i="3" s="1"/>
  <c r="AX76" i="3"/>
  <c r="H76" i="3" s="1"/>
  <c r="AY76" i="3"/>
  <c r="I76" i="3" s="1"/>
  <c r="AZ76" i="3"/>
  <c r="J76" i="3" s="1"/>
  <c r="BA76" i="3"/>
  <c r="K76" i="3" s="1"/>
  <c r="BB76" i="3"/>
  <c r="L76" i="3" s="1"/>
  <c r="BC76" i="3"/>
  <c r="M76" i="3" s="1"/>
  <c r="BD76" i="3"/>
  <c r="N76" i="3" s="1"/>
  <c r="BE76" i="3"/>
  <c r="O76" i="3" s="1"/>
  <c r="BF76" i="3"/>
  <c r="P76" i="3" s="1"/>
  <c r="BG76" i="3"/>
  <c r="Q76" i="3" s="1"/>
  <c r="BH76" i="3"/>
  <c r="R76" i="3" s="1"/>
  <c r="BI76" i="3"/>
  <c r="S76" i="3" s="1"/>
  <c r="BJ76" i="3"/>
  <c r="T76" i="3" s="1"/>
  <c r="BK76" i="3"/>
  <c r="U76" i="3" s="1"/>
  <c r="BL76" i="3"/>
  <c r="V76" i="3" s="1"/>
  <c r="BM76" i="3"/>
  <c r="W76" i="3" s="1"/>
  <c r="AW77" i="3"/>
  <c r="G77" i="3" s="1"/>
  <c r="AX77" i="3"/>
  <c r="H77" i="3" s="1"/>
  <c r="AY77" i="3"/>
  <c r="I77" i="3" s="1"/>
  <c r="AZ77" i="3"/>
  <c r="J77" i="3" s="1"/>
  <c r="BA77" i="3"/>
  <c r="K77" i="3" s="1"/>
  <c r="BB77" i="3"/>
  <c r="L77" i="3" s="1"/>
  <c r="BC77" i="3"/>
  <c r="M77" i="3" s="1"/>
  <c r="BD77" i="3"/>
  <c r="N77" i="3" s="1"/>
  <c r="BE77" i="3"/>
  <c r="O77" i="3" s="1"/>
  <c r="BF77" i="3"/>
  <c r="P77" i="3" s="1"/>
  <c r="BG77" i="3"/>
  <c r="Q77" i="3" s="1"/>
  <c r="BH77" i="3"/>
  <c r="R77" i="3" s="1"/>
  <c r="BI77" i="3"/>
  <c r="S77" i="3" s="1"/>
  <c r="BJ77" i="3"/>
  <c r="T77" i="3" s="1"/>
  <c r="BK77" i="3"/>
  <c r="U77" i="3" s="1"/>
  <c r="BL77" i="3"/>
  <c r="V77" i="3" s="1"/>
  <c r="BM77" i="3"/>
  <c r="W77" i="3" s="1"/>
  <c r="AW78" i="3"/>
  <c r="G78" i="3" s="1"/>
  <c r="AX78" i="3"/>
  <c r="H78" i="3" s="1"/>
  <c r="AY78" i="3"/>
  <c r="I78" i="3" s="1"/>
  <c r="AZ78" i="3"/>
  <c r="J78" i="3" s="1"/>
  <c r="BA78" i="3"/>
  <c r="K78" i="3" s="1"/>
  <c r="BB78" i="3"/>
  <c r="L78" i="3" s="1"/>
  <c r="BC78" i="3"/>
  <c r="M78" i="3" s="1"/>
  <c r="BE78" i="3"/>
  <c r="O78" i="3" s="1"/>
  <c r="BF78" i="3"/>
  <c r="P78" i="3" s="1"/>
  <c r="BG78" i="3"/>
  <c r="Q78" i="3" s="1"/>
  <c r="BH78" i="3"/>
  <c r="R78" i="3" s="1"/>
  <c r="BI78" i="3"/>
  <c r="S78" i="3" s="1"/>
  <c r="BJ78" i="3"/>
  <c r="T78" i="3" s="1"/>
  <c r="BK78" i="3"/>
  <c r="U78" i="3" s="1"/>
  <c r="BL78" i="3"/>
  <c r="V78" i="3" s="1"/>
  <c r="BM78" i="3"/>
  <c r="W78" i="3" s="1"/>
  <c r="AW79" i="3"/>
  <c r="G79" i="3" s="1"/>
  <c r="AX79" i="3"/>
  <c r="H79" i="3" s="1"/>
  <c r="AY79" i="3"/>
  <c r="I79" i="3" s="1"/>
  <c r="AZ79" i="3"/>
  <c r="J79" i="3" s="1"/>
  <c r="BA79" i="3"/>
  <c r="K79" i="3" s="1"/>
  <c r="BB79" i="3"/>
  <c r="L79" i="3" s="1"/>
  <c r="BC79" i="3"/>
  <c r="M79" i="3" s="1"/>
  <c r="BD79" i="3"/>
  <c r="N79" i="3" s="1"/>
  <c r="BE79" i="3"/>
  <c r="O79" i="3" s="1"/>
  <c r="BF79" i="3"/>
  <c r="P79" i="3" s="1"/>
  <c r="BG79" i="3"/>
  <c r="Q79" i="3" s="1"/>
  <c r="BH79" i="3"/>
  <c r="R79" i="3" s="1"/>
  <c r="BI79" i="3"/>
  <c r="S79" i="3" s="1"/>
  <c r="BJ79" i="3"/>
  <c r="T79" i="3" s="1"/>
  <c r="BK79" i="3"/>
  <c r="U79" i="3" s="1"/>
  <c r="BL79" i="3"/>
  <c r="V79" i="3" s="1"/>
  <c r="BM79" i="3"/>
  <c r="W79" i="3" s="1"/>
  <c r="AW80" i="3"/>
  <c r="G80" i="3" s="1"/>
  <c r="AX80" i="3"/>
  <c r="H80" i="3" s="1"/>
  <c r="AY80" i="3"/>
  <c r="I80" i="3" s="1"/>
  <c r="AZ80" i="3"/>
  <c r="J80" i="3" s="1"/>
  <c r="BA80" i="3"/>
  <c r="K80" i="3" s="1"/>
  <c r="BB80" i="3"/>
  <c r="L80" i="3" s="1"/>
  <c r="BC80" i="3"/>
  <c r="M80" i="3" s="1"/>
  <c r="BD80" i="3"/>
  <c r="N80" i="3" s="1"/>
  <c r="BE80" i="3"/>
  <c r="O80" i="3" s="1"/>
  <c r="BF80" i="3"/>
  <c r="P80" i="3" s="1"/>
  <c r="BG80" i="3"/>
  <c r="Q80" i="3" s="1"/>
  <c r="BH80" i="3"/>
  <c r="R80" i="3" s="1"/>
  <c r="BI80" i="3"/>
  <c r="S80" i="3" s="1"/>
  <c r="BJ80" i="3"/>
  <c r="T80" i="3" s="1"/>
  <c r="BK80" i="3"/>
  <c r="U80" i="3" s="1"/>
  <c r="BL80" i="3"/>
  <c r="V80" i="3" s="1"/>
  <c r="BM80" i="3"/>
  <c r="W80" i="3" s="1"/>
  <c r="AW81" i="3"/>
  <c r="G81" i="3" s="1"/>
  <c r="AX81" i="3"/>
  <c r="H81" i="3" s="1"/>
  <c r="AY81" i="3"/>
  <c r="I81" i="3" s="1"/>
  <c r="AZ81" i="3"/>
  <c r="J81" i="3" s="1"/>
  <c r="BA81" i="3"/>
  <c r="K81" i="3" s="1"/>
  <c r="BB81" i="3"/>
  <c r="L81" i="3" s="1"/>
  <c r="BC81" i="3"/>
  <c r="M81" i="3" s="1"/>
  <c r="BD81" i="3"/>
  <c r="N81" i="3" s="1"/>
  <c r="BE81" i="3"/>
  <c r="O81" i="3" s="1"/>
  <c r="BF81" i="3"/>
  <c r="P81" i="3" s="1"/>
  <c r="BG81" i="3"/>
  <c r="Q81" i="3" s="1"/>
  <c r="BH81" i="3"/>
  <c r="R81" i="3" s="1"/>
  <c r="BI81" i="3"/>
  <c r="S81" i="3" s="1"/>
  <c r="BJ81" i="3"/>
  <c r="T81" i="3" s="1"/>
  <c r="BK81" i="3"/>
  <c r="U81" i="3" s="1"/>
  <c r="BL81" i="3"/>
  <c r="V81" i="3" s="1"/>
  <c r="BM81" i="3"/>
  <c r="W81" i="3" s="1"/>
  <c r="AW82" i="3"/>
  <c r="AX82" i="3"/>
  <c r="AY82" i="3"/>
  <c r="I82" i="3" s="1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W83" i="3"/>
  <c r="G83" i="3" s="1"/>
  <c r="AX83" i="3"/>
  <c r="H83" i="3" s="1"/>
  <c r="AY83" i="3"/>
  <c r="I83" i="3" s="1"/>
  <c r="AZ83" i="3"/>
  <c r="J83" i="3" s="1"/>
  <c r="BA83" i="3"/>
  <c r="K83" i="3" s="1"/>
  <c r="BB83" i="3"/>
  <c r="L83" i="3" s="1"/>
  <c r="BC83" i="3"/>
  <c r="M83" i="3" s="1"/>
  <c r="BD83" i="3"/>
  <c r="N83" i="3" s="1"/>
  <c r="BE83" i="3"/>
  <c r="O83" i="3" s="1"/>
  <c r="BF83" i="3"/>
  <c r="P83" i="3" s="1"/>
  <c r="BG83" i="3"/>
  <c r="Q83" i="3" s="1"/>
  <c r="BH83" i="3"/>
  <c r="R83" i="3" s="1"/>
  <c r="BI83" i="3"/>
  <c r="S83" i="3" s="1"/>
  <c r="BJ83" i="3"/>
  <c r="T83" i="3" s="1"/>
  <c r="BK83" i="3"/>
  <c r="U83" i="3" s="1"/>
  <c r="BL83" i="3"/>
  <c r="V83" i="3" s="1"/>
  <c r="BM83" i="3"/>
  <c r="W83" i="3" s="1"/>
  <c r="AW84" i="3"/>
  <c r="G84" i="3" s="1"/>
  <c r="AX84" i="3"/>
  <c r="H84" i="3" s="1"/>
  <c r="AY84" i="3"/>
  <c r="I84" i="3" s="1"/>
  <c r="AZ84" i="3"/>
  <c r="J84" i="3" s="1"/>
  <c r="BA84" i="3"/>
  <c r="K84" i="3" s="1"/>
  <c r="BB84" i="3"/>
  <c r="L84" i="3" s="1"/>
  <c r="BC84" i="3"/>
  <c r="M84" i="3" s="1"/>
  <c r="BD84" i="3"/>
  <c r="N84" i="3" s="1"/>
  <c r="BE84" i="3"/>
  <c r="O84" i="3" s="1"/>
  <c r="BF84" i="3"/>
  <c r="P84" i="3" s="1"/>
  <c r="BG84" i="3"/>
  <c r="Q84" i="3" s="1"/>
  <c r="BH84" i="3"/>
  <c r="R84" i="3" s="1"/>
  <c r="BI84" i="3"/>
  <c r="S84" i="3" s="1"/>
  <c r="BJ84" i="3"/>
  <c r="T84" i="3" s="1"/>
  <c r="BK84" i="3"/>
  <c r="U84" i="3" s="1"/>
  <c r="BL84" i="3"/>
  <c r="V84" i="3" s="1"/>
  <c r="BM84" i="3"/>
  <c r="W84" i="3" s="1"/>
  <c r="AW85" i="3"/>
  <c r="G85" i="3" s="1"/>
  <c r="AX85" i="3"/>
  <c r="H85" i="3" s="1"/>
  <c r="AY85" i="3"/>
  <c r="I85" i="3" s="1"/>
  <c r="AZ85" i="3"/>
  <c r="J85" i="3" s="1"/>
  <c r="BA85" i="3"/>
  <c r="K85" i="3" s="1"/>
  <c r="BB85" i="3"/>
  <c r="L85" i="3" s="1"/>
  <c r="BC85" i="3"/>
  <c r="M85" i="3" s="1"/>
  <c r="BD85" i="3"/>
  <c r="N85" i="3" s="1"/>
  <c r="BE85" i="3"/>
  <c r="O85" i="3" s="1"/>
  <c r="BF85" i="3"/>
  <c r="P85" i="3" s="1"/>
  <c r="BG85" i="3"/>
  <c r="Q85" i="3" s="1"/>
  <c r="BH85" i="3"/>
  <c r="R85" i="3" s="1"/>
  <c r="BI85" i="3"/>
  <c r="S85" i="3" s="1"/>
  <c r="BJ85" i="3"/>
  <c r="T85" i="3" s="1"/>
  <c r="BK85" i="3"/>
  <c r="U85" i="3" s="1"/>
  <c r="BL85" i="3"/>
  <c r="V85" i="3" s="1"/>
  <c r="BM85" i="3"/>
  <c r="W85" i="3" s="1"/>
  <c r="AW86" i="3"/>
  <c r="G86" i="3" s="1"/>
  <c r="AX86" i="3"/>
  <c r="H86" i="3" s="1"/>
  <c r="AY86" i="3"/>
  <c r="I86" i="3" s="1"/>
  <c r="AZ86" i="3"/>
  <c r="J86" i="3" s="1"/>
  <c r="BA86" i="3"/>
  <c r="K86" i="3" s="1"/>
  <c r="BB86" i="3"/>
  <c r="L86" i="3" s="1"/>
  <c r="BC86" i="3"/>
  <c r="M86" i="3" s="1"/>
  <c r="BD86" i="3"/>
  <c r="N86" i="3" s="1"/>
  <c r="BE86" i="3"/>
  <c r="O86" i="3" s="1"/>
  <c r="BF86" i="3"/>
  <c r="P86" i="3" s="1"/>
  <c r="BG86" i="3"/>
  <c r="Q86" i="3" s="1"/>
  <c r="BH86" i="3"/>
  <c r="R86" i="3" s="1"/>
  <c r="BI86" i="3"/>
  <c r="S86" i="3" s="1"/>
  <c r="BJ86" i="3"/>
  <c r="T86" i="3" s="1"/>
  <c r="BK86" i="3"/>
  <c r="U86" i="3" s="1"/>
  <c r="BL86" i="3"/>
  <c r="V86" i="3" s="1"/>
  <c r="BM86" i="3"/>
  <c r="W86" i="3" s="1"/>
  <c r="AW87" i="3"/>
  <c r="G87" i="3" s="1"/>
  <c r="AX87" i="3"/>
  <c r="H87" i="3" s="1"/>
  <c r="AY87" i="3"/>
  <c r="I87" i="3" s="1"/>
  <c r="AZ87" i="3"/>
  <c r="J87" i="3" s="1"/>
  <c r="BA87" i="3"/>
  <c r="K87" i="3" s="1"/>
  <c r="BB87" i="3"/>
  <c r="L87" i="3" s="1"/>
  <c r="BC87" i="3"/>
  <c r="M87" i="3" s="1"/>
  <c r="BD87" i="3"/>
  <c r="N87" i="3" s="1"/>
  <c r="BE87" i="3"/>
  <c r="O87" i="3" s="1"/>
  <c r="BF87" i="3"/>
  <c r="P87" i="3" s="1"/>
  <c r="BG87" i="3"/>
  <c r="Q87" i="3" s="1"/>
  <c r="BH87" i="3"/>
  <c r="R87" i="3" s="1"/>
  <c r="BI87" i="3"/>
  <c r="S87" i="3" s="1"/>
  <c r="BJ87" i="3"/>
  <c r="T87" i="3" s="1"/>
  <c r="BK87" i="3"/>
  <c r="U87" i="3" s="1"/>
  <c r="BL87" i="3"/>
  <c r="V87" i="3" s="1"/>
  <c r="BM87" i="3"/>
  <c r="W87" i="3" s="1"/>
  <c r="AW88" i="3"/>
  <c r="G88" i="3" s="1"/>
  <c r="AX88" i="3"/>
  <c r="H88" i="3" s="1"/>
  <c r="AY88" i="3"/>
  <c r="I88" i="3" s="1"/>
  <c r="AZ88" i="3"/>
  <c r="J88" i="3" s="1"/>
  <c r="BA88" i="3"/>
  <c r="K88" i="3" s="1"/>
  <c r="BB88" i="3"/>
  <c r="L88" i="3" s="1"/>
  <c r="BC88" i="3"/>
  <c r="M88" i="3" s="1"/>
  <c r="BD88" i="3"/>
  <c r="N88" i="3" s="1"/>
  <c r="BE88" i="3"/>
  <c r="O88" i="3" s="1"/>
  <c r="BF88" i="3"/>
  <c r="P88" i="3" s="1"/>
  <c r="BG88" i="3"/>
  <c r="Q88" i="3" s="1"/>
  <c r="BH88" i="3"/>
  <c r="R88" i="3" s="1"/>
  <c r="BI88" i="3"/>
  <c r="S88" i="3" s="1"/>
  <c r="BJ88" i="3"/>
  <c r="T88" i="3" s="1"/>
  <c r="BK88" i="3"/>
  <c r="U88" i="3" s="1"/>
  <c r="BL88" i="3"/>
  <c r="V88" i="3" s="1"/>
  <c r="BM88" i="3"/>
  <c r="W88" i="3" s="1"/>
  <c r="AW89" i="3"/>
  <c r="G89" i="3" s="1"/>
  <c r="AX89" i="3"/>
  <c r="H89" i="3" s="1"/>
  <c r="AY89" i="3"/>
  <c r="I89" i="3" s="1"/>
  <c r="AZ89" i="3"/>
  <c r="J89" i="3" s="1"/>
  <c r="BA89" i="3"/>
  <c r="K89" i="3" s="1"/>
  <c r="BB89" i="3"/>
  <c r="L89" i="3" s="1"/>
  <c r="BC89" i="3"/>
  <c r="M89" i="3" s="1"/>
  <c r="BD89" i="3"/>
  <c r="N89" i="3" s="1"/>
  <c r="BE89" i="3"/>
  <c r="O89" i="3" s="1"/>
  <c r="BF89" i="3"/>
  <c r="P89" i="3" s="1"/>
  <c r="BG89" i="3"/>
  <c r="Q89" i="3" s="1"/>
  <c r="BH89" i="3"/>
  <c r="R89" i="3" s="1"/>
  <c r="BI89" i="3"/>
  <c r="S89" i="3" s="1"/>
  <c r="BJ89" i="3"/>
  <c r="T89" i="3" s="1"/>
  <c r="BK89" i="3"/>
  <c r="U89" i="3" s="1"/>
  <c r="BL89" i="3"/>
  <c r="V89" i="3" s="1"/>
  <c r="BM89" i="3"/>
  <c r="W89" i="3" s="1"/>
  <c r="AW90" i="3"/>
  <c r="G90" i="3" s="1"/>
  <c r="AX90" i="3"/>
  <c r="H90" i="3" s="1"/>
  <c r="AY90" i="3"/>
  <c r="I90" i="3" s="1"/>
  <c r="AZ90" i="3"/>
  <c r="J90" i="3" s="1"/>
  <c r="BA90" i="3"/>
  <c r="K90" i="3" s="1"/>
  <c r="BB90" i="3"/>
  <c r="L90" i="3" s="1"/>
  <c r="BC90" i="3"/>
  <c r="M90" i="3" s="1"/>
  <c r="BD90" i="3"/>
  <c r="N90" i="3" s="1"/>
  <c r="BE90" i="3"/>
  <c r="O90" i="3" s="1"/>
  <c r="BF90" i="3"/>
  <c r="P90" i="3" s="1"/>
  <c r="BG90" i="3"/>
  <c r="Q90" i="3" s="1"/>
  <c r="BH90" i="3"/>
  <c r="R90" i="3" s="1"/>
  <c r="BI90" i="3"/>
  <c r="S90" i="3" s="1"/>
  <c r="BJ90" i="3"/>
  <c r="T90" i="3" s="1"/>
  <c r="BK90" i="3"/>
  <c r="U90" i="3" s="1"/>
  <c r="BL90" i="3"/>
  <c r="V90" i="3" s="1"/>
  <c r="BM90" i="3"/>
  <c r="W90" i="3" s="1"/>
  <c r="AW91" i="3"/>
  <c r="G91" i="3" s="1"/>
  <c r="AX91" i="3"/>
  <c r="H91" i="3" s="1"/>
  <c r="AY91" i="3"/>
  <c r="I91" i="3" s="1"/>
  <c r="AZ91" i="3"/>
  <c r="J91" i="3" s="1"/>
  <c r="BA91" i="3"/>
  <c r="K91" i="3" s="1"/>
  <c r="BB91" i="3"/>
  <c r="L91" i="3" s="1"/>
  <c r="BC91" i="3"/>
  <c r="M91" i="3" s="1"/>
  <c r="BD91" i="3"/>
  <c r="N91" i="3" s="1"/>
  <c r="BE91" i="3"/>
  <c r="O91" i="3" s="1"/>
  <c r="BF91" i="3"/>
  <c r="P91" i="3" s="1"/>
  <c r="BG91" i="3"/>
  <c r="Q91" i="3" s="1"/>
  <c r="BH91" i="3"/>
  <c r="R91" i="3" s="1"/>
  <c r="BI91" i="3"/>
  <c r="S91" i="3" s="1"/>
  <c r="BJ91" i="3"/>
  <c r="T91" i="3" s="1"/>
  <c r="BK91" i="3"/>
  <c r="U91" i="3" s="1"/>
  <c r="BL91" i="3"/>
  <c r="V91" i="3" s="1"/>
  <c r="BM91" i="3"/>
  <c r="W91" i="3" s="1"/>
  <c r="AW92" i="3"/>
  <c r="G92" i="3" s="1"/>
  <c r="AX92" i="3"/>
  <c r="H92" i="3" s="1"/>
  <c r="AY92" i="3"/>
  <c r="I92" i="3" s="1"/>
  <c r="AZ92" i="3"/>
  <c r="J92" i="3" s="1"/>
  <c r="BA92" i="3"/>
  <c r="K92" i="3" s="1"/>
  <c r="BB92" i="3"/>
  <c r="L92" i="3" s="1"/>
  <c r="BC92" i="3"/>
  <c r="M92" i="3" s="1"/>
  <c r="BD92" i="3"/>
  <c r="N92" i="3" s="1"/>
  <c r="BE92" i="3"/>
  <c r="O92" i="3" s="1"/>
  <c r="BF92" i="3"/>
  <c r="P92" i="3" s="1"/>
  <c r="BG92" i="3"/>
  <c r="Q92" i="3" s="1"/>
  <c r="BH92" i="3"/>
  <c r="R92" i="3" s="1"/>
  <c r="BI92" i="3"/>
  <c r="S92" i="3" s="1"/>
  <c r="BJ92" i="3"/>
  <c r="T92" i="3" s="1"/>
  <c r="BK92" i="3"/>
  <c r="U92" i="3" s="1"/>
  <c r="BL92" i="3"/>
  <c r="V92" i="3" s="1"/>
  <c r="BM92" i="3"/>
  <c r="W92" i="3" s="1"/>
  <c r="AW93" i="3"/>
  <c r="G93" i="3" s="1"/>
  <c r="AX93" i="3"/>
  <c r="H93" i="3" s="1"/>
  <c r="AY93" i="3"/>
  <c r="I93" i="3" s="1"/>
  <c r="AZ93" i="3"/>
  <c r="J93" i="3" s="1"/>
  <c r="BA93" i="3"/>
  <c r="K93" i="3" s="1"/>
  <c r="BB93" i="3"/>
  <c r="L93" i="3" s="1"/>
  <c r="BC93" i="3"/>
  <c r="M93" i="3" s="1"/>
  <c r="BD93" i="3"/>
  <c r="N93" i="3" s="1"/>
  <c r="BE93" i="3"/>
  <c r="O93" i="3" s="1"/>
  <c r="BF93" i="3"/>
  <c r="P93" i="3" s="1"/>
  <c r="BG93" i="3"/>
  <c r="Q93" i="3" s="1"/>
  <c r="BH93" i="3"/>
  <c r="R93" i="3" s="1"/>
  <c r="BI93" i="3"/>
  <c r="S93" i="3" s="1"/>
  <c r="BJ93" i="3"/>
  <c r="T93" i="3" s="1"/>
  <c r="BK93" i="3"/>
  <c r="U93" i="3" s="1"/>
  <c r="BL93" i="3"/>
  <c r="V93" i="3" s="1"/>
  <c r="BM93" i="3"/>
  <c r="W93" i="3" s="1"/>
  <c r="AW94" i="3"/>
  <c r="G94" i="3" s="1"/>
  <c r="AX94" i="3"/>
  <c r="H94" i="3" s="1"/>
  <c r="AY94" i="3"/>
  <c r="I94" i="3" s="1"/>
  <c r="AZ94" i="3"/>
  <c r="J94" i="3" s="1"/>
  <c r="BA94" i="3"/>
  <c r="K94" i="3" s="1"/>
  <c r="BB94" i="3"/>
  <c r="L94" i="3" s="1"/>
  <c r="BC94" i="3"/>
  <c r="M94" i="3" s="1"/>
  <c r="BD94" i="3"/>
  <c r="N94" i="3" s="1"/>
  <c r="BE94" i="3"/>
  <c r="O94" i="3" s="1"/>
  <c r="BF94" i="3"/>
  <c r="P94" i="3" s="1"/>
  <c r="BG94" i="3"/>
  <c r="Q94" i="3" s="1"/>
  <c r="BH94" i="3"/>
  <c r="R94" i="3" s="1"/>
  <c r="BI94" i="3"/>
  <c r="S94" i="3" s="1"/>
  <c r="BJ94" i="3"/>
  <c r="T94" i="3" s="1"/>
  <c r="BK94" i="3"/>
  <c r="U94" i="3" s="1"/>
  <c r="BL94" i="3"/>
  <c r="V94" i="3" s="1"/>
  <c r="BM94" i="3"/>
  <c r="W94" i="3" s="1"/>
  <c r="AW95" i="3"/>
  <c r="G95" i="3" s="1"/>
  <c r="AX95" i="3"/>
  <c r="H95" i="3" s="1"/>
  <c r="AY95" i="3"/>
  <c r="I95" i="3" s="1"/>
  <c r="AZ95" i="3"/>
  <c r="J95" i="3" s="1"/>
  <c r="BA95" i="3"/>
  <c r="K95" i="3" s="1"/>
  <c r="BB95" i="3"/>
  <c r="L95" i="3" s="1"/>
  <c r="BC95" i="3"/>
  <c r="M95" i="3" s="1"/>
  <c r="BD95" i="3"/>
  <c r="N95" i="3" s="1"/>
  <c r="BE95" i="3"/>
  <c r="O95" i="3" s="1"/>
  <c r="BF95" i="3"/>
  <c r="P95" i="3" s="1"/>
  <c r="BG95" i="3"/>
  <c r="Q95" i="3" s="1"/>
  <c r="BH95" i="3"/>
  <c r="R95" i="3" s="1"/>
  <c r="BI95" i="3"/>
  <c r="S95" i="3" s="1"/>
  <c r="BJ95" i="3"/>
  <c r="T95" i="3" s="1"/>
  <c r="BK95" i="3"/>
  <c r="U95" i="3" s="1"/>
  <c r="BL95" i="3"/>
  <c r="V95" i="3" s="1"/>
  <c r="BM95" i="3"/>
  <c r="W95" i="3" s="1"/>
  <c r="AW96" i="3"/>
  <c r="G96" i="3" s="1"/>
  <c r="AX96" i="3"/>
  <c r="H96" i="3" s="1"/>
  <c r="AY96" i="3"/>
  <c r="I96" i="3" s="1"/>
  <c r="AZ96" i="3"/>
  <c r="J96" i="3" s="1"/>
  <c r="BA96" i="3"/>
  <c r="K96" i="3" s="1"/>
  <c r="BB96" i="3"/>
  <c r="L96" i="3" s="1"/>
  <c r="BC96" i="3"/>
  <c r="M96" i="3" s="1"/>
  <c r="BD96" i="3"/>
  <c r="N96" i="3" s="1"/>
  <c r="BE96" i="3"/>
  <c r="O96" i="3" s="1"/>
  <c r="BF96" i="3"/>
  <c r="P96" i="3" s="1"/>
  <c r="BG96" i="3"/>
  <c r="Q96" i="3" s="1"/>
  <c r="BH96" i="3"/>
  <c r="R96" i="3" s="1"/>
  <c r="BI96" i="3"/>
  <c r="S96" i="3" s="1"/>
  <c r="BJ96" i="3"/>
  <c r="T96" i="3" s="1"/>
  <c r="BK96" i="3"/>
  <c r="U96" i="3" s="1"/>
  <c r="BL96" i="3"/>
  <c r="V96" i="3" s="1"/>
  <c r="BM96" i="3"/>
  <c r="W96" i="3" s="1"/>
  <c r="AW97" i="3"/>
  <c r="G97" i="3" s="1"/>
  <c r="AX97" i="3"/>
  <c r="H97" i="3" s="1"/>
  <c r="AY97" i="3"/>
  <c r="I97" i="3" s="1"/>
  <c r="AZ97" i="3"/>
  <c r="J97" i="3" s="1"/>
  <c r="BA97" i="3"/>
  <c r="K97" i="3" s="1"/>
  <c r="BB97" i="3"/>
  <c r="L97" i="3" s="1"/>
  <c r="BD97" i="3"/>
  <c r="N97" i="3" s="1"/>
  <c r="BE97" i="3"/>
  <c r="O97" i="3" s="1"/>
  <c r="BF97" i="3"/>
  <c r="P97" i="3" s="1"/>
  <c r="BG97" i="3"/>
  <c r="Q97" i="3" s="1"/>
  <c r="BH97" i="3"/>
  <c r="R97" i="3" s="1"/>
  <c r="BI97" i="3"/>
  <c r="S97" i="3" s="1"/>
  <c r="BJ97" i="3"/>
  <c r="T97" i="3" s="1"/>
  <c r="BK97" i="3"/>
  <c r="U97" i="3" s="1"/>
  <c r="BL97" i="3"/>
  <c r="V97" i="3" s="1"/>
  <c r="BM97" i="3"/>
  <c r="W97" i="3" s="1"/>
  <c r="AW98" i="3"/>
  <c r="G98" i="3" s="1"/>
  <c r="AX98" i="3"/>
  <c r="H98" i="3" s="1"/>
  <c r="AY98" i="3"/>
  <c r="I98" i="3" s="1"/>
  <c r="AZ98" i="3"/>
  <c r="J98" i="3" s="1"/>
  <c r="BA98" i="3"/>
  <c r="K98" i="3" s="1"/>
  <c r="BB98" i="3"/>
  <c r="L98" i="3" s="1"/>
  <c r="BC98" i="3"/>
  <c r="M98" i="3" s="1"/>
  <c r="BD98" i="3"/>
  <c r="N98" i="3" s="1"/>
  <c r="BE98" i="3"/>
  <c r="O98" i="3" s="1"/>
  <c r="BF98" i="3"/>
  <c r="P98" i="3" s="1"/>
  <c r="BG98" i="3"/>
  <c r="Q98" i="3" s="1"/>
  <c r="BH98" i="3"/>
  <c r="R98" i="3" s="1"/>
  <c r="BI98" i="3"/>
  <c r="S98" i="3" s="1"/>
  <c r="BJ98" i="3"/>
  <c r="T98" i="3" s="1"/>
  <c r="BK98" i="3"/>
  <c r="U98" i="3" s="1"/>
  <c r="BL98" i="3"/>
  <c r="V98" i="3" s="1"/>
  <c r="BM98" i="3"/>
  <c r="W98" i="3" s="1"/>
  <c r="AW99" i="3"/>
  <c r="G99" i="3" s="1"/>
  <c r="AX99" i="3"/>
  <c r="H99" i="3" s="1"/>
  <c r="AY99" i="3"/>
  <c r="I99" i="3" s="1"/>
  <c r="AZ99" i="3"/>
  <c r="J99" i="3" s="1"/>
  <c r="BA99" i="3"/>
  <c r="K99" i="3" s="1"/>
  <c r="BB99" i="3"/>
  <c r="L99" i="3" s="1"/>
  <c r="BC99" i="3"/>
  <c r="M99" i="3" s="1"/>
  <c r="BD99" i="3"/>
  <c r="N99" i="3" s="1"/>
  <c r="BE99" i="3"/>
  <c r="O99" i="3" s="1"/>
  <c r="BF99" i="3"/>
  <c r="P99" i="3" s="1"/>
  <c r="BG99" i="3"/>
  <c r="Q99" i="3" s="1"/>
  <c r="BH99" i="3"/>
  <c r="R99" i="3" s="1"/>
  <c r="BI99" i="3"/>
  <c r="S99" i="3" s="1"/>
  <c r="BJ99" i="3"/>
  <c r="T99" i="3" s="1"/>
  <c r="BK99" i="3"/>
  <c r="U99" i="3" s="1"/>
  <c r="BL99" i="3"/>
  <c r="V99" i="3" s="1"/>
  <c r="BM99" i="3"/>
  <c r="W99" i="3" s="1"/>
  <c r="AW100" i="3"/>
  <c r="G100" i="3" s="1"/>
  <c r="AX100" i="3"/>
  <c r="H100" i="3" s="1"/>
  <c r="AY100" i="3"/>
  <c r="I100" i="3" s="1"/>
  <c r="AZ100" i="3"/>
  <c r="J100" i="3" s="1"/>
  <c r="BA100" i="3"/>
  <c r="K100" i="3" s="1"/>
  <c r="BB100" i="3"/>
  <c r="L100" i="3" s="1"/>
  <c r="BC100" i="3"/>
  <c r="M100" i="3" s="1"/>
  <c r="BD100" i="3"/>
  <c r="N100" i="3" s="1"/>
  <c r="BE100" i="3"/>
  <c r="O100" i="3" s="1"/>
  <c r="BF100" i="3"/>
  <c r="P100" i="3" s="1"/>
  <c r="BG100" i="3"/>
  <c r="Q100" i="3" s="1"/>
  <c r="BH100" i="3"/>
  <c r="R100" i="3" s="1"/>
  <c r="BI100" i="3"/>
  <c r="S100" i="3" s="1"/>
  <c r="BJ100" i="3"/>
  <c r="T100" i="3" s="1"/>
  <c r="BK100" i="3"/>
  <c r="U100" i="3" s="1"/>
  <c r="BL100" i="3"/>
  <c r="V100" i="3" s="1"/>
  <c r="BM100" i="3"/>
  <c r="W100" i="3" s="1"/>
  <c r="AW101" i="3"/>
  <c r="G101" i="3" s="1"/>
  <c r="AX101" i="3"/>
  <c r="H101" i="3" s="1"/>
  <c r="AY101" i="3"/>
  <c r="I101" i="3" s="1"/>
  <c r="AZ101" i="3"/>
  <c r="J101" i="3" s="1"/>
  <c r="BA101" i="3"/>
  <c r="K101" i="3" s="1"/>
  <c r="BB101" i="3"/>
  <c r="L101" i="3" s="1"/>
  <c r="BC101" i="3"/>
  <c r="M101" i="3" s="1"/>
  <c r="BD101" i="3"/>
  <c r="N101" i="3" s="1"/>
  <c r="BE101" i="3"/>
  <c r="O101" i="3" s="1"/>
  <c r="BF101" i="3"/>
  <c r="P101" i="3" s="1"/>
  <c r="BG101" i="3"/>
  <c r="Q101" i="3" s="1"/>
  <c r="BH101" i="3"/>
  <c r="R101" i="3" s="1"/>
  <c r="BI101" i="3"/>
  <c r="S101" i="3" s="1"/>
  <c r="BJ101" i="3"/>
  <c r="T101" i="3" s="1"/>
  <c r="BK101" i="3"/>
  <c r="U101" i="3" s="1"/>
  <c r="BL101" i="3"/>
  <c r="V101" i="3" s="1"/>
  <c r="BM101" i="3"/>
  <c r="W101" i="3" s="1"/>
  <c r="AW102" i="3"/>
  <c r="G102" i="3" s="1"/>
  <c r="AX102" i="3"/>
  <c r="H102" i="3" s="1"/>
  <c r="AY102" i="3"/>
  <c r="I102" i="3" s="1"/>
  <c r="AZ102" i="3"/>
  <c r="J102" i="3" s="1"/>
  <c r="BA102" i="3"/>
  <c r="K102" i="3" s="1"/>
  <c r="BB102" i="3"/>
  <c r="L102" i="3" s="1"/>
  <c r="BC102" i="3"/>
  <c r="M102" i="3" s="1"/>
  <c r="BD102" i="3"/>
  <c r="N102" i="3" s="1"/>
  <c r="BE102" i="3"/>
  <c r="O102" i="3" s="1"/>
  <c r="BF102" i="3"/>
  <c r="P102" i="3" s="1"/>
  <c r="BG102" i="3"/>
  <c r="Q102" i="3" s="1"/>
  <c r="BH102" i="3"/>
  <c r="R102" i="3" s="1"/>
  <c r="BI102" i="3"/>
  <c r="S102" i="3" s="1"/>
  <c r="BJ102" i="3"/>
  <c r="T102" i="3" s="1"/>
  <c r="BK102" i="3"/>
  <c r="U102" i="3" s="1"/>
  <c r="BL102" i="3"/>
  <c r="V102" i="3" s="1"/>
  <c r="BM102" i="3"/>
  <c r="W102" i="3" s="1"/>
  <c r="AW103" i="3"/>
  <c r="G103" i="3" s="1"/>
  <c r="AX103" i="3"/>
  <c r="H103" i="3" s="1"/>
  <c r="AY103" i="3"/>
  <c r="I103" i="3" s="1"/>
  <c r="AZ103" i="3"/>
  <c r="J103" i="3" s="1"/>
  <c r="BA103" i="3"/>
  <c r="K103" i="3" s="1"/>
  <c r="BB103" i="3"/>
  <c r="L103" i="3" s="1"/>
  <c r="BC103" i="3"/>
  <c r="M103" i="3" s="1"/>
  <c r="BD103" i="3"/>
  <c r="N103" i="3" s="1"/>
  <c r="BE103" i="3"/>
  <c r="O103" i="3" s="1"/>
  <c r="BF103" i="3"/>
  <c r="P103" i="3" s="1"/>
  <c r="BG103" i="3"/>
  <c r="Q103" i="3" s="1"/>
  <c r="BH103" i="3"/>
  <c r="R103" i="3" s="1"/>
  <c r="BI103" i="3"/>
  <c r="S103" i="3" s="1"/>
  <c r="BJ103" i="3"/>
  <c r="T103" i="3" s="1"/>
  <c r="BK103" i="3"/>
  <c r="U103" i="3" s="1"/>
  <c r="BL103" i="3"/>
  <c r="V103" i="3" s="1"/>
  <c r="BM103" i="3"/>
  <c r="W103" i="3" s="1"/>
  <c r="AW104" i="3"/>
  <c r="G104" i="3" s="1"/>
  <c r="AX104" i="3"/>
  <c r="H104" i="3" s="1"/>
  <c r="AY104" i="3"/>
  <c r="I104" i="3" s="1"/>
  <c r="AZ104" i="3"/>
  <c r="J104" i="3" s="1"/>
  <c r="BA104" i="3"/>
  <c r="K104" i="3" s="1"/>
  <c r="BB104" i="3"/>
  <c r="L104" i="3" s="1"/>
  <c r="BC104" i="3"/>
  <c r="M104" i="3" s="1"/>
  <c r="BD104" i="3"/>
  <c r="N104" i="3" s="1"/>
  <c r="BE104" i="3"/>
  <c r="O104" i="3" s="1"/>
  <c r="BF104" i="3"/>
  <c r="P104" i="3" s="1"/>
  <c r="BG104" i="3"/>
  <c r="Q104" i="3" s="1"/>
  <c r="BH104" i="3"/>
  <c r="R104" i="3" s="1"/>
  <c r="BI104" i="3"/>
  <c r="S104" i="3" s="1"/>
  <c r="BJ104" i="3"/>
  <c r="T104" i="3" s="1"/>
  <c r="BK104" i="3"/>
  <c r="U104" i="3" s="1"/>
  <c r="BL104" i="3"/>
  <c r="V104" i="3" s="1"/>
  <c r="BM104" i="3"/>
  <c r="W104" i="3" s="1"/>
  <c r="AW105" i="3"/>
  <c r="G105" i="3" s="1"/>
  <c r="AX105" i="3"/>
  <c r="H105" i="3" s="1"/>
  <c r="AY105" i="3"/>
  <c r="I105" i="3" s="1"/>
  <c r="AZ105" i="3"/>
  <c r="J105" i="3" s="1"/>
  <c r="BA105" i="3"/>
  <c r="K105" i="3" s="1"/>
  <c r="BB105" i="3"/>
  <c r="L105" i="3" s="1"/>
  <c r="BC105" i="3"/>
  <c r="M105" i="3" s="1"/>
  <c r="BD105" i="3"/>
  <c r="N105" i="3" s="1"/>
  <c r="BE105" i="3"/>
  <c r="O105" i="3" s="1"/>
  <c r="BF105" i="3"/>
  <c r="P105" i="3" s="1"/>
  <c r="BG105" i="3"/>
  <c r="Q105" i="3" s="1"/>
  <c r="BH105" i="3"/>
  <c r="R105" i="3" s="1"/>
  <c r="BI105" i="3"/>
  <c r="S105" i="3" s="1"/>
  <c r="BJ105" i="3"/>
  <c r="T105" i="3" s="1"/>
  <c r="BK105" i="3"/>
  <c r="U105" i="3" s="1"/>
  <c r="BL105" i="3"/>
  <c r="V105" i="3" s="1"/>
  <c r="BM105" i="3"/>
  <c r="W105" i="3" s="1"/>
  <c r="AW106" i="3"/>
  <c r="G106" i="3" s="1"/>
  <c r="AX106" i="3"/>
  <c r="H106" i="3" s="1"/>
  <c r="AY106" i="3"/>
  <c r="I106" i="3" s="1"/>
  <c r="AZ106" i="3"/>
  <c r="J106" i="3" s="1"/>
  <c r="BA106" i="3"/>
  <c r="K106" i="3" s="1"/>
  <c r="BB106" i="3"/>
  <c r="L106" i="3" s="1"/>
  <c r="BC106" i="3"/>
  <c r="M106" i="3" s="1"/>
  <c r="BD106" i="3"/>
  <c r="N106" i="3" s="1"/>
  <c r="BE106" i="3"/>
  <c r="O106" i="3" s="1"/>
  <c r="BF106" i="3"/>
  <c r="P106" i="3" s="1"/>
  <c r="BG106" i="3"/>
  <c r="Q106" i="3" s="1"/>
  <c r="BH106" i="3"/>
  <c r="R106" i="3" s="1"/>
  <c r="BI106" i="3"/>
  <c r="S106" i="3" s="1"/>
  <c r="BJ106" i="3"/>
  <c r="T106" i="3" s="1"/>
  <c r="BK106" i="3"/>
  <c r="U106" i="3" s="1"/>
  <c r="BL106" i="3"/>
  <c r="V106" i="3" s="1"/>
  <c r="BM106" i="3"/>
  <c r="W106" i="3" s="1"/>
  <c r="AW107" i="3"/>
  <c r="G107" i="3" s="1"/>
  <c r="AX107" i="3"/>
  <c r="H107" i="3" s="1"/>
  <c r="AY107" i="3"/>
  <c r="I107" i="3" s="1"/>
  <c r="AZ107" i="3"/>
  <c r="J107" i="3" s="1"/>
  <c r="BA107" i="3"/>
  <c r="K107" i="3" s="1"/>
  <c r="BB107" i="3"/>
  <c r="L107" i="3" s="1"/>
  <c r="BC107" i="3"/>
  <c r="M107" i="3" s="1"/>
  <c r="BD107" i="3"/>
  <c r="N107" i="3" s="1"/>
  <c r="BE107" i="3"/>
  <c r="O107" i="3" s="1"/>
  <c r="BF107" i="3"/>
  <c r="P107" i="3" s="1"/>
  <c r="BG107" i="3"/>
  <c r="Q107" i="3" s="1"/>
  <c r="BH107" i="3"/>
  <c r="R107" i="3" s="1"/>
  <c r="BI107" i="3"/>
  <c r="S107" i="3" s="1"/>
  <c r="BJ107" i="3"/>
  <c r="T107" i="3" s="1"/>
  <c r="BK107" i="3"/>
  <c r="U107" i="3" s="1"/>
  <c r="BL107" i="3"/>
  <c r="V107" i="3" s="1"/>
  <c r="BM107" i="3"/>
  <c r="W107" i="3" s="1"/>
  <c r="AW108" i="3"/>
  <c r="G108" i="3" s="1"/>
  <c r="AX108" i="3"/>
  <c r="H108" i="3" s="1"/>
  <c r="AY108" i="3"/>
  <c r="I108" i="3" s="1"/>
  <c r="AZ108" i="3"/>
  <c r="J108" i="3" s="1"/>
  <c r="BA108" i="3"/>
  <c r="K108" i="3" s="1"/>
  <c r="BB108" i="3"/>
  <c r="L108" i="3" s="1"/>
  <c r="BC108" i="3"/>
  <c r="M108" i="3" s="1"/>
  <c r="BD108" i="3"/>
  <c r="N108" i="3" s="1"/>
  <c r="BE108" i="3"/>
  <c r="O108" i="3" s="1"/>
  <c r="BF108" i="3"/>
  <c r="P108" i="3" s="1"/>
  <c r="BG108" i="3"/>
  <c r="Q108" i="3" s="1"/>
  <c r="BH108" i="3"/>
  <c r="R108" i="3" s="1"/>
  <c r="BI108" i="3"/>
  <c r="S108" i="3" s="1"/>
  <c r="BJ108" i="3"/>
  <c r="T108" i="3" s="1"/>
  <c r="BK108" i="3"/>
  <c r="U108" i="3" s="1"/>
  <c r="BL108" i="3"/>
  <c r="V108" i="3" s="1"/>
  <c r="BM108" i="3"/>
  <c r="W108" i="3" s="1"/>
  <c r="AW109" i="3"/>
  <c r="G109" i="3" s="1"/>
  <c r="AX109" i="3"/>
  <c r="H109" i="3" s="1"/>
  <c r="AY109" i="3"/>
  <c r="I109" i="3" s="1"/>
  <c r="AZ109" i="3"/>
  <c r="J109" i="3" s="1"/>
  <c r="BA109" i="3"/>
  <c r="K109" i="3" s="1"/>
  <c r="BB109" i="3"/>
  <c r="L109" i="3" s="1"/>
  <c r="BC109" i="3"/>
  <c r="M109" i="3" s="1"/>
  <c r="BD109" i="3"/>
  <c r="N109" i="3" s="1"/>
  <c r="BE109" i="3"/>
  <c r="O109" i="3" s="1"/>
  <c r="BF109" i="3"/>
  <c r="P109" i="3" s="1"/>
  <c r="BG109" i="3"/>
  <c r="Q109" i="3" s="1"/>
  <c r="BH109" i="3"/>
  <c r="R109" i="3" s="1"/>
  <c r="BI109" i="3"/>
  <c r="S109" i="3" s="1"/>
  <c r="BJ109" i="3"/>
  <c r="T109" i="3" s="1"/>
  <c r="BK109" i="3"/>
  <c r="U109" i="3" s="1"/>
  <c r="BL109" i="3"/>
  <c r="V109" i="3" s="1"/>
  <c r="BM109" i="3"/>
  <c r="W109" i="3" s="1"/>
  <c r="AW110" i="3"/>
  <c r="G110" i="3" s="1"/>
  <c r="AX110" i="3"/>
  <c r="H110" i="3" s="1"/>
  <c r="AY110" i="3"/>
  <c r="I110" i="3" s="1"/>
  <c r="AZ110" i="3"/>
  <c r="J110" i="3" s="1"/>
  <c r="BA110" i="3"/>
  <c r="K110" i="3" s="1"/>
  <c r="BB110" i="3"/>
  <c r="L110" i="3" s="1"/>
  <c r="BC110" i="3"/>
  <c r="M110" i="3" s="1"/>
  <c r="BD110" i="3"/>
  <c r="N110" i="3" s="1"/>
  <c r="BE110" i="3"/>
  <c r="O110" i="3" s="1"/>
  <c r="BF110" i="3"/>
  <c r="P110" i="3" s="1"/>
  <c r="BG110" i="3"/>
  <c r="Q110" i="3" s="1"/>
  <c r="BH110" i="3"/>
  <c r="R110" i="3" s="1"/>
  <c r="BI110" i="3"/>
  <c r="S110" i="3" s="1"/>
  <c r="BJ110" i="3"/>
  <c r="T110" i="3" s="1"/>
  <c r="BK110" i="3"/>
  <c r="U110" i="3" s="1"/>
  <c r="BL110" i="3"/>
  <c r="V110" i="3" s="1"/>
  <c r="BM110" i="3"/>
  <c r="W110" i="3" s="1"/>
  <c r="AW111" i="3"/>
  <c r="G111" i="3" s="1"/>
  <c r="AX111" i="3"/>
  <c r="H111" i="3" s="1"/>
  <c r="AY111" i="3"/>
  <c r="I111" i="3" s="1"/>
  <c r="AZ111" i="3"/>
  <c r="J111" i="3" s="1"/>
  <c r="BA111" i="3"/>
  <c r="K111" i="3" s="1"/>
  <c r="BB111" i="3"/>
  <c r="L111" i="3" s="1"/>
  <c r="BC111" i="3"/>
  <c r="M111" i="3" s="1"/>
  <c r="BD111" i="3"/>
  <c r="N111" i="3" s="1"/>
  <c r="BE111" i="3"/>
  <c r="O111" i="3" s="1"/>
  <c r="BF111" i="3"/>
  <c r="P111" i="3" s="1"/>
  <c r="BG111" i="3"/>
  <c r="Q111" i="3" s="1"/>
  <c r="BH111" i="3"/>
  <c r="R111" i="3" s="1"/>
  <c r="BI111" i="3"/>
  <c r="S111" i="3" s="1"/>
  <c r="BJ111" i="3"/>
  <c r="T111" i="3" s="1"/>
  <c r="BK111" i="3"/>
  <c r="U111" i="3" s="1"/>
  <c r="BL111" i="3"/>
  <c r="V111" i="3" s="1"/>
  <c r="BM111" i="3"/>
  <c r="W111" i="3" s="1"/>
  <c r="AW112" i="3"/>
  <c r="G112" i="3" s="1"/>
  <c r="AX112" i="3"/>
  <c r="H112" i="3" s="1"/>
  <c r="AY112" i="3"/>
  <c r="I112" i="3" s="1"/>
  <c r="AZ112" i="3"/>
  <c r="J112" i="3" s="1"/>
  <c r="BA112" i="3"/>
  <c r="K112" i="3" s="1"/>
  <c r="BB112" i="3"/>
  <c r="L112" i="3" s="1"/>
  <c r="BC112" i="3"/>
  <c r="M112" i="3" s="1"/>
  <c r="BD112" i="3"/>
  <c r="N112" i="3" s="1"/>
  <c r="BE112" i="3"/>
  <c r="O112" i="3" s="1"/>
  <c r="BF112" i="3"/>
  <c r="P112" i="3" s="1"/>
  <c r="BG112" i="3"/>
  <c r="Q112" i="3" s="1"/>
  <c r="BH112" i="3"/>
  <c r="R112" i="3" s="1"/>
  <c r="BI112" i="3"/>
  <c r="S112" i="3" s="1"/>
  <c r="BJ112" i="3"/>
  <c r="T112" i="3" s="1"/>
  <c r="BK112" i="3"/>
  <c r="U112" i="3" s="1"/>
  <c r="BL112" i="3"/>
  <c r="V112" i="3" s="1"/>
  <c r="BM112" i="3"/>
  <c r="W112" i="3" s="1"/>
  <c r="AW113" i="3"/>
  <c r="G113" i="3" s="1"/>
  <c r="AX113" i="3"/>
  <c r="H113" i="3" s="1"/>
  <c r="AY113" i="3"/>
  <c r="I113" i="3" s="1"/>
  <c r="AZ113" i="3"/>
  <c r="J113" i="3" s="1"/>
  <c r="BA113" i="3"/>
  <c r="K113" i="3" s="1"/>
  <c r="BB113" i="3"/>
  <c r="L113" i="3" s="1"/>
  <c r="BC113" i="3"/>
  <c r="M113" i="3" s="1"/>
  <c r="BD113" i="3"/>
  <c r="N113" i="3" s="1"/>
  <c r="BE113" i="3"/>
  <c r="O113" i="3" s="1"/>
  <c r="BF113" i="3"/>
  <c r="P113" i="3" s="1"/>
  <c r="BG113" i="3"/>
  <c r="Q113" i="3" s="1"/>
  <c r="BH113" i="3"/>
  <c r="R113" i="3" s="1"/>
  <c r="BI113" i="3"/>
  <c r="S113" i="3" s="1"/>
  <c r="BJ113" i="3"/>
  <c r="T113" i="3" s="1"/>
  <c r="BK113" i="3"/>
  <c r="U113" i="3" s="1"/>
  <c r="BL113" i="3"/>
  <c r="V113" i="3" s="1"/>
  <c r="BM113" i="3"/>
  <c r="W113" i="3" s="1"/>
  <c r="G18" i="3" l="1"/>
  <c r="J13" i="3"/>
  <c r="J50" i="3"/>
  <c r="S11" i="3"/>
  <c r="K11" i="3"/>
  <c r="T10" i="3"/>
  <c r="L10" i="3"/>
  <c r="U9" i="3"/>
  <c r="M9" i="3"/>
  <c r="V8" i="3"/>
  <c r="N8" i="3"/>
  <c r="W7" i="3"/>
  <c r="O7" i="3"/>
  <c r="P6" i="3"/>
  <c r="H6" i="3"/>
  <c r="Q5" i="3"/>
  <c r="I5" i="3"/>
  <c r="R4" i="3"/>
  <c r="J3" i="3"/>
  <c r="J12" i="3"/>
  <c r="J4" i="3"/>
  <c r="J18" i="3"/>
  <c r="R11" i="3"/>
  <c r="J11" i="3"/>
  <c r="J25" i="3"/>
  <c r="S10" i="3"/>
  <c r="K10" i="3"/>
  <c r="T9" i="3"/>
  <c r="L9" i="3"/>
  <c r="U8" i="3"/>
  <c r="M8" i="3"/>
  <c r="V7" i="3"/>
  <c r="N7" i="3"/>
  <c r="W6" i="3"/>
  <c r="O6" i="3"/>
  <c r="P5" i="3"/>
  <c r="H19" i="3"/>
  <c r="H5" i="3"/>
  <c r="Q4" i="3"/>
  <c r="I18" i="3"/>
  <c r="I4" i="3"/>
  <c r="J2" i="3"/>
  <c r="J17" i="3"/>
  <c r="J82" i="3"/>
  <c r="J14" i="3"/>
  <c r="Q11" i="3"/>
  <c r="I25" i="3"/>
  <c r="I11" i="3"/>
  <c r="R10" i="3"/>
  <c r="J10" i="3"/>
  <c r="J24" i="3"/>
  <c r="S9" i="3"/>
  <c r="K9" i="3"/>
  <c r="T8" i="3"/>
  <c r="L8" i="3"/>
  <c r="U7" i="3"/>
  <c r="M7" i="3"/>
  <c r="V6" i="3"/>
  <c r="N6" i="3"/>
  <c r="W5" i="3"/>
  <c r="O5" i="3"/>
  <c r="P4" i="3"/>
  <c r="H4" i="3"/>
  <c r="P11" i="3"/>
  <c r="H11" i="3"/>
  <c r="Q10" i="3"/>
  <c r="I10" i="3"/>
  <c r="R9" i="3"/>
  <c r="J9" i="3"/>
  <c r="J23" i="3"/>
  <c r="S8" i="3"/>
  <c r="K8" i="3"/>
  <c r="T7" i="3"/>
  <c r="L7" i="3"/>
  <c r="U6" i="3"/>
  <c r="M6" i="3"/>
  <c r="V5" i="3"/>
  <c r="N5" i="3"/>
  <c r="W4" i="3"/>
  <c r="O4" i="3"/>
  <c r="W11" i="3"/>
  <c r="O11" i="3"/>
  <c r="P10" i="3"/>
  <c r="H24" i="3"/>
  <c r="H10" i="3"/>
  <c r="Q9" i="3"/>
  <c r="I9" i="3"/>
  <c r="R8" i="3"/>
  <c r="J8" i="3"/>
  <c r="J22" i="3"/>
  <c r="S7" i="3"/>
  <c r="K7" i="3"/>
  <c r="T6" i="3"/>
  <c r="L6" i="3"/>
  <c r="U5" i="3"/>
  <c r="M5" i="3"/>
  <c r="V4" i="3"/>
  <c r="N4" i="3"/>
  <c r="V11" i="3"/>
  <c r="N11" i="3"/>
  <c r="W10" i="3"/>
  <c r="O10" i="3"/>
  <c r="P9" i="3"/>
  <c r="H9" i="3"/>
  <c r="Q8" i="3"/>
  <c r="I22" i="3"/>
  <c r="I8" i="3"/>
  <c r="R7" i="3"/>
  <c r="J7" i="3"/>
  <c r="J21" i="3"/>
  <c r="S6" i="3"/>
  <c r="K6" i="3"/>
  <c r="T5" i="3"/>
  <c r="L5" i="3"/>
  <c r="U4" i="3"/>
  <c r="M4" i="3"/>
  <c r="U11" i="3"/>
  <c r="M11" i="3"/>
  <c r="V10" i="3"/>
  <c r="N10" i="3"/>
  <c r="W9" i="3"/>
  <c r="O9" i="3"/>
  <c r="P8" i="3"/>
  <c r="H8" i="3"/>
  <c r="Q7" i="3"/>
  <c r="I7" i="3"/>
  <c r="R6" i="3"/>
  <c r="J6" i="3"/>
  <c r="J20" i="3"/>
  <c r="S5" i="3"/>
  <c r="K5" i="3"/>
  <c r="T4" i="3"/>
  <c r="L4" i="3"/>
  <c r="T11" i="3"/>
  <c r="L11" i="3"/>
  <c r="U10" i="3"/>
  <c r="M10" i="3"/>
  <c r="V9" i="3"/>
  <c r="N9" i="3"/>
  <c r="W8" i="3"/>
  <c r="O8" i="3"/>
  <c r="P7" i="3"/>
  <c r="H21" i="3"/>
  <c r="H7" i="3"/>
  <c r="Q6" i="3"/>
  <c r="I20" i="3"/>
  <c r="I6" i="3"/>
  <c r="R5" i="3"/>
  <c r="J5" i="3"/>
  <c r="J19" i="3"/>
  <c r="S4" i="3"/>
  <c r="K4" i="3"/>
  <c r="W17" i="3"/>
  <c r="W2" i="3"/>
  <c r="W82" i="3"/>
  <c r="W14" i="3"/>
  <c r="W24" i="3"/>
  <c r="W20" i="3"/>
  <c r="W23" i="3"/>
  <c r="W19" i="3"/>
  <c r="W50" i="3"/>
  <c r="W13" i="3"/>
  <c r="W22" i="3"/>
  <c r="W18" i="3"/>
  <c r="W12" i="3"/>
  <c r="W3" i="3"/>
  <c r="W25" i="3"/>
  <c r="W21" i="3"/>
  <c r="V2" i="3"/>
  <c r="V17" i="3"/>
  <c r="V14" i="3"/>
  <c r="V82" i="3"/>
  <c r="V24" i="3"/>
  <c r="V20" i="3"/>
  <c r="V23" i="3"/>
  <c r="V19" i="3"/>
  <c r="V13" i="3"/>
  <c r="V50" i="3"/>
  <c r="V22" i="3"/>
  <c r="V18" i="3"/>
  <c r="V12" i="3"/>
  <c r="V3" i="3"/>
  <c r="V25" i="3"/>
  <c r="V21" i="3"/>
  <c r="U17" i="3"/>
  <c r="U2" i="3"/>
  <c r="U25" i="3"/>
  <c r="U21" i="3"/>
  <c r="U24" i="3"/>
  <c r="U20" i="3"/>
  <c r="U23" i="3"/>
  <c r="U19" i="3"/>
  <c r="U82" i="3"/>
  <c r="U14" i="3"/>
  <c r="U50" i="3"/>
  <c r="U13" i="3"/>
  <c r="U22" i="3"/>
  <c r="U12" i="3"/>
  <c r="U3" i="3"/>
  <c r="T2" i="3"/>
  <c r="T17" i="3"/>
  <c r="T25" i="3"/>
  <c r="T21" i="3"/>
  <c r="T14" i="3"/>
  <c r="T82" i="3"/>
  <c r="T24" i="3"/>
  <c r="T20" i="3"/>
  <c r="T23" i="3"/>
  <c r="T19" i="3"/>
  <c r="T13" i="3"/>
  <c r="T50" i="3"/>
  <c r="T22" i="3"/>
  <c r="T12" i="3"/>
  <c r="T3" i="3"/>
  <c r="T18" i="3"/>
  <c r="S17" i="3"/>
  <c r="S2" i="3"/>
  <c r="S18" i="3"/>
  <c r="S12" i="3"/>
  <c r="S3" i="3"/>
  <c r="S22" i="3"/>
  <c r="S25" i="3"/>
  <c r="S21" i="3"/>
  <c r="S50" i="3"/>
  <c r="S13" i="3"/>
  <c r="S82" i="3"/>
  <c r="S14" i="3"/>
  <c r="S24" i="3"/>
  <c r="S20" i="3"/>
  <c r="S23" i="3"/>
  <c r="S19" i="3"/>
  <c r="R2" i="3"/>
  <c r="R17" i="3"/>
  <c r="R13" i="3"/>
  <c r="R50" i="3"/>
  <c r="R22" i="3"/>
  <c r="R12" i="3"/>
  <c r="R18" i="3"/>
  <c r="R3" i="3"/>
  <c r="R25" i="3"/>
  <c r="R21" i="3"/>
  <c r="R14" i="3"/>
  <c r="R82" i="3"/>
  <c r="R24" i="3"/>
  <c r="R20" i="3"/>
  <c r="R23" i="3"/>
  <c r="R19" i="3"/>
  <c r="Q17" i="3"/>
  <c r="Q2" i="3"/>
  <c r="Q23" i="3"/>
  <c r="Q19" i="3"/>
  <c r="Q13" i="3"/>
  <c r="Q50" i="3"/>
  <c r="Q22" i="3"/>
  <c r="Q12" i="3"/>
  <c r="Q18" i="3"/>
  <c r="Q3" i="3"/>
  <c r="Q25" i="3"/>
  <c r="Q21" i="3"/>
  <c r="Q82" i="3"/>
  <c r="Q14" i="3"/>
  <c r="Q24" i="3"/>
  <c r="Q20" i="3"/>
  <c r="P2" i="3"/>
  <c r="P17" i="3"/>
  <c r="P50" i="3"/>
  <c r="P13" i="3"/>
  <c r="P22" i="3"/>
  <c r="P3" i="3"/>
  <c r="P18" i="3"/>
  <c r="P12" i="3"/>
  <c r="P25" i="3"/>
  <c r="P21" i="3"/>
  <c r="P23" i="3"/>
  <c r="P19" i="3"/>
  <c r="P82" i="3"/>
  <c r="P14" i="3"/>
  <c r="P24" i="3"/>
  <c r="P20" i="3"/>
  <c r="O17" i="3"/>
  <c r="O2" i="3"/>
  <c r="O24" i="3"/>
  <c r="O20" i="3"/>
  <c r="O23" i="3"/>
  <c r="O19" i="3"/>
  <c r="O50" i="3"/>
  <c r="O13" i="3"/>
  <c r="O22" i="3"/>
  <c r="O18" i="3"/>
  <c r="O3" i="3"/>
  <c r="O12" i="3"/>
  <c r="O25" i="3"/>
  <c r="O21" i="3"/>
  <c r="O82" i="3"/>
  <c r="O14" i="3"/>
  <c r="N2" i="3"/>
  <c r="N17" i="3"/>
  <c r="N24" i="3"/>
  <c r="N20" i="3"/>
  <c r="N82" i="3"/>
  <c r="N14" i="3"/>
  <c r="N23" i="3"/>
  <c r="N19" i="3"/>
  <c r="N13" i="3"/>
  <c r="N50" i="3"/>
  <c r="N22" i="3"/>
  <c r="N12" i="3"/>
  <c r="N3" i="3"/>
  <c r="N18" i="3"/>
  <c r="N25" i="3"/>
  <c r="N21" i="3"/>
  <c r="M2" i="3"/>
  <c r="M17" i="3"/>
  <c r="M25" i="3"/>
  <c r="M21" i="3"/>
  <c r="M82" i="3"/>
  <c r="M14" i="3"/>
  <c r="M24" i="3"/>
  <c r="M20" i="3"/>
  <c r="M23" i="3"/>
  <c r="M19" i="3"/>
  <c r="M50" i="3"/>
  <c r="M13" i="3"/>
  <c r="M22" i="3"/>
  <c r="M3" i="3"/>
  <c r="M18" i="3"/>
  <c r="M12" i="3"/>
  <c r="L2" i="3"/>
  <c r="L17" i="3"/>
  <c r="L25" i="3"/>
  <c r="L21" i="3"/>
  <c r="L82" i="3"/>
  <c r="L14" i="3"/>
  <c r="L24" i="3"/>
  <c r="L20" i="3"/>
  <c r="L23" i="3"/>
  <c r="L19" i="3"/>
  <c r="L50" i="3"/>
  <c r="L13" i="3"/>
  <c r="L22" i="3"/>
  <c r="L12" i="3"/>
  <c r="L3" i="3"/>
  <c r="L18" i="3"/>
  <c r="K17" i="3"/>
  <c r="K2" i="3"/>
  <c r="K13" i="3"/>
  <c r="K50" i="3"/>
  <c r="K22" i="3"/>
  <c r="K12" i="3"/>
  <c r="K18" i="3"/>
  <c r="K3" i="3"/>
  <c r="K25" i="3"/>
  <c r="K21" i="3"/>
  <c r="K14" i="3"/>
  <c r="K82" i="3"/>
  <c r="K24" i="3"/>
  <c r="K20" i="3"/>
  <c r="K23" i="3"/>
  <c r="K19" i="3"/>
  <c r="H17" i="3"/>
  <c r="H14" i="3"/>
  <c r="G14" i="3"/>
  <c r="H82" i="3"/>
  <c r="G82" i="3"/>
  <c r="I14" i="3"/>
  <c r="G13" i="3"/>
  <c r="G50" i="3"/>
  <c r="G11" i="3"/>
  <c r="G25" i="3"/>
  <c r="H25" i="3"/>
  <c r="I13" i="3"/>
  <c r="H13" i="3"/>
  <c r="I50" i="3"/>
  <c r="G10" i="3"/>
  <c r="G24" i="3"/>
  <c r="G8" i="3"/>
  <c r="H20" i="3"/>
  <c r="G19" i="3"/>
  <c r="G5" i="3"/>
  <c r="I3" i="3"/>
  <c r="I23" i="3"/>
  <c r="I21" i="3"/>
  <c r="G6" i="3"/>
  <c r="H3" i="3"/>
  <c r="H23" i="3"/>
  <c r="G4" i="3"/>
  <c r="I24" i="3"/>
  <c r="G23" i="3"/>
  <c r="G9" i="3"/>
  <c r="H22" i="3"/>
  <c r="G7" i="3"/>
  <c r="G21" i="3"/>
  <c r="I19" i="3"/>
  <c r="H18" i="3"/>
  <c r="G17" i="3"/>
  <c r="I12" i="3"/>
  <c r="G3" i="3"/>
  <c r="I2" i="3"/>
  <c r="H12" i="3"/>
</calcChain>
</file>

<file path=xl/sharedStrings.xml><?xml version="1.0" encoding="utf-8"?>
<sst xmlns="http://schemas.openxmlformats.org/spreadsheetml/2006/main" count="2501" uniqueCount="290">
  <si>
    <t>B6H6-MET_200.out</t>
  </si>
  <si>
    <t>Methane</t>
  </si>
  <si>
    <t>...</t>
  </si>
  <si>
    <t>B6H6-2</t>
  </si>
  <si>
    <t>B6H6-MET_150.out</t>
  </si>
  <si>
    <t>B6H6-MET_125.out</t>
  </si>
  <si>
    <t>B6H6-MET_110.out</t>
  </si>
  <si>
    <t>B6H6-MET_105.out</t>
  </si>
  <si>
    <t>B6H6-MET_100.out</t>
  </si>
  <si>
    <t>B6H6-MET_095.out</t>
  </si>
  <si>
    <t>B6H6-MET_090.out</t>
  </si>
  <si>
    <t>B6H6-WAT_200.out</t>
  </si>
  <si>
    <t>Water</t>
  </si>
  <si>
    <t>B6H6-WAT_150.out</t>
  </si>
  <si>
    <t>B6H6-WAT_125.out</t>
  </si>
  <si>
    <t>B6H6-WAT_110.out</t>
  </si>
  <si>
    <t>B6H6-WAT_105.out</t>
  </si>
  <si>
    <t>B6H6-WAT_100.out</t>
  </si>
  <si>
    <t>B6H6-WAT_095.out</t>
  </si>
  <si>
    <t>B6H6-WAT_090.out</t>
  </si>
  <si>
    <t>B6H6-MeOH_200.out</t>
  </si>
  <si>
    <t>Methanol</t>
  </si>
  <si>
    <t>B6H6-MeOH_150.out</t>
  </si>
  <si>
    <t>B6H6-MeOH_125.out</t>
  </si>
  <si>
    <t>B6H6-MeOH_110.out</t>
  </si>
  <si>
    <t>B6H6-MeOH_105.out</t>
  </si>
  <si>
    <t>B6H6-MeOH_100.out</t>
  </si>
  <si>
    <t>B6H6-MeOH_095.out</t>
  </si>
  <si>
    <t>B6H6-MeOH_090.out</t>
  </si>
  <si>
    <t>B6H6-FA_200.out</t>
  </si>
  <si>
    <t>Formamide</t>
  </si>
  <si>
    <t>B6H6-FA_150.out</t>
  </si>
  <si>
    <t>B6H6-FA_125.out</t>
  </si>
  <si>
    <t>B6H6-FA_110.out</t>
  </si>
  <si>
    <t>B6H6-FA_105.out</t>
  </si>
  <si>
    <t>B6H6-FA_100.out</t>
  </si>
  <si>
    <t>B6H6-FA_095.out</t>
  </si>
  <si>
    <t>B6H6-FA_090.out</t>
  </si>
  <si>
    <t>CB5-MET_200.out</t>
  </si>
  <si>
    <t>CB5H6-</t>
  </si>
  <si>
    <t>CB5-MET_150.out</t>
  </si>
  <si>
    <t>CB5-MET_125.out</t>
  </si>
  <si>
    <t>CB5-MET_110.out</t>
  </si>
  <si>
    <t>CB5-MET_105.out</t>
  </si>
  <si>
    <t>CB5-MET_100.out</t>
  </si>
  <si>
    <t>CB5-MET_095.out</t>
  </si>
  <si>
    <t>CB5-MET_090.out</t>
  </si>
  <si>
    <t>CB5-WAT_200.out</t>
  </si>
  <si>
    <t>CB5-WAT_150.out</t>
  </si>
  <si>
    <t>CB5-WAT_125.out</t>
  </si>
  <si>
    <t>CB5-WAT_110.out</t>
  </si>
  <si>
    <t>CB5-WAT_105.out</t>
  </si>
  <si>
    <t>CB5-WAT_100.out</t>
  </si>
  <si>
    <t>CB5-WAT_095.out</t>
  </si>
  <si>
    <t>CB5-WAT_090.out</t>
  </si>
  <si>
    <t>CB5-MeOH_200.out</t>
  </si>
  <si>
    <t>CB5-MeOH_150.out</t>
  </si>
  <si>
    <t>CB5-MeOH_125.out</t>
  </si>
  <si>
    <t>CB5-MeOH_110.out</t>
  </si>
  <si>
    <t>CB5-MeOH_105.out</t>
  </si>
  <si>
    <t>CB5-MeOH_100.out</t>
  </si>
  <si>
    <t>CB5-MeOH_095.out</t>
  </si>
  <si>
    <t>CB5-MeOH_090.out</t>
  </si>
  <si>
    <t>CB5-FA_200.out</t>
  </si>
  <si>
    <t>CB5-FA_150.out</t>
  </si>
  <si>
    <t>CB5-FA_125.out</t>
  </si>
  <si>
    <t>CB5-FA_110.out</t>
  </si>
  <si>
    <t>CB5-FA_105.out</t>
  </si>
  <si>
    <t>CB5-FA_100.out</t>
  </si>
  <si>
    <t>CB5-FA_095.out</t>
  </si>
  <si>
    <t>CB5-FA_090.out</t>
  </si>
  <si>
    <t>C2B4-MET_200.out</t>
  </si>
  <si>
    <t>C2B4H6</t>
  </si>
  <si>
    <t>C2B4-MET_150.out</t>
  </si>
  <si>
    <t>C2B4-MET_125.out</t>
  </si>
  <si>
    <t>C2B4-MET_110.out</t>
  </si>
  <si>
    <t>C2B4-MET_105.out</t>
  </si>
  <si>
    <t>C2B4-MET_100.out</t>
  </si>
  <si>
    <t>C2B4-MET_095.out</t>
  </si>
  <si>
    <t>C2B4-MET_090.out</t>
  </si>
  <si>
    <t>C2B4-WAT_200.out</t>
  </si>
  <si>
    <t>C2B4-WAT_150.out</t>
  </si>
  <si>
    <t>C2B4-WAT_125.out</t>
  </si>
  <si>
    <t>C2B4-WAT_110.out</t>
  </si>
  <si>
    <t>C2B4-WAT_105.out</t>
  </si>
  <si>
    <t>C2B4-WAT_100.out</t>
  </si>
  <si>
    <t>C2B4-WAT_095.out</t>
  </si>
  <si>
    <t>C2B4-WAT_090.out</t>
  </si>
  <si>
    <t>C2B4-MeOH_200.out</t>
  </si>
  <si>
    <t>C2B4-MeOH_150.out</t>
  </si>
  <si>
    <t>C2B4-MeOH_125.out</t>
  </si>
  <si>
    <t>C2B4-MeOH_110.out</t>
  </si>
  <si>
    <t>C2B4-MeOH_105.out</t>
  </si>
  <si>
    <t>C2B4-MeOH_100.out</t>
  </si>
  <si>
    <t>C2B4-MeOH_095.out</t>
  </si>
  <si>
    <t>C2B4-MeOH_090.out</t>
  </si>
  <si>
    <t>C2B4-FA_200.out</t>
  </si>
  <si>
    <t>C2B4-FA_150.out</t>
  </si>
  <si>
    <t>C2B4-FA_125.out</t>
  </si>
  <si>
    <t>C2B4-FA_110.out</t>
  </si>
  <si>
    <t>C2B4-FA_105.out</t>
  </si>
  <si>
    <t>C2B4-FA_100.out</t>
  </si>
  <si>
    <t>C2B4-FA_095.out</t>
  </si>
  <si>
    <t>C2B4-FA_090.out</t>
  </si>
  <si>
    <t>cp-B</t>
  </si>
  <si>
    <t>cp-A</t>
  </si>
  <si>
    <t>Dimer</t>
  </si>
  <si>
    <t>Eref</t>
  </si>
  <si>
    <t>name</t>
  </si>
  <si>
    <t>Re</t>
  </si>
  <si>
    <t>diH-norm</t>
  </si>
  <si>
    <t>DiAnion</t>
  </si>
  <si>
    <t>Anion</t>
  </si>
  <si>
    <t>Neutral</t>
  </si>
  <si>
    <t>2 Re</t>
  </si>
  <si>
    <t>1.5 Re</t>
  </si>
  <si>
    <t>1.25 Re</t>
  </si>
  <si>
    <t>1.1 Re</t>
  </si>
  <si>
    <t>1.05 Re</t>
  </si>
  <si>
    <t>1 Re</t>
  </si>
  <si>
    <t>0.95 Re</t>
  </si>
  <si>
    <t>0.9 Re</t>
  </si>
  <si>
    <t>Total</t>
  </si>
  <si>
    <t>RMSD</t>
  </si>
  <si>
    <t>diH-linear</t>
  </si>
  <si>
    <t>Gold</t>
  </si>
  <si>
    <t>HF-3c</t>
  </si>
  <si>
    <t>PBEh-3c</t>
  </si>
  <si>
    <t>r2SCAN-3c</t>
  </si>
  <si>
    <t>PBE-D4</t>
  </si>
  <si>
    <t>PBE0-D4</t>
  </si>
  <si>
    <t>BLYP-D4</t>
  </si>
  <si>
    <t>B1LYP-D4</t>
  </si>
  <si>
    <t>B3LYP-D4</t>
  </si>
  <si>
    <t>BH&amp;HLYP-D4</t>
  </si>
  <si>
    <t>TPSS-D4</t>
  </si>
  <si>
    <t>TPSSh-D4</t>
  </si>
  <si>
    <t>TPSS0-D4</t>
  </si>
  <si>
    <t>r2SCAN-D4</t>
  </si>
  <si>
    <t>r2SCANh-D4</t>
  </si>
  <si>
    <t>r2SCAN0-D4</t>
  </si>
  <si>
    <t>r2SCAN50-D4</t>
  </si>
  <si>
    <t>wr2SCAN-D4</t>
  </si>
  <si>
    <t>HF-D4</t>
  </si>
  <si>
    <t>wB97X-D4</t>
  </si>
  <si>
    <t>wB97M-D4</t>
  </si>
  <si>
    <t>B97M-V</t>
  </si>
  <si>
    <t>B97M-D4</t>
  </si>
  <si>
    <t>BP86-D4</t>
  </si>
  <si>
    <t>M06-2X</t>
  </si>
  <si>
    <t>wB97X-V</t>
  </si>
  <si>
    <t>wB97M-V</t>
  </si>
  <si>
    <t>B2PLYP-D4</t>
  </si>
  <si>
    <t>Pr2SCAN69-D4</t>
  </si>
  <si>
    <t>PWPB95-D4</t>
  </si>
  <si>
    <t>revDSD-BLYP-D4</t>
  </si>
  <si>
    <t>revDSD-PBE-D4</t>
  </si>
  <si>
    <t>wPr2SCAN50-D4</t>
  </si>
  <si>
    <t>revDSD-PBEP86-D4</t>
  </si>
  <si>
    <t>wB97M(2)</t>
  </si>
  <si>
    <t>wDSD72-PBEP86-D4 (w=0.13)</t>
  </si>
  <si>
    <t>xDSD75-PBEP86-D4</t>
  </si>
  <si>
    <t>SCS-dRPA75-D4</t>
  </si>
  <si>
    <t>DSD-PBEdRPA-D4</t>
  </si>
  <si>
    <t>CAM-B3LYP-D4</t>
  </si>
  <si>
    <t>PBE0-DH-D4</t>
  </si>
  <si>
    <t>(T)/haV{D,T}Z</t>
  </si>
  <si>
    <t>[CCSD-F12 -MP2-F12]/VQZ-F12 + (T)/haV{T,Q}Z</t>
  </si>
  <si>
    <t>[CCSD-F12 -MP2-F12]/VQZ-F12</t>
  </si>
  <si>
    <t>[CCSD-F12 -MP2-F12]/VTZ-F12 + (T)/haV{T,Q}Z</t>
  </si>
  <si>
    <t>[CCSD(Ts)-F12 -MP2-F12]/VTZ-F12</t>
  </si>
  <si>
    <t>[CCSD(T)-F12 -MP2-F12]/VTZ-F12</t>
  </si>
  <si>
    <t>(Ts)-F12/VTZ-F12</t>
  </si>
  <si>
    <t>(T)-F12/VTZ-F12</t>
  </si>
  <si>
    <t>[CCSD-F12 -MP2-F12]/VTZ-F12</t>
  </si>
  <si>
    <t>[CCSD(Ts)-F12 -MP2-F12]/VDZ-F12</t>
  </si>
  <si>
    <t>[CCSD(T)-F12 -MP2-F12]/VDZ-F12</t>
  </si>
  <si>
    <t>(Ts)-F12/VDZ-F12</t>
  </si>
  <si>
    <t>(T)-F12/VDZ-F12</t>
  </si>
  <si>
    <t>[CCSD-F12 -MP2-F12]/VDZ-F12</t>
  </si>
  <si>
    <t>[CCSD(T)-MP2]haV{T,Q}Z</t>
  </si>
  <si>
    <t>(T)/haV{T,Q}Z</t>
  </si>
  <si>
    <t>[DF-CCSD - DF-MP2]/haV{T,Q}Z</t>
  </si>
  <si>
    <t>[CCSD(T)-MP2]haVQZ</t>
  </si>
  <si>
    <t>[CCSD(T)-MP2]/haVTZ</t>
  </si>
  <si>
    <t>[CCSD(T)-MP2]/AVDZ</t>
  </si>
  <si>
    <t>DF-CCSD(T)/haV{T,Q}Z</t>
  </si>
  <si>
    <t>DF-MP2/haV{Q,5}Z</t>
  </si>
  <si>
    <t>DF-MP2/haV{T,Q}Z</t>
  </si>
  <si>
    <t>DF-MP2-F12/haV{T,Q}Z-F12 + [CCSD-F12 -MP2-F12]/VTZ-F12 + (T)/haV{D,T}Z</t>
  </si>
  <si>
    <t>DF-MP2-F12/haV{T,Q}Z-F12 + [CCSD-F12 -MP2-F12]/VQZ-F12 + (T)/haV{T,Q}Z</t>
  </si>
  <si>
    <t>DF-MP2-F12/haV{T,Q}Z-F12 + [CCSD-F12 -MP2-F12]/VTZ-F12 + (T)/haV{T,Q}Z</t>
  </si>
  <si>
    <t>DF-MP2-F12/VQZ-F12 + [CCSD(T) - MP2]/AVDZ</t>
  </si>
  <si>
    <t>CCSD(Ts)-F12c/VTZ-F12</t>
  </si>
  <si>
    <t>CCSD(Ts)-F12c/VDZ-F12</t>
  </si>
  <si>
    <t>(T)/haVDZ</t>
  </si>
  <si>
    <t>(T)/haVQZ</t>
  </si>
  <si>
    <t>[DF-CCSD - DF-MP2]/haVQZ</t>
  </si>
  <si>
    <t>DF-CCSD/haVQZ</t>
  </si>
  <si>
    <t>MP2-F12/3C(FIX) part of CCSD-F12c/VQZ-F12</t>
  </si>
  <si>
    <t>(T)/haVTZ</t>
  </si>
  <si>
    <t>[DF-CCSD - DF-MP2]/haVTZ</t>
  </si>
  <si>
    <t>DF-CCSD/haVTZ</t>
  </si>
  <si>
    <t>(T)/AVDZ</t>
  </si>
  <si>
    <t>[DF-CCSD - DF-MP2]/AVDZ</t>
  </si>
  <si>
    <t>DF-CCSD/AVDZ</t>
  </si>
  <si>
    <t>MP2-F12/haV{T,Q}Z-F12</t>
  </si>
  <si>
    <t>MP2-F12/3C(F)</t>
  </si>
  <si>
    <t>SCF + F12 singles</t>
  </si>
  <si>
    <t>MP2-F12/V{T,Q}Z-F12</t>
  </si>
  <si>
    <t>DF-CCSD(T)/AVDZ</t>
  </si>
  <si>
    <t>DF-MP2/AVDZ</t>
  </si>
  <si>
    <t>CCSD(T)-F12c/VTZ-F12</t>
  </si>
  <si>
    <t>CCSD(T)-F12c/VDZ-F12</t>
  </si>
  <si>
    <t>CCSD-F12c/VQZ-F12</t>
  </si>
  <si>
    <t>CCSD-F12c/VTZ-F12</t>
  </si>
  <si>
    <t>CCSD-F12c/VDZ-F12</t>
  </si>
  <si>
    <t>DF-CCSD(T)/haVQZ</t>
  </si>
  <si>
    <t>DF-CCSD(T)/haVTZ</t>
  </si>
  <si>
    <t>DF-CCSD(T)/haVDZ</t>
  </si>
  <si>
    <t>DF-MP2/haV5Z</t>
  </si>
  <si>
    <t>DF-MP2/haVQZ</t>
  </si>
  <si>
    <t>DF-MP2/haVTZ</t>
  </si>
  <si>
    <t>DF-MP2/haVDZ</t>
  </si>
  <si>
    <t>DF-MP2-F12/haVQZ-F12</t>
  </si>
  <si>
    <t>DF-MP2-F12/haVTZ-F12</t>
  </si>
  <si>
    <t>DF-MP2-F12/VQZ-F12</t>
  </si>
  <si>
    <t>DF-MP2-F12/VTZ-F12</t>
  </si>
  <si>
    <t>Hobza</t>
  </si>
  <si>
    <t>MP2-F12/3C(FIX) part of CCSD-F12c/VTZ-F12</t>
  </si>
  <si>
    <t>haVQZ-F12</t>
  </si>
  <si>
    <t>haVTZ-F12</t>
  </si>
  <si>
    <t>VQZ-F12</t>
  </si>
  <si>
    <t>VTZ-F12</t>
  </si>
  <si>
    <t>MP2-F12/3C(FIX) part of CCSD-F12c/VDZ-F12</t>
  </si>
  <si>
    <t>haV{T,Q}-F12</t>
  </si>
  <si>
    <t>V{T,Q}-F12</t>
  </si>
  <si>
    <t>MP2-F12 corr extrapolation coeff.</t>
  </si>
  <si>
    <t>MSD</t>
  </si>
  <si>
    <t>REF</t>
  </si>
  <si>
    <t>Silver</t>
  </si>
  <si>
    <t>Tight{T,Q}+1.04[vTight-Tight]/T</t>
  </si>
  <si>
    <t>vvTight/{Q,5}</t>
  </si>
  <si>
    <t>vvTight/{T,Q}</t>
  </si>
  <si>
    <t>vTight/{Q,5}</t>
  </si>
  <si>
    <t>vTight/{T,Q}</t>
  </si>
  <si>
    <t>Tight/{Q,5}</t>
  </si>
  <si>
    <t>Tight/{T,Q}</t>
  </si>
  <si>
    <t>Normal/{Q,5}</t>
  </si>
  <si>
    <t>Normal/{T,Q}</t>
  </si>
  <si>
    <t>vvTight/haV5Z</t>
  </si>
  <si>
    <t>vvTight/haVQZ</t>
  </si>
  <si>
    <t>vvTight/haVTZ</t>
  </si>
  <si>
    <t>vTight/haV5Z</t>
  </si>
  <si>
    <t>vTight/haVQZ</t>
  </si>
  <si>
    <t>vTight/haVTZ</t>
  </si>
  <si>
    <t>Tight/haV5Z</t>
  </si>
  <si>
    <t>Tight/haVQZ</t>
  </si>
  <si>
    <t>Tight/haVTZ</t>
  </si>
  <si>
    <t>Normal/haV5Z</t>
  </si>
  <si>
    <t>Normal/haVQZ</t>
  </si>
  <si>
    <t>Normal/haVTZ</t>
  </si>
  <si>
    <t>LNO-CCSD(T)</t>
  </si>
  <si>
    <t>Default{T,Q}+0.07[Tight - Default]/T</t>
  </si>
  <si>
    <t>Default/haV5Z</t>
  </si>
  <si>
    <t>Default/haVQZ</t>
  </si>
  <si>
    <t>Default/haVTZ</t>
  </si>
  <si>
    <t>PNO-CCSD(T)</t>
  </si>
  <si>
    <t>Normal{T,Q} }+c1*(Tight/CPS-Normal)/T</t>
  </si>
  <si>
    <t>TightPNO/CPS/{Q,5}</t>
  </si>
  <si>
    <t>TightPNO/CPS/{T,Q}</t>
  </si>
  <si>
    <t>TightPNO/CPS/haV5Z</t>
  </si>
  <si>
    <t>TightPNO/CPS/haVQZ</t>
  </si>
  <si>
    <t>TightPNO/CPS/haVTZ</t>
  </si>
  <si>
    <t>TightPNO/{Q,5}</t>
  </si>
  <si>
    <t>TightPNO/{T,Q}</t>
  </si>
  <si>
    <t>TightPNO_1E-6/{Q,5}</t>
  </si>
  <si>
    <t>TightPNO_1E-6/{T,Q}</t>
  </si>
  <si>
    <t>vTightPNO/haVTZ</t>
  </si>
  <si>
    <t>TightPNO/haV5Z</t>
  </si>
  <si>
    <t>TightPNO/haVQZ</t>
  </si>
  <si>
    <t>TightPNO/haVTZ</t>
  </si>
  <si>
    <t>TightPNO_1E-6/haV5Z</t>
  </si>
  <si>
    <t>TightPNO_1E-6/haVQZ</t>
  </si>
  <si>
    <t>TightPNO_1E-6/haVTZ</t>
  </si>
  <si>
    <t>NormalPNO/haV5Z</t>
  </si>
  <si>
    <t>NormalPNO/haVQZ</t>
  </si>
  <si>
    <t>NormalPNO/haVTZ</t>
  </si>
  <si>
    <t>DLPNO-CCSD(T1)</t>
  </si>
  <si>
    <t xml:space="preserve">Orig Ref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</si>
</sst>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"/>
    <numFmt numFmtId="167" formatCode="0.00000"/>
  </numFmts>
  <fonts count="2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rgb="FF000000"/>
      <name val="Arial Unicode MS"/>
      <family val="2"/>
    </font>
    <font>
      <b/>
      <i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0"/>
      <color rgb="FF000000"/>
      <name val="Arial Unicode MS"/>
      <family val="2"/>
    </font>
    <font>
      <sz val="12"/>
      <color rgb="FF0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2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</cellStyleXfs>
  <cellXfs count="91">
    <xf numFmtId="0" fontId="0" fillId="0" borderId="0" xfId="0"/>
    <xf numFmtId="0" fontId="3" fillId="0" borderId="0" xfId="0" applyFont="1"/>
    <xf numFmtId="2" fontId="4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5" fillId="0" borderId="0" xfId="0" applyFont="1"/>
    <xf numFmtId="0" fontId="2" fillId="0" borderId="0" xfId="0" applyFont="1"/>
    <xf numFmtId="2" fontId="2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4" fillId="0" borderId="0" xfId="0" applyFont="1"/>
    <xf numFmtId="0" fontId="0" fillId="0" borderId="0" xfId="0" applyAlignment="1">
      <alignment textRotation="90"/>
    </xf>
    <xf numFmtId="2" fontId="4" fillId="0" borderId="0" xfId="0" applyNumberFormat="1" applyFont="1" applyAlignment="1">
      <alignment textRotation="90"/>
    </xf>
    <xf numFmtId="2" fontId="0" fillId="0" borderId="0" xfId="0" applyNumberFormat="1" applyAlignment="1">
      <alignment textRotation="90"/>
    </xf>
    <xf numFmtId="0" fontId="9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12" fillId="3" borderId="0" xfId="2"/>
    <xf numFmtId="0" fontId="13" fillId="0" borderId="0" xfId="0" applyFont="1"/>
    <xf numFmtId="0" fontId="15" fillId="0" borderId="0" xfId="0" applyFont="1"/>
    <xf numFmtId="2" fontId="0" fillId="2" borderId="0" xfId="1" applyNumberFormat="1" applyFont="1"/>
    <xf numFmtId="0" fontId="17" fillId="0" borderId="0" xfId="0" applyFont="1"/>
    <xf numFmtId="0" fontId="0" fillId="0" borderId="1" xfId="0" applyBorder="1"/>
    <xf numFmtId="0" fontId="18" fillId="0" borderId="0" xfId="0" applyFont="1"/>
    <xf numFmtId="0" fontId="16" fillId="5" borderId="0" xfId="4"/>
    <xf numFmtId="0" fontId="16" fillId="6" borderId="0" xfId="3" applyFill="1"/>
    <xf numFmtId="0" fontId="0" fillId="7" borderId="0" xfId="0" applyFill="1"/>
    <xf numFmtId="0" fontId="0" fillId="8" borderId="0" xfId="0" applyFill="1"/>
    <xf numFmtId="164" fontId="0" fillId="0" borderId="1" xfId="0" applyNumberFormat="1" applyBorder="1"/>
    <xf numFmtId="164" fontId="18" fillId="0" borderId="0" xfId="0" applyNumberFormat="1" applyFont="1"/>
    <xf numFmtId="164" fontId="17" fillId="0" borderId="0" xfId="0" applyNumberFormat="1" applyFont="1"/>
    <xf numFmtId="164" fontId="11" fillId="0" borderId="0" xfId="0" applyNumberFormat="1" applyFont="1"/>
    <xf numFmtId="164" fontId="0" fillId="0" borderId="2" xfId="0" applyNumberFormat="1" applyBorder="1"/>
    <xf numFmtId="164" fontId="16" fillId="5" borderId="0" xfId="4" applyNumberFormat="1"/>
    <xf numFmtId="164" fontId="16" fillId="6" borderId="0" xfId="3" applyNumberFormat="1" applyFill="1"/>
    <xf numFmtId="164" fontId="0" fillId="7" borderId="0" xfId="0" applyNumberFormat="1" applyFill="1"/>
    <xf numFmtId="164" fontId="0" fillId="8" borderId="0" xfId="0" applyNumberFormat="1" applyFill="1"/>
    <xf numFmtId="0" fontId="19" fillId="0" borderId="0" xfId="0" applyFont="1"/>
    <xf numFmtId="0" fontId="2" fillId="0" borderId="1" xfId="0" applyFont="1" applyBorder="1"/>
    <xf numFmtId="0" fontId="2" fillId="7" borderId="0" xfId="0" applyFont="1" applyFill="1"/>
    <xf numFmtId="2" fontId="2" fillId="8" borderId="0" xfId="0" applyNumberFormat="1" applyFont="1" applyFill="1"/>
    <xf numFmtId="2" fontId="10" fillId="0" borderId="0" xfId="0" applyNumberFormat="1" applyFont="1"/>
    <xf numFmtId="165" fontId="2" fillId="9" borderId="0" xfId="0" applyNumberFormat="1" applyFont="1" applyFill="1"/>
    <xf numFmtId="0" fontId="2" fillId="9" borderId="0" xfId="0" applyFont="1" applyFill="1"/>
    <xf numFmtId="164" fontId="2" fillId="0" borderId="0" xfId="0" applyNumberFormat="1" applyFont="1"/>
    <xf numFmtId="164" fontId="8" fillId="0" borderId="0" xfId="0" applyNumberFormat="1" applyFont="1"/>
    <xf numFmtId="164" fontId="2" fillId="7" borderId="0" xfId="0" applyNumberFormat="1" applyFont="1" applyFill="1"/>
    <xf numFmtId="164" fontId="2" fillId="8" borderId="0" xfId="0" applyNumberFormat="1" applyFont="1" applyFill="1"/>
    <xf numFmtId="0" fontId="7" fillId="0" borderId="1" xfId="0" applyFont="1" applyBorder="1"/>
    <xf numFmtId="164" fontId="7" fillId="0" borderId="0" xfId="0" applyNumberFormat="1" applyFont="1"/>
    <xf numFmtId="164" fontId="7" fillId="7" borderId="0" xfId="0" applyNumberFormat="1" applyFont="1" applyFill="1"/>
    <xf numFmtId="164" fontId="7" fillId="8" borderId="0" xfId="0" applyNumberFormat="1" applyFont="1" applyFill="1"/>
    <xf numFmtId="0" fontId="8" fillId="0" borderId="1" xfId="0" applyFont="1" applyBorder="1"/>
    <xf numFmtId="164" fontId="8" fillId="7" borderId="0" xfId="0" applyNumberFormat="1" applyFont="1" applyFill="1"/>
    <xf numFmtId="164" fontId="8" fillId="8" borderId="0" xfId="0" applyNumberFormat="1" applyFont="1" applyFill="1"/>
    <xf numFmtId="0" fontId="19" fillId="0" borderId="1" xfId="0" applyFont="1" applyBorder="1"/>
    <xf numFmtId="164" fontId="19" fillId="0" borderId="0" xfId="0" applyNumberFormat="1" applyFont="1"/>
    <xf numFmtId="164" fontId="19" fillId="7" borderId="0" xfId="0" applyNumberFormat="1" applyFont="1" applyFill="1"/>
    <xf numFmtId="164" fontId="19" fillId="8" borderId="0" xfId="0" applyNumberFormat="1" applyFont="1" applyFill="1"/>
    <xf numFmtId="2" fontId="19" fillId="0" borderId="0" xfId="0" applyNumberFormat="1" applyFont="1"/>
    <xf numFmtId="164" fontId="4" fillId="0" borderId="0" xfId="0" applyNumberFormat="1" applyFont="1"/>
    <xf numFmtId="0" fontId="2" fillId="0" borderId="2" xfId="0" applyFont="1" applyBorder="1"/>
    <xf numFmtId="0" fontId="0" fillId="0" borderId="2" xfId="0" applyBorder="1"/>
    <xf numFmtId="164" fontId="1" fillId="0" borderId="0" xfId="1" applyNumberFormat="1" applyFill="1"/>
    <xf numFmtId="164" fontId="1" fillId="8" borderId="0" xfId="1" applyNumberFormat="1" applyFill="1"/>
    <xf numFmtId="2" fontId="1" fillId="0" borderId="0" xfId="1" applyNumberFormat="1" applyFill="1"/>
    <xf numFmtId="164" fontId="19" fillId="0" borderId="2" xfId="0" applyNumberFormat="1" applyFont="1" applyBorder="1"/>
    <xf numFmtId="164" fontId="2" fillId="0" borderId="2" xfId="0" applyNumberFormat="1" applyFont="1" applyBorder="1"/>
    <xf numFmtId="164" fontId="16" fillId="4" borderId="0" xfId="3" applyNumberFormat="1"/>
    <xf numFmtId="164" fontId="16" fillId="0" borderId="0" xfId="3" applyNumberFormat="1" applyFill="1"/>
    <xf numFmtId="164" fontId="16" fillId="8" borderId="0" xfId="3" applyNumberFormat="1" applyFill="1"/>
    <xf numFmtId="0" fontId="17" fillId="0" borderId="0" xfId="0" applyFont="1" applyAlignment="1">
      <alignment textRotation="90"/>
    </xf>
    <xf numFmtId="0" fontId="11" fillId="0" borderId="0" xfId="0" applyFont="1" applyAlignment="1">
      <alignment textRotation="90"/>
    </xf>
    <xf numFmtId="0" fontId="0" fillId="0" borderId="1" xfId="0" applyBorder="1" applyAlignment="1">
      <alignment textRotation="90"/>
    </xf>
    <xf numFmtId="0" fontId="18" fillId="0" borderId="0" xfId="0" applyFont="1" applyAlignment="1">
      <alignment textRotation="90"/>
    </xf>
    <xf numFmtId="0" fontId="0" fillId="0" borderId="2" xfId="0" applyBorder="1" applyAlignment="1">
      <alignment textRotation="90"/>
    </xf>
    <xf numFmtId="0" fontId="16" fillId="5" borderId="0" xfId="4" applyAlignment="1">
      <alignment textRotation="90"/>
    </xf>
    <xf numFmtId="0" fontId="16" fillId="6" borderId="0" xfId="3" applyFill="1" applyAlignment="1">
      <alignment textRotation="90"/>
    </xf>
    <xf numFmtId="0" fontId="0" fillId="7" borderId="0" xfId="0" applyFill="1" applyAlignment="1">
      <alignment textRotation="90"/>
    </xf>
    <xf numFmtId="0" fontId="0" fillId="8" borderId="0" xfId="0" applyFill="1" applyAlignment="1">
      <alignment textRotation="90"/>
    </xf>
    <xf numFmtId="166" fontId="20" fillId="0" borderId="0" xfId="0" applyNumberFormat="1" applyFont="1" applyAlignment="1">
      <alignment horizontal="center"/>
    </xf>
    <xf numFmtId="166" fontId="21" fillId="0" borderId="0" xfId="0" applyNumberFormat="1" applyFont="1" applyAlignment="1">
      <alignment horizontal="left"/>
    </xf>
    <xf numFmtId="166" fontId="20" fillId="8" borderId="0" xfId="0" applyNumberFormat="1" applyFont="1" applyFill="1" applyAlignment="1">
      <alignment horizontal="center"/>
    </xf>
    <xf numFmtId="2" fontId="1" fillId="2" borderId="0" xfId="1" applyNumberFormat="1"/>
    <xf numFmtId="167" fontId="0" fillId="0" borderId="0" xfId="0" applyNumberFormat="1"/>
    <xf numFmtId="0" fontId="14" fillId="9" borderId="0" xfId="0" applyFont="1" applyFill="1"/>
    <xf numFmtId="167" fontId="14" fillId="9" borderId="0" xfId="0" applyNumberFormat="1" applyFont="1" applyFill="1"/>
    <xf numFmtId="0" fontId="0" fillId="10" borderId="0" xfId="0" applyFill="1"/>
  </cellXfs>
  <cellStyles count="5">
    <cellStyle name="40% - Accent1" xfId="3" builtinId="31"/>
    <cellStyle name="40% - Accent3" xfId="4" builtinId="39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C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121</xdr:col>
      <xdr:colOff>495300</xdr:colOff>
      <xdr:row>1</xdr:row>
      <xdr:rowOff>3035300</xdr:rowOff>
    </xdr:from>
    <xdr:ext cx="5092700" cy="1738227"/>
    <xdr:pic>
      <xdr:nvPicPr>
        <xdr:cNvPr id="2" name="Picture 1">
          <a:extLst>
            <a:ext uri="{FF2B5EF4-FFF2-40B4-BE49-F238E27FC236}">
              <a16:creationId xmlns:a16="http://schemas.microsoft.com/office/drawing/2014/main" id="{353712EB-3D77-2449-8393-9CA825759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80800" y="406400"/>
          <a:ext cx="5092700" cy="17382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A6D4-D5CA-6743-8763-20F4F30D06AA}">
  <dimension ref="A1:GB214"/>
  <sheetViews>
    <sheetView tabSelected="1" topLeftCell="AZ1" workbookViewId="0">
      <selection activeCell="BK2" sqref="BK2"/>
    </sheetView>
  </sheetViews>
  <sheetFormatPr baseColWidth="10" defaultRowHeight="16" x14ac:dyDescent="0.2"/>
  <cols>
    <col min="3" max="3" width="4.33203125" customWidth="1"/>
    <col min="5" max="5" width="10.83203125" style="3"/>
    <col min="6" max="6" width="10.83203125" style="2"/>
    <col min="23" max="23" width="10.83203125" style="30"/>
    <col min="27" max="27" width="10.83203125" style="29"/>
    <col min="29" max="29" width="10.83203125" style="28"/>
    <col min="30" max="30" width="10.83203125" style="27"/>
    <col min="40" max="40" width="10.83203125" style="25"/>
    <col min="43" max="43" width="10.83203125" style="25"/>
    <col min="46" max="46" width="10.83203125" style="25"/>
    <col min="48" max="48" width="10.83203125" style="26"/>
    <col min="49" max="49" width="10.83203125" style="25"/>
    <col min="54" max="54" width="10.83203125" style="25"/>
    <col min="61" max="61" width="11.33203125" style="19" bestFit="1" customWidth="1"/>
    <col min="62" max="62" width="11.33203125" style="24" bestFit="1" customWidth="1"/>
    <col min="63" max="64" width="11.33203125" customWidth="1"/>
    <col min="66" max="66" width="18.6640625" bestFit="1" customWidth="1"/>
  </cols>
  <sheetData>
    <row r="1" spans="2:182" x14ac:dyDescent="0.2">
      <c r="W1" s="85">
        <v>1.1413</v>
      </c>
      <c r="X1" s="83">
        <v>1.0527</v>
      </c>
      <c r="AA1" s="29" t="s">
        <v>289</v>
      </c>
      <c r="AC1" s="28" t="s">
        <v>125</v>
      </c>
      <c r="AD1" s="27" t="s">
        <v>240</v>
      </c>
      <c r="AG1" s="84">
        <f>1/((4/3)^3.22-1)</f>
        <v>0.65563434335653203</v>
      </c>
      <c r="AH1" s="84">
        <f>1/((5/4)^3-1)</f>
        <v>1.0491803278688525</v>
      </c>
      <c r="AI1" s="84">
        <f>1/((4/3)^3.22-1)</f>
        <v>0.65563434335653203</v>
      </c>
      <c r="AU1">
        <f>((4/3)^2.0926-1)</f>
        <v>0.82577308364088609</v>
      </c>
      <c r="AV1" s="26">
        <f>((4/3)^2.9988-1)</f>
        <v>1.3695522159267632</v>
      </c>
      <c r="AZ1" s="83">
        <v>1.1413</v>
      </c>
      <c r="BE1" s="83">
        <v>1.0527</v>
      </c>
      <c r="BL1" s="26">
        <f>((3/2)^3.096-1)</f>
        <v>2.508960973476237</v>
      </c>
    </row>
    <row r="2" spans="2:182" s="13" customFormat="1" ht="402" x14ac:dyDescent="0.2">
      <c r="E2" s="15"/>
      <c r="F2" s="14"/>
      <c r="G2" s="13" t="str">
        <f t="shared" ref="G2:AI2" si="0">G17</f>
        <v>DF-MP2-F12/VTZ-F12</v>
      </c>
      <c r="H2" s="13" t="str">
        <f t="shared" si="0"/>
        <v>DF-MP2-F12/VQZ-F12</v>
      </c>
      <c r="I2" s="13" t="str">
        <f t="shared" si="0"/>
        <v>DF-MP2-F12/haVTZ-F12</v>
      </c>
      <c r="J2" s="13" t="str">
        <f t="shared" si="0"/>
        <v>DF-MP2-F12/haVQZ-F12</v>
      </c>
      <c r="K2" s="13" t="str">
        <f t="shared" si="0"/>
        <v>DF-MP2/haVDZ</v>
      </c>
      <c r="L2" s="13" t="str">
        <f t="shared" si="0"/>
        <v>DF-MP2/haVTZ</v>
      </c>
      <c r="M2" s="13" t="str">
        <f t="shared" si="0"/>
        <v>DF-MP2/haVQZ</v>
      </c>
      <c r="N2" s="13" t="str">
        <f t="shared" si="0"/>
        <v>DF-MP2/haV5Z</v>
      </c>
      <c r="O2" s="13" t="str">
        <f t="shared" si="0"/>
        <v>DF-CCSD(T)/haVDZ</v>
      </c>
      <c r="P2" s="13" t="str">
        <f t="shared" si="0"/>
        <v>DF-CCSD(T)/haVTZ</v>
      </c>
      <c r="Q2" s="13" t="str">
        <f t="shared" si="0"/>
        <v>DF-CCSD(T)/haVQZ</v>
      </c>
      <c r="R2" s="13" t="str">
        <f t="shared" si="0"/>
        <v>CCSD-F12c/VDZ-F12</v>
      </c>
      <c r="S2" s="13" t="str">
        <f t="shared" si="0"/>
        <v>CCSD-F12c/VTZ-F12</v>
      </c>
      <c r="T2" s="13" t="str">
        <f t="shared" si="0"/>
        <v>CCSD-F12c/VQZ-F12</v>
      </c>
      <c r="U2" s="13" t="str">
        <f t="shared" si="0"/>
        <v>CCSD(T)-F12c/VDZ-F12</v>
      </c>
      <c r="V2" s="13" t="str">
        <f t="shared" si="0"/>
        <v>CCSD(T)-F12c/VTZ-F12</v>
      </c>
      <c r="W2" s="82" t="str">
        <f t="shared" si="0"/>
        <v>CCSD(Ts)-F12c/VDZ-F12</v>
      </c>
      <c r="X2" s="13" t="str">
        <f t="shared" si="0"/>
        <v>CCSD(Ts)-F12c/VTZ-F12</v>
      </c>
      <c r="Y2" s="13" t="str">
        <f t="shared" si="0"/>
        <v>DF-MP2/AVDZ</v>
      </c>
      <c r="Z2" s="13" t="str">
        <f t="shared" si="0"/>
        <v>DF-CCSD(T)/AVDZ</v>
      </c>
      <c r="AA2" s="81" t="str">
        <f t="shared" si="0"/>
        <v>DF-MP2-F12/VQZ-F12 + [CCSD(T) - MP2]/AVDZ</v>
      </c>
      <c r="AB2" s="13" t="str">
        <f t="shared" si="0"/>
        <v>DF-MP2-F12/haV{T,Q}Z-F12 + [CCSD-F12 -MP2-F12]/VTZ-F12 + (T)/haV{T,Q}Z</v>
      </c>
      <c r="AC2" s="80" t="str">
        <f t="shared" si="0"/>
        <v>DF-MP2-F12/haV{T,Q}Z-F12 + [CCSD-F12 -MP2-F12]/VQZ-F12 + (T)/haV{T,Q}Z</v>
      </c>
      <c r="AD2" s="79" t="str">
        <f t="shared" si="0"/>
        <v>DF-MP2-F12/haV{T,Q}Z-F12 + [CCSD-F12 -MP2-F12]/VTZ-F12 + (T)/haV{D,T}Z</v>
      </c>
      <c r="AE2" s="13" t="str">
        <f t="shared" si="0"/>
        <v>MP2-F12/V{T,Q}Z-F12</v>
      </c>
      <c r="AF2" s="13" t="str">
        <f t="shared" si="0"/>
        <v>MP2-F12/haV{T,Q}Z-F12</v>
      </c>
      <c r="AG2" s="13" t="str">
        <f t="shared" si="0"/>
        <v>DF-MP2/haV{T,Q}Z</v>
      </c>
      <c r="AH2" s="13" t="str">
        <f t="shared" si="0"/>
        <v>DF-MP2/haV{Q,5}Z</v>
      </c>
      <c r="AI2" s="13" t="str">
        <f t="shared" si="0"/>
        <v>DF-CCSD(T)/haV{T,Q}Z</v>
      </c>
      <c r="AL2" s="13" t="str">
        <f t="shared" ref="AL2:BL2" si="1">AL17</f>
        <v>[DF-CCSD - DF-MP2]/AVDZ</v>
      </c>
      <c r="AM2" s="13" t="str">
        <f t="shared" si="1"/>
        <v>(T)/AVDZ</v>
      </c>
      <c r="AN2" s="76" t="str">
        <f t="shared" si="1"/>
        <v>[CCSD(T)-MP2]/AVDZ</v>
      </c>
      <c r="AO2" s="13" t="str">
        <f t="shared" si="1"/>
        <v>[DF-CCSD - DF-MP2]/haVTZ</v>
      </c>
      <c r="AP2" s="13" t="str">
        <f t="shared" si="1"/>
        <v>(T)/haVTZ</v>
      </c>
      <c r="AQ2" s="76" t="str">
        <f t="shared" si="1"/>
        <v>[CCSD(T)-MP2]/haVTZ</v>
      </c>
      <c r="AR2" s="78" t="str">
        <f t="shared" si="1"/>
        <v>[DF-CCSD - DF-MP2]/haVQZ</v>
      </c>
      <c r="AS2" s="13" t="str">
        <f t="shared" si="1"/>
        <v>(T)/haVQZ</v>
      </c>
      <c r="AT2" s="76" t="str">
        <f t="shared" si="1"/>
        <v>[CCSD(T)-MP2]haVQZ</v>
      </c>
      <c r="AU2" s="13" t="str">
        <f t="shared" si="1"/>
        <v>[DF-CCSD - DF-MP2]/haV{T,Q}Z</v>
      </c>
      <c r="AV2" s="77" t="str">
        <f t="shared" si="1"/>
        <v>(T)/haV{T,Q}Z</v>
      </c>
      <c r="AW2" s="76" t="str">
        <f t="shared" si="1"/>
        <v>[CCSD(T)-MP2]haV{T,Q}Z</v>
      </c>
      <c r="AX2" s="13" t="str">
        <f t="shared" si="1"/>
        <v>[CCSD-F12 -MP2-F12]/VDZ-F12</v>
      </c>
      <c r="AY2" s="13" t="str">
        <f t="shared" si="1"/>
        <v>(T)-F12/VDZ-F12</v>
      </c>
      <c r="AZ2" s="13" t="str">
        <f t="shared" si="1"/>
        <v>(Ts)-F12/VDZ-F12</v>
      </c>
      <c r="BA2" s="13" t="str">
        <f t="shared" si="1"/>
        <v>[CCSD(T)-F12 -MP2-F12]/VDZ-F12</v>
      </c>
      <c r="BB2" s="76" t="str">
        <f t="shared" si="1"/>
        <v>[CCSD(Ts)-F12 -MP2-F12]/VDZ-F12</v>
      </c>
      <c r="BC2" s="13" t="str">
        <f t="shared" si="1"/>
        <v>[CCSD-F12 -MP2-F12]/VTZ-F12</v>
      </c>
      <c r="BD2" s="13" t="str">
        <f t="shared" si="1"/>
        <v>(T)-F12/VTZ-F12</v>
      </c>
      <c r="BE2" s="13" t="str">
        <f t="shared" si="1"/>
        <v>(Ts)-F12/VTZ-F12</v>
      </c>
      <c r="BF2" s="13" t="str">
        <f t="shared" si="1"/>
        <v>[CCSD(T)-F12 -MP2-F12]/VTZ-F12</v>
      </c>
      <c r="BG2" s="13" t="str">
        <f t="shared" si="1"/>
        <v>[CCSD(Ts)-F12 -MP2-F12]/VTZ-F12</v>
      </c>
      <c r="BH2" s="13" t="str">
        <f t="shared" si="1"/>
        <v>[CCSD-F12 -MP2-F12]/VTZ-F12 + (T)/haV{T,Q}Z</v>
      </c>
      <c r="BI2" s="75" t="str">
        <f t="shared" si="1"/>
        <v>[CCSD-F12 -MP2-F12]/VQZ-F12</v>
      </c>
      <c r="BJ2" s="74" t="str">
        <f t="shared" si="1"/>
        <v>[CCSD-F12 -MP2-F12]/VQZ-F12 + (T)/haV{T,Q}Z</v>
      </c>
      <c r="BK2" s="13" t="str">
        <f t="shared" si="1"/>
        <v>(T)/haVDZ</v>
      </c>
      <c r="BL2" s="13" t="str">
        <f t="shared" si="1"/>
        <v>(T)/haV{D,T}Z</v>
      </c>
    </row>
    <row r="3" spans="2:182" x14ac:dyDescent="0.2">
      <c r="E3" s="2" t="s">
        <v>123</v>
      </c>
      <c r="F3" s="63"/>
      <c r="G3" s="72">
        <f t="shared" ref="G3:AI3" si="2">SQRT(SUMXMY2(G18:G113,$AC18:$AC113)/COUNT(G18:G113))</f>
        <v>8.5658688835139024E-2</v>
      </c>
      <c r="H3" s="72">
        <f t="shared" si="2"/>
        <v>8.0118670823451879E-2</v>
      </c>
      <c r="I3" s="72">
        <f t="shared" si="2"/>
        <v>7.5866567911115762E-2</v>
      </c>
      <c r="J3" s="72">
        <f t="shared" si="2"/>
        <v>7.4052857794074792E-2</v>
      </c>
      <c r="K3" s="72">
        <f t="shared" si="2"/>
        <v>0.47559988718165302</v>
      </c>
      <c r="L3" s="72">
        <f t="shared" si="2"/>
        <v>0.21621828508448393</v>
      </c>
      <c r="M3" s="72">
        <f t="shared" si="2"/>
        <v>0.12931099657833775</v>
      </c>
      <c r="N3" s="72">
        <f t="shared" si="2"/>
        <v>0.10184457515023349</v>
      </c>
      <c r="O3" s="72">
        <f t="shared" si="2"/>
        <v>0.44240520907899733</v>
      </c>
      <c r="P3" s="72">
        <f t="shared" si="2"/>
        <v>0.15374236207778569</v>
      </c>
      <c r="Q3" s="72">
        <f t="shared" si="2"/>
        <v>5.9905699865907838E-2</v>
      </c>
      <c r="R3" s="72">
        <f t="shared" si="2"/>
        <v>0.39492658733696007</v>
      </c>
      <c r="S3" s="72">
        <f t="shared" si="2"/>
        <v>0.37311845609623889</v>
      </c>
      <c r="T3" s="72">
        <f t="shared" si="2"/>
        <v>0.36421414866915469</v>
      </c>
      <c r="U3" s="72">
        <f t="shared" si="2"/>
        <v>0.11484030413202768</v>
      </c>
      <c r="V3" s="72">
        <f t="shared" si="2"/>
        <v>5.1842960109949175E-2</v>
      </c>
      <c r="W3" s="73">
        <f t="shared" si="2"/>
        <v>7.5786678752359338E-2</v>
      </c>
      <c r="X3" s="72">
        <f t="shared" si="2"/>
        <v>3.5026806627034675E-2</v>
      </c>
      <c r="Y3" s="72">
        <f t="shared" si="2"/>
        <v>0.33795924614840295</v>
      </c>
      <c r="Z3" s="72">
        <f t="shared" si="2"/>
        <v>0.27772646826281544</v>
      </c>
      <c r="AA3" s="72">
        <f t="shared" si="2"/>
        <v>1.252575457270815E-2</v>
      </c>
      <c r="AB3" s="72">
        <f t="shared" si="2"/>
        <v>3.434475803662275E-3</v>
      </c>
      <c r="AC3" s="37">
        <f t="shared" si="2"/>
        <v>0</v>
      </c>
      <c r="AD3" s="71">
        <f t="shared" si="2"/>
        <v>0.1040993519631089</v>
      </c>
      <c r="AE3" s="71">
        <f t="shared" si="2"/>
        <v>7.7763768022243759E-2</v>
      </c>
      <c r="AF3" s="71">
        <f t="shared" si="2"/>
        <v>7.337579068003551E-2</v>
      </c>
      <c r="AG3" s="71">
        <f t="shared" si="2"/>
        <v>7.5407691794019682E-2</v>
      </c>
      <c r="AH3" s="71">
        <f t="shared" si="2"/>
        <v>7.4604866452029836E-2</v>
      </c>
      <c r="AI3" s="71">
        <f t="shared" si="2"/>
        <v>3.6556900045819009E-3</v>
      </c>
      <c r="AK3" s="6" t="s">
        <v>123</v>
      </c>
      <c r="AL3" s="63"/>
      <c r="AM3" s="63"/>
      <c r="AN3" s="48">
        <f>SQRT(SUMXMY2(AN18:AN113,$BJ18:$BJ113)/COUNT(AN18:AN113))</f>
        <v>8.5981841276754102E-3</v>
      </c>
      <c r="AO3" s="70"/>
      <c r="AP3" s="47"/>
      <c r="AQ3" s="48">
        <f>SQRT(SUMXMY2(AQ18:AQ113,$BJ18:$BJ113)/COUNT(AQ18:AQ113))</f>
        <v>5.1827972900821686E-3</v>
      </c>
      <c r="AR3" s="47"/>
      <c r="AS3" s="47"/>
      <c r="AT3" s="48">
        <f>SQRT(SUMXMY2(AT18:AT113,$BJ18:$BJ113)/COUNT(AT18:AT113))</f>
        <v>3.6972239428332103E-3</v>
      </c>
      <c r="AU3" s="47"/>
      <c r="AV3" s="63"/>
      <c r="AW3" s="48">
        <f>SQRT(SUMXMY2(AW18:AW113,$BJ18:$BJ113)/COUNT(AW18:AW113))</f>
        <v>1.4881377976828002E-2</v>
      </c>
      <c r="AX3" s="47"/>
      <c r="AY3" s="47"/>
      <c r="BA3" s="48">
        <f>SQRT(SUMXMY2(BA18:BA113,$BJ18:$BJ113)/COUNT(BA18:BA113))</f>
        <v>7.8489435689087311E-2</v>
      </c>
      <c r="BB3" s="48">
        <f>SQRT(SUMXMY2(BB18:BB113,$BJ18:$BJ113)/COUNT(BB18:BB113))</f>
        <v>4.048595745963051E-2</v>
      </c>
      <c r="BC3" s="47"/>
      <c r="BD3" s="47"/>
      <c r="BF3" s="48">
        <f>SQRT(SUMXMY2(BF18:BF113,$BJ18:$BJ113)/COUNT(BF18:BF113))</f>
        <v>3.8143172200966247E-2</v>
      </c>
      <c r="BG3" s="48">
        <f>SQRT(SUMXMY2(BG18:BG113,$BJ18:$BJ113)/COUNT(BG18:BG113))</f>
        <v>2.157915977780047E-2</v>
      </c>
      <c r="BH3" s="48">
        <f>SQRT(SUMXMY2(BH18:BH113,$BJ18:$BJ113)/COUNT(BH18:BH113))</f>
        <v>3.4344758036623734E-3</v>
      </c>
      <c r="BI3" s="59"/>
      <c r="BJ3" s="48">
        <f>SQRT(SUMXMY2(BJ18:BJ113,$BJ18:$BJ113)/COUNT(BJ18:BJ113))</f>
        <v>0</v>
      </c>
      <c r="BK3" s="47"/>
      <c r="BL3" s="47"/>
    </row>
    <row r="4" spans="2:182" x14ac:dyDescent="0.2">
      <c r="E4" s="62"/>
      <c r="F4" s="62"/>
      <c r="G4" s="59">
        <f t="shared" ref="G4:N4" si="3">SQRT(SUMXMY2(G18:G113,$AF18:$AF113)/COUNT(G18:G113))</f>
        <v>1.4791660557756671E-2</v>
      </c>
      <c r="H4" s="59">
        <f t="shared" si="3"/>
        <v>9.175204921457937E-3</v>
      </c>
      <c r="I4" s="59">
        <f t="shared" si="3"/>
        <v>3.5626451210497962E-3</v>
      </c>
      <c r="J4" s="59">
        <f t="shared" si="3"/>
        <v>8.9374951280036391E-4</v>
      </c>
      <c r="K4" s="59">
        <f t="shared" si="3"/>
        <v>0.4130503398611689</v>
      </c>
      <c r="L4" s="59">
        <f t="shared" si="3"/>
        <v>0.15103913675253589</v>
      </c>
      <c r="M4" s="59">
        <f t="shared" si="3"/>
        <v>6.1919607159363642E-2</v>
      </c>
      <c r="N4" s="59">
        <f t="shared" si="3"/>
        <v>3.2599256524347725E-2</v>
      </c>
      <c r="O4" s="59"/>
      <c r="P4" s="59"/>
      <c r="Q4" s="59"/>
      <c r="R4" s="59"/>
      <c r="S4" s="59"/>
      <c r="T4" s="59"/>
      <c r="U4" s="59"/>
      <c r="V4" s="59"/>
      <c r="W4" s="61"/>
      <c r="X4" s="59"/>
      <c r="Y4" s="59">
        <f>SQRT(SUMXMY2(Y18:Y113,$AF18:$AF113)/COUNT(Y18:Y113))</f>
        <v>0.27884164582318138</v>
      </c>
      <c r="Z4" s="59"/>
      <c r="AA4" s="60"/>
      <c r="AB4" s="40"/>
      <c r="AE4" s="59">
        <f>SQRT(SUMXMY2(AE18:AE113,$AF18:$AF113)/COUNT(AE18:AE113))</f>
        <v>7.1119217631022847E-3</v>
      </c>
      <c r="AF4" s="59" t="s">
        <v>239</v>
      </c>
      <c r="AG4" s="59">
        <f>SQRT(SUMXMY2(AG18:AG113,$AF18:$AF113)/COUNT(AG18:AG113))</f>
        <v>6.6282813267908086E-3</v>
      </c>
      <c r="AH4" s="59">
        <f>SQRT(SUMXMY2(AH18:AH113,$AF18:$AF113)/COUNT(AH18:AH113))</f>
        <v>3.1499577383318315E-3</v>
      </c>
      <c r="AI4" s="59"/>
      <c r="AK4" s="6" t="s">
        <v>123</v>
      </c>
      <c r="AL4" s="59"/>
      <c r="AM4" s="63">
        <f>SQRT(SUMXMY2(AM18:AM113,$AV18:$AV113)/COUNT(AM18:AM113))</f>
        <v>7.5825230576723704E-2</v>
      </c>
      <c r="AN4" s="58"/>
      <c r="AO4" s="69"/>
      <c r="AP4" s="63">
        <f>SQRT(SUMXMY2(AP18:AP113,$AV18:$AV113)/COUNT(AP18:AP113))</f>
        <v>3.744138039408889E-2</v>
      </c>
      <c r="AQ4" s="58"/>
      <c r="AR4" s="40"/>
      <c r="AS4" s="63">
        <f>SQRT(SUMXMY2(AS18:AS113,$AV18:$AV113)/COUNT(AS18:AS113))</f>
        <v>2.1640344171958162E-2</v>
      </c>
      <c r="AT4" s="58"/>
      <c r="AU4" s="40"/>
      <c r="AV4" s="63">
        <f>SQRT(SUMXMY2(AV18:AV113,$AV18:$AV113)/COUNT(AV18:AV113))</f>
        <v>0</v>
      </c>
      <c r="AW4" s="58"/>
      <c r="AX4" s="40"/>
      <c r="AY4" s="63">
        <f>SQRT(SUMXMY2(AY18:AY113,$AV18:$AV113)/COUNT(AY18:AY113))</f>
        <v>7.6472651383720669E-2</v>
      </c>
      <c r="AZ4" s="63">
        <f>SQRT(SUMXMY2(AZ18:AZ113,$AV18:$AV113)/COUNT(AZ18:AZ113))</f>
        <v>3.7758184236110784E-2</v>
      </c>
      <c r="BC4" s="6"/>
      <c r="BD4" s="63">
        <f>SQRT(SUMXMY2(BD18:BD113,$AV18:$AV113)/COUNT(BD18:BD113))</f>
        <v>3.5427188284062709E-2</v>
      </c>
      <c r="BE4" s="63">
        <f>SQRT(SUMXMY2(BE18:BE113,$AV18:$AV113)/COUNT(BE18:BE113))</f>
        <v>1.8711109336644272E-2</v>
      </c>
      <c r="BH4" s="47"/>
      <c r="BI4" s="40"/>
      <c r="BJ4" s="48"/>
      <c r="BK4" s="63">
        <f>SQRT(SUMXMY2(BK18:BK113,$AV18:$AV113)/COUNT(BK18:BK113))</f>
        <v>9.4524339659758899E-2</v>
      </c>
      <c r="BL4" s="63">
        <f>SQRT(SUMXMY2(BL18:BL113,$AV18:$AV113)/COUNT(BL18:BL113))</f>
        <v>0.10665450744783588</v>
      </c>
    </row>
    <row r="5" spans="2:182" x14ac:dyDescent="0.2">
      <c r="E5" s="62"/>
      <c r="F5" s="62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61"/>
      <c r="X5" s="59"/>
      <c r="Y5" s="59"/>
      <c r="Z5" s="59"/>
      <c r="AA5" s="60"/>
      <c r="AB5" s="40"/>
      <c r="AE5" s="59"/>
      <c r="AF5" s="59"/>
      <c r="AG5" s="59"/>
      <c r="AH5" s="59"/>
      <c r="AI5" s="59"/>
      <c r="AK5" s="6" t="s">
        <v>123</v>
      </c>
      <c r="AL5" s="59">
        <f>SQRT(SUMXMY2(AL18:AL113,$BI18:$BI113)/COUNT(AL18:AL113))</f>
        <v>7.8524083371676323E-2</v>
      </c>
      <c r="AM5" s="47"/>
      <c r="AN5" s="41"/>
      <c r="AO5" s="59">
        <f>SQRT(SUMXMY2(AO18:AO113,$BI18:$BI113)/COUNT(AO18:AO113))</f>
        <v>3.4859451141482964E-2</v>
      </c>
      <c r="AP5" s="47"/>
      <c r="AQ5" s="41"/>
      <c r="AR5" s="59">
        <f>SQRT(SUMXMY2(AR18:AR113,$BI18:$BI113)/COUNT(AR18:AR113))</f>
        <v>2.3474232551578496E-2</v>
      </c>
      <c r="AS5" s="47"/>
      <c r="AT5" s="41"/>
      <c r="AU5" s="59">
        <f>SQRT(SUMXMY2(AU18:AU113,$BI18:$BI113)/COUNT(AU18:AU113))</f>
        <v>1.4881377976828002E-2</v>
      </c>
      <c r="AV5" s="63"/>
      <c r="AW5" s="41"/>
      <c r="AX5" s="59">
        <f>SQRT(SUMXMY2(AX18:AX113,$BI18:$BI113)/COUNT(AX18:AX113))</f>
        <v>6.1069785524386138E-3</v>
      </c>
      <c r="AY5" s="6"/>
      <c r="BC5" s="59">
        <f>SQRT(SUMXMY2(BC18:BC113,$BI18:$BI113)/COUNT(BC18:BC113))</f>
        <v>3.4344758036623738E-3</v>
      </c>
      <c r="BD5" s="6"/>
      <c r="BH5" s="47"/>
      <c r="BI5" s="59">
        <f>SQRT(SUMXMY2(BI18:BI113,$BI18:$BI113)/COUNT(BI18:BI113))</f>
        <v>0</v>
      </c>
      <c r="BJ5" s="48"/>
      <c r="BK5" s="47"/>
      <c r="BL5" s="47"/>
    </row>
    <row r="6" spans="2:182" x14ac:dyDescent="0.2">
      <c r="E6" s="62"/>
      <c r="F6" s="68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7"/>
      <c r="X6" s="66"/>
      <c r="Y6" s="66"/>
      <c r="Z6" s="66"/>
      <c r="AA6" s="66"/>
      <c r="AE6" s="66"/>
      <c r="AF6" s="66"/>
      <c r="AG6" s="66"/>
      <c r="AH6" s="66"/>
      <c r="AO6" s="65"/>
    </row>
    <row r="7" spans="2:182" x14ac:dyDescent="0.2">
      <c r="E7" s="62"/>
      <c r="F7" s="62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61"/>
      <c r="X7" s="59"/>
      <c r="Y7" s="59"/>
      <c r="Z7" s="59"/>
      <c r="AA7" s="60"/>
      <c r="AB7" s="40"/>
      <c r="AE7" s="59"/>
      <c r="AF7" s="59"/>
      <c r="AG7" s="59"/>
      <c r="AH7" s="59"/>
      <c r="AI7" s="59"/>
      <c r="AK7" s="6" t="s">
        <v>238</v>
      </c>
      <c r="AL7" s="47"/>
      <c r="AM7" s="47"/>
      <c r="AN7" s="47">
        <f>AVERAGE(AN115:AN210)</f>
        <v>-3.3099811399112757E-3</v>
      </c>
      <c r="AO7" s="64"/>
      <c r="AP7" s="6"/>
      <c r="AQ7" s="47">
        <f>AVERAGE(AQ115:AQ210)</f>
        <v>3.8775199357883971E-3</v>
      </c>
      <c r="AR7" s="64"/>
      <c r="AS7" s="6"/>
      <c r="AT7" s="47">
        <f>AVERAGE(AT115:AT210)</f>
        <v>-2.8724629387238612E-4</v>
      </c>
      <c r="AU7" s="6"/>
      <c r="AV7" s="12"/>
      <c r="AW7" s="47">
        <f>AVERAGE(AW115:AW210)</f>
        <v>-1.0549884461197277E-2</v>
      </c>
      <c r="AX7" s="6"/>
      <c r="AY7" s="6"/>
      <c r="AZ7" s="6"/>
      <c r="BA7" s="47">
        <f>AVERAGE(BA115:BA210)</f>
        <v>5.9259746597289269E-2</v>
      </c>
      <c r="BB7" s="47">
        <f>AVERAGE(BB115:BB210)</f>
        <v>2.8882403361650752E-2</v>
      </c>
      <c r="BC7" s="6"/>
      <c r="BD7" s="6"/>
      <c r="BE7" s="6"/>
      <c r="BF7" s="47">
        <f>AVERAGE(BF115:BF210)</f>
        <v>2.9488521234577136E-2</v>
      </c>
      <c r="BG7" s="47">
        <f>AVERAGE(BG115:BG210)</f>
        <v>1.6547758849473269E-2</v>
      </c>
      <c r="BH7" s="47">
        <f>AVERAGE(BH115:BH210)</f>
        <v>1.9261251107154514E-3</v>
      </c>
      <c r="BI7" s="40"/>
      <c r="BJ7" s="47">
        <f>AVERAGE(BJ115:BJ210)</f>
        <v>0</v>
      </c>
      <c r="BK7" s="47"/>
      <c r="BL7" s="47"/>
    </row>
    <row r="8" spans="2:182" x14ac:dyDescent="0.2">
      <c r="E8" s="62"/>
      <c r="F8" s="62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61"/>
      <c r="X8" s="59"/>
      <c r="Y8" s="59"/>
      <c r="Z8" s="59"/>
      <c r="AA8" s="60"/>
      <c r="AB8" s="40"/>
      <c r="AE8" s="59"/>
      <c r="AF8" s="59"/>
      <c r="AG8" s="59"/>
      <c r="AH8" s="59"/>
      <c r="AI8" s="59"/>
      <c r="AK8" s="6" t="s">
        <v>238</v>
      </c>
      <c r="AL8" s="47"/>
      <c r="AM8" s="47">
        <f>AVERAGE(AM115:AM210)</f>
        <v>5.6410475903870133E-2</v>
      </c>
      <c r="AN8" s="41"/>
      <c r="AO8" s="64"/>
      <c r="AP8" s="47">
        <f>AVERAGE(AP115:AP210)</f>
        <v>2.973377637827819E-2</v>
      </c>
      <c r="AQ8" s="41"/>
      <c r="AR8" s="64"/>
      <c r="AS8" s="47">
        <f>AVERAGE(AS115:AS210)</f>
        <v>1.7185508322218938E-2</v>
      </c>
      <c r="AT8" s="41"/>
      <c r="AU8" s="6"/>
      <c r="AV8" s="63">
        <f>AVERAGE(AV115:AV210)</f>
        <v>0</v>
      </c>
      <c r="AW8" s="41"/>
      <c r="AX8" s="6"/>
      <c r="AY8" s="47">
        <f>AVERAGE(AY115:AY210)</f>
        <v>5.8132923323452927E-2</v>
      </c>
      <c r="AZ8" s="47">
        <f>AVERAGE(AZ115:AZ210)</f>
        <v>2.7755580087814397E-2</v>
      </c>
      <c r="BA8" s="6"/>
      <c r="BB8" s="41"/>
      <c r="BC8" s="6"/>
      <c r="BD8" s="47">
        <f>AVERAGE(BD115:BD210)</f>
        <v>2.7562396123861677E-2</v>
      </c>
      <c r="BE8" s="47">
        <f>AVERAGE(BE115:BE210)</f>
        <v>1.4621633738757816E-2</v>
      </c>
      <c r="BF8" s="6"/>
      <c r="BG8" s="6"/>
      <c r="BH8" s="47"/>
      <c r="BI8" s="40"/>
      <c r="BJ8" s="48"/>
      <c r="BK8" s="47"/>
      <c r="BL8" s="63">
        <f>AVERAGE(BL115:BL210)</f>
        <v>-7.7932314415718754E-2</v>
      </c>
    </row>
    <row r="9" spans="2:182" x14ac:dyDescent="0.2">
      <c r="E9" s="62"/>
      <c r="F9" s="62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61"/>
      <c r="X9" s="59"/>
      <c r="Y9" s="59"/>
      <c r="Z9" s="59"/>
      <c r="AA9" s="60"/>
      <c r="AB9" s="40"/>
      <c r="AE9" s="59"/>
      <c r="AF9" s="59"/>
      <c r="AG9" s="59"/>
      <c r="AH9" s="59"/>
      <c r="AI9" s="59"/>
      <c r="AK9" s="6" t="s">
        <v>238</v>
      </c>
      <c r="AL9" s="47">
        <f>AVERAGE(AL115:AL210)</f>
        <v>-5.9720457043781407E-2</v>
      </c>
      <c r="AM9" s="47"/>
      <c r="AN9" s="41"/>
      <c r="AO9" s="47">
        <f>AVERAGE(AO115:AO210)</f>
        <v>-2.5856256442489785E-2</v>
      </c>
      <c r="AP9" s="6"/>
      <c r="AQ9" s="41"/>
      <c r="AR9" s="47">
        <f>AVERAGE(AR115:AR210)</f>
        <v>-1.7472754616091327E-2</v>
      </c>
      <c r="AS9" s="6"/>
      <c r="AT9" s="41"/>
      <c r="AU9" s="47">
        <f>AVERAGE(AU115:AU210)</f>
        <v>-1.0549884461197277E-2</v>
      </c>
      <c r="AV9" s="12"/>
      <c r="AW9" s="41"/>
      <c r="AX9" s="47">
        <f>AVERAGE(AX115:AX210)</f>
        <v>1.1268232738363539E-3</v>
      </c>
      <c r="AY9" s="6"/>
      <c r="BA9" s="6"/>
      <c r="BC9" s="47">
        <f>AVERAGE(BC115:BC210)</f>
        <v>1.9261251107154514E-3</v>
      </c>
      <c r="BD9" s="6"/>
      <c r="BF9" s="6"/>
      <c r="BH9" s="47"/>
      <c r="BI9" s="47">
        <f>AVERAGE(BI115:BI210)</f>
        <v>0</v>
      </c>
      <c r="BJ9" s="48"/>
      <c r="BK9" s="47"/>
      <c r="BL9" s="47"/>
    </row>
    <row r="10" spans="2:182" x14ac:dyDescent="0.2">
      <c r="E10" s="62"/>
      <c r="F10" s="62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1"/>
      <c r="X10" s="59"/>
      <c r="Y10" s="59"/>
      <c r="Z10" s="59"/>
      <c r="AA10" s="60"/>
      <c r="AB10" s="40"/>
      <c r="AE10" s="59"/>
      <c r="AF10" s="59"/>
      <c r="AG10" s="59"/>
      <c r="AH10" s="59"/>
      <c r="AI10" s="59"/>
      <c r="AL10" s="59"/>
      <c r="AM10" s="59"/>
      <c r="AR10" s="40"/>
      <c r="AS10" s="40"/>
      <c r="AT10" s="58"/>
      <c r="AU10" s="40"/>
      <c r="AV10" s="12"/>
      <c r="AW10" s="58"/>
      <c r="BH10" s="47"/>
      <c r="BJ10" s="48"/>
      <c r="BK10" s="47"/>
      <c r="BL10" s="47"/>
    </row>
    <row r="11" spans="2:182" x14ac:dyDescent="0.2">
      <c r="E11" s="62"/>
      <c r="F11" s="62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61"/>
      <c r="X11" s="59"/>
      <c r="Y11" s="59"/>
      <c r="Z11" s="59"/>
      <c r="AA11" s="60"/>
      <c r="AB11" s="40"/>
      <c r="AE11" s="59"/>
      <c r="AF11" s="59"/>
      <c r="AG11" s="59"/>
      <c r="AH11" s="59"/>
      <c r="AI11" s="59"/>
      <c r="AL11" s="59"/>
      <c r="AM11" s="59"/>
      <c r="AR11" s="40"/>
      <c r="AS11" s="40"/>
      <c r="AT11" s="58"/>
      <c r="AU11" s="40"/>
      <c r="AV11" s="12"/>
      <c r="AW11" s="58"/>
      <c r="BH11" s="47"/>
      <c r="BJ11" s="48"/>
      <c r="BK11" s="47"/>
      <c r="BL11" s="47"/>
    </row>
    <row r="12" spans="2:182" x14ac:dyDescent="0.2">
      <c r="E12" s="11"/>
      <c r="F12" s="11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57"/>
      <c r="X12" s="48"/>
      <c r="Y12" s="48"/>
      <c r="Z12" s="48"/>
      <c r="AA12" s="56"/>
      <c r="AB12" s="10"/>
      <c r="AE12" s="48"/>
      <c r="AF12" s="48"/>
      <c r="AG12" s="48"/>
      <c r="AH12" s="48"/>
      <c r="AI12" s="48"/>
      <c r="AL12" s="48"/>
      <c r="AM12" s="48"/>
      <c r="AR12" s="10"/>
      <c r="AS12" s="10"/>
      <c r="AT12" s="55"/>
      <c r="AU12" s="10"/>
      <c r="AV12" s="12"/>
      <c r="AW12" s="55"/>
      <c r="BH12" s="47"/>
      <c r="BJ12" s="48"/>
      <c r="BK12" s="47"/>
      <c r="BL12" s="47"/>
      <c r="DR12" s="46" t="s">
        <v>237</v>
      </c>
      <c r="DS12" s="46"/>
    </row>
    <row r="13" spans="2:182" x14ac:dyDescent="0.2">
      <c r="E13" s="9"/>
      <c r="F13" s="9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4"/>
      <c r="X13" s="52"/>
      <c r="Y13" s="52"/>
      <c r="Z13" s="52"/>
      <c r="AA13" s="53"/>
      <c r="AB13" s="8"/>
      <c r="AE13" s="52"/>
      <c r="AF13" s="52"/>
      <c r="AG13" s="52"/>
      <c r="AH13" s="52"/>
      <c r="AI13" s="52"/>
      <c r="AL13" s="52"/>
      <c r="AM13" s="52"/>
      <c r="AR13" s="8"/>
      <c r="AS13" s="8"/>
      <c r="AT13" s="51"/>
      <c r="AU13" s="8"/>
      <c r="AV13" s="12"/>
      <c r="AW13" s="51"/>
      <c r="BH13" s="47"/>
      <c r="BJ13" s="48"/>
      <c r="BK13" s="47"/>
      <c r="BL13" s="47"/>
      <c r="DR13" s="46" t="s">
        <v>236</v>
      </c>
      <c r="DS13" s="45">
        <f>1/((4/3)^4.3548-1)</f>
        <v>0.39998044506870284</v>
      </c>
    </row>
    <row r="14" spans="2:182" x14ac:dyDescent="0.2">
      <c r="E14" s="7"/>
      <c r="F14" s="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50"/>
      <c r="X14" s="47"/>
      <c r="Y14" s="47"/>
      <c r="Z14" s="47"/>
      <c r="AA14" s="49"/>
      <c r="AB14" s="6"/>
      <c r="AE14" s="47"/>
      <c r="AF14" s="47"/>
      <c r="AG14" s="47"/>
      <c r="AH14" s="47"/>
      <c r="AI14" s="47"/>
      <c r="AL14" s="47"/>
      <c r="AM14" s="47"/>
      <c r="AR14" s="6"/>
      <c r="AS14" s="6"/>
      <c r="AT14" s="41"/>
      <c r="AU14" s="6"/>
      <c r="AV14" s="12"/>
      <c r="AW14" s="41"/>
      <c r="BH14" s="47"/>
      <c r="BJ14" s="48"/>
      <c r="BK14" s="47"/>
      <c r="BL14" s="47"/>
      <c r="DR14" s="46" t="s">
        <v>235</v>
      </c>
      <c r="DS14" s="45">
        <f>1/((4/3)^4.6324-1)</f>
        <v>0.35828060168782699</v>
      </c>
      <c r="FH14" s="3" t="s">
        <v>234</v>
      </c>
    </row>
    <row r="15" spans="2:182" x14ac:dyDescent="0.2">
      <c r="DR15" t="s">
        <v>233</v>
      </c>
      <c r="DU15" t="s">
        <v>232</v>
      </c>
      <c r="ED15" t="s">
        <v>231</v>
      </c>
      <c r="EG15" t="s">
        <v>230</v>
      </c>
      <c r="FK15" s="3" t="s">
        <v>229</v>
      </c>
    </row>
    <row r="16" spans="2:182" ht="17" x14ac:dyDescent="0.25">
      <c r="B16" s="5" t="s">
        <v>124</v>
      </c>
      <c r="F16" s="2" t="s">
        <v>228</v>
      </c>
      <c r="BO16" t="s">
        <v>227</v>
      </c>
      <c r="BR16" t="s">
        <v>226</v>
      </c>
      <c r="BT16" s="3"/>
      <c r="BU16" t="s">
        <v>225</v>
      </c>
      <c r="BX16" t="s">
        <v>224</v>
      </c>
      <c r="BZ16" s="3"/>
      <c r="CA16" t="s">
        <v>223</v>
      </c>
      <c r="CC16" s="3"/>
      <c r="CD16" t="s">
        <v>222</v>
      </c>
      <c r="CF16" s="3"/>
      <c r="CG16" t="s">
        <v>221</v>
      </c>
      <c r="CI16" s="3"/>
      <c r="CJ16" t="s">
        <v>220</v>
      </c>
      <c r="CL16" s="3"/>
      <c r="CM16" t="s">
        <v>219</v>
      </c>
      <c r="CO16" s="3"/>
      <c r="CP16" t="s">
        <v>218</v>
      </c>
      <c r="CR16" s="3"/>
      <c r="CS16" t="s">
        <v>217</v>
      </c>
      <c r="CU16" s="3"/>
      <c r="CV16" s="3" t="s">
        <v>216</v>
      </c>
      <c r="CW16" s="3"/>
      <c r="CX16" s="3"/>
      <c r="CY16" s="3" t="s">
        <v>215</v>
      </c>
      <c r="CZ16" s="3"/>
      <c r="DA16" s="3"/>
      <c r="DB16" s="3" t="s">
        <v>214</v>
      </c>
      <c r="DC16" s="3"/>
      <c r="DD16" s="3"/>
      <c r="DE16" s="3" t="s">
        <v>213</v>
      </c>
      <c r="DF16" s="3"/>
      <c r="DG16" s="3"/>
      <c r="DH16" s="3" t="s">
        <v>212</v>
      </c>
      <c r="DI16" s="3"/>
      <c r="DJ16" s="3"/>
      <c r="DK16" t="s">
        <v>211</v>
      </c>
      <c r="DM16" s="3"/>
      <c r="DN16" t="s">
        <v>210</v>
      </c>
      <c r="DP16" s="3"/>
      <c r="DR16" t="s">
        <v>207</v>
      </c>
      <c r="DT16" s="3"/>
      <c r="DU16" t="s">
        <v>208</v>
      </c>
      <c r="DW16" s="3"/>
      <c r="DX16" t="s">
        <v>207</v>
      </c>
      <c r="DZ16" s="3"/>
      <c r="EA16" t="s">
        <v>209</v>
      </c>
      <c r="EC16" s="3"/>
      <c r="ED16" t="s">
        <v>207</v>
      </c>
      <c r="EF16" s="3"/>
      <c r="EG16" t="s">
        <v>208</v>
      </c>
      <c r="EI16" s="3"/>
      <c r="EJ16" t="s">
        <v>207</v>
      </c>
      <c r="EL16" s="3"/>
      <c r="EM16" t="s">
        <v>206</v>
      </c>
      <c r="EO16" s="3"/>
      <c r="EP16" t="s">
        <v>205</v>
      </c>
      <c r="ES16" t="s">
        <v>204</v>
      </c>
      <c r="EV16" t="s">
        <v>203</v>
      </c>
      <c r="EY16" t="s">
        <v>202</v>
      </c>
      <c r="FB16" t="s">
        <v>201</v>
      </c>
      <c r="FE16" t="s">
        <v>200</v>
      </c>
      <c r="FI16" s="3"/>
      <c r="FJ16" s="3"/>
      <c r="FL16" s="3"/>
      <c r="FM16" s="3"/>
      <c r="FN16" s="44" t="s">
        <v>199</v>
      </c>
      <c r="FO16" s="3"/>
      <c r="FP16" s="3"/>
      <c r="FQ16" t="s">
        <v>198</v>
      </c>
      <c r="FT16" t="s">
        <v>197</v>
      </c>
      <c r="FW16" t="s">
        <v>196</v>
      </c>
      <c r="FZ16" t="s">
        <v>195</v>
      </c>
    </row>
    <row r="17" spans="1:184" s="6" customFormat="1" ht="17" x14ac:dyDescent="0.25">
      <c r="A17" s="16"/>
      <c r="B17" s="16" t="s">
        <v>108</v>
      </c>
      <c r="E17" s="7" t="s">
        <v>109</v>
      </c>
      <c r="F17" s="2" t="s">
        <v>107</v>
      </c>
      <c r="G17" s="6" t="str">
        <f>BO16</f>
        <v>DF-MP2-F12/VTZ-F12</v>
      </c>
      <c r="H17" s="6" t="str">
        <f>BR16</f>
        <v>DF-MP2-F12/VQZ-F12</v>
      </c>
      <c r="I17" s="6" t="str">
        <f>BU16</f>
        <v>DF-MP2-F12/haVTZ-F12</v>
      </c>
      <c r="J17" s="6" t="str">
        <f>BX16</f>
        <v>DF-MP2-F12/haVQZ-F12</v>
      </c>
      <c r="K17" s="6" t="str">
        <f>CA16</f>
        <v>DF-MP2/haVDZ</v>
      </c>
      <c r="L17" s="6" t="str">
        <f>CD16</f>
        <v>DF-MP2/haVTZ</v>
      </c>
      <c r="M17" s="6" t="str">
        <f>CG16</f>
        <v>DF-MP2/haVQZ</v>
      </c>
      <c r="N17" s="6" t="str">
        <f>CJ16</f>
        <v>DF-MP2/haV5Z</v>
      </c>
      <c r="O17" s="6" t="str">
        <f>CM16</f>
        <v>DF-CCSD(T)/haVDZ</v>
      </c>
      <c r="P17" s="6" t="str">
        <f>CP16</f>
        <v>DF-CCSD(T)/haVTZ</v>
      </c>
      <c r="Q17" s="6" t="str">
        <f>CS16</f>
        <v>DF-CCSD(T)/haVQZ</v>
      </c>
      <c r="R17" s="7" t="str">
        <f>CV16</f>
        <v>CCSD-F12c/VDZ-F12</v>
      </c>
      <c r="S17" s="7" t="str">
        <f>CY16</f>
        <v>CCSD-F12c/VTZ-F12</v>
      </c>
      <c r="T17" s="7" t="str">
        <f>DB16</f>
        <v>CCSD-F12c/VQZ-F12</v>
      </c>
      <c r="U17" s="7" t="str">
        <f>DE16</f>
        <v>CCSD(T)-F12c/VDZ-F12</v>
      </c>
      <c r="V17" s="7" t="str">
        <f>DH16</f>
        <v>CCSD(T)-F12c/VTZ-F12</v>
      </c>
      <c r="W17" s="43" t="s">
        <v>194</v>
      </c>
      <c r="X17" s="7" t="s">
        <v>193</v>
      </c>
      <c r="Y17" s="6" t="str">
        <f>DK16</f>
        <v>DF-MP2/AVDZ</v>
      </c>
      <c r="Z17" s="6" t="str">
        <f>DN16</f>
        <v>DF-CCSD(T)/AVDZ</v>
      </c>
      <c r="AA17" s="42" t="s">
        <v>192</v>
      </c>
      <c r="AB17" s="6" t="s">
        <v>191</v>
      </c>
      <c r="AC17" s="28" t="s">
        <v>190</v>
      </c>
      <c r="AD17" s="27" t="s">
        <v>189</v>
      </c>
      <c r="AE17" s="6" t="str">
        <f>EA16</f>
        <v>MP2-F12/V{T,Q}Z-F12</v>
      </c>
      <c r="AF17" s="6" t="str">
        <f>EM16</f>
        <v>MP2-F12/haV{T,Q}Z-F12</v>
      </c>
      <c r="AG17" s="6" t="s">
        <v>188</v>
      </c>
      <c r="AH17" s="6" t="s">
        <v>187</v>
      </c>
      <c r="AI17" s="6" t="s">
        <v>186</v>
      </c>
      <c r="AL17" s="6" t="str">
        <f>ES16</f>
        <v>[DF-CCSD - DF-MP2]/AVDZ</v>
      </c>
      <c r="AM17" s="6" t="str">
        <f>EV16</f>
        <v>(T)/AVDZ</v>
      </c>
      <c r="AN17" s="41" t="s">
        <v>185</v>
      </c>
      <c r="AO17" s="6" t="str">
        <f>FB16</f>
        <v>[DF-CCSD - DF-MP2]/haVTZ</v>
      </c>
      <c r="AP17" s="6" t="str">
        <f>FE16</f>
        <v>(T)/haVTZ</v>
      </c>
      <c r="AQ17" s="41" t="s">
        <v>184</v>
      </c>
      <c r="AR17" s="6" t="str">
        <f>FT16</f>
        <v>[DF-CCSD - DF-MP2]/haVQZ</v>
      </c>
      <c r="AS17" s="6" t="str">
        <f>FW16</f>
        <v>(T)/haVQZ</v>
      </c>
      <c r="AT17" s="41" t="s">
        <v>183</v>
      </c>
      <c r="AU17" s="6" t="s">
        <v>182</v>
      </c>
      <c r="AV17" s="12" t="s">
        <v>181</v>
      </c>
      <c r="AW17" s="41" t="s">
        <v>180</v>
      </c>
      <c r="AX17" s="6" t="s">
        <v>179</v>
      </c>
      <c r="AY17" s="6" t="s">
        <v>178</v>
      </c>
      <c r="AZ17" s="6" t="s">
        <v>177</v>
      </c>
      <c r="BA17" s="6" t="s">
        <v>176</v>
      </c>
      <c r="BB17" s="41" t="s">
        <v>175</v>
      </c>
      <c r="BC17" s="6" t="s">
        <v>174</v>
      </c>
      <c r="BD17" s="6" t="s">
        <v>173</v>
      </c>
      <c r="BE17" s="6" t="s">
        <v>172</v>
      </c>
      <c r="BF17" s="6" t="s">
        <v>171</v>
      </c>
      <c r="BG17" s="6" t="s">
        <v>170</v>
      </c>
      <c r="BH17" s="6" t="s">
        <v>169</v>
      </c>
      <c r="BI17" s="40" t="s">
        <v>168</v>
      </c>
      <c r="BJ17" s="10" t="s">
        <v>167</v>
      </c>
      <c r="BK17" s="6" t="str">
        <f>FZ16</f>
        <v>(T)/haVDZ</v>
      </c>
      <c r="BL17" s="6" t="s">
        <v>166</v>
      </c>
      <c r="BO17" s="6" t="s">
        <v>106</v>
      </c>
      <c r="BP17" s="6" t="s">
        <v>105</v>
      </c>
      <c r="BQ17" s="6" t="s">
        <v>104</v>
      </c>
      <c r="BR17" s="6" t="s">
        <v>106</v>
      </c>
      <c r="BS17" s="6" t="s">
        <v>105</v>
      </c>
      <c r="BT17" s="6" t="s">
        <v>104</v>
      </c>
      <c r="BU17" s="6" t="s">
        <v>106</v>
      </c>
      <c r="BV17" s="6" t="s">
        <v>105</v>
      </c>
      <c r="BW17" s="6" t="s">
        <v>104</v>
      </c>
      <c r="BX17" s="6" t="s">
        <v>106</v>
      </c>
      <c r="BY17" s="6" t="s">
        <v>105</v>
      </c>
      <c r="BZ17" s="6" t="s">
        <v>104</v>
      </c>
      <c r="CA17" s="6" t="s">
        <v>106</v>
      </c>
      <c r="CB17" s="6" t="s">
        <v>105</v>
      </c>
      <c r="CC17" s="6" t="s">
        <v>104</v>
      </c>
      <c r="CD17" s="6" t="s">
        <v>106</v>
      </c>
      <c r="CE17" s="6" t="s">
        <v>105</v>
      </c>
      <c r="CF17" s="6" t="s">
        <v>104</v>
      </c>
      <c r="CG17" s="6" t="s">
        <v>106</v>
      </c>
      <c r="CH17" s="6" t="s">
        <v>105</v>
      </c>
      <c r="CI17" s="6" t="s">
        <v>104</v>
      </c>
      <c r="CJ17" s="6" t="s">
        <v>106</v>
      </c>
      <c r="CK17" s="6" t="s">
        <v>105</v>
      </c>
      <c r="CL17" s="6" t="s">
        <v>104</v>
      </c>
      <c r="CM17" s="6" t="s">
        <v>106</v>
      </c>
      <c r="CN17" s="6" t="s">
        <v>105</v>
      </c>
      <c r="CO17" s="6" t="s">
        <v>104</v>
      </c>
      <c r="CP17" s="6" t="s">
        <v>106</v>
      </c>
      <c r="CQ17" s="6" t="s">
        <v>105</v>
      </c>
      <c r="CR17" s="6" t="s">
        <v>104</v>
      </c>
      <c r="CS17" s="6" t="s">
        <v>106</v>
      </c>
      <c r="CT17" s="6" t="s">
        <v>105</v>
      </c>
      <c r="CU17" s="6" t="s">
        <v>104</v>
      </c>
      <c r="CV17" s="6" t="s">
        <v>106</v>
      </c>
      <c r="CW17" s="6" t="s">
        <v>105</v>
      </c>
      <c r="CX17" s="6" t="s">
        <v>104</v>
      </c>
      <c r="CY17" s="6" t="s">
        <v>106</v>
      </c>
      <c r="CZ17" s="6" t="s">
        <v>105</v>
      </c>
      <c r="DA17" s="6" t="s">
        <v>104</v>
      </c>
      <c r="DB17" s="6" t="s">
        <v>106</v>
      </c>
      <c r="DC17" s="6" t="s">
        <v>105</v>
      </c>
      <c r="DD17" s="6" t="s">
        <v>104</v>
      </c>
      <c r="DE17" s="6" t="s">
        <v>106</v>
      </c>
      <c r="DF17" s="6" t="s">
        <v>105</v>
      </c>
      <c r="DG17" s="6" t="s">
        <v>104</v>
      </c>
      <c r="DH17" s="6" t="s">
        <v>106</v>
      </c>
      <c r="DI17" s="6" t="s">
        <v>105</v>
      </c>
      <c r="DJ17" s="6" t="s">
        <v>104</v>
      </c>
      <c r="DK17" s="6" t="s">
        <v>106</v>
      </c>
      <c r="DL17" s="6" t="s">
        <v>105</v>
      </c>
      <c r="DM17" s="6" t="s">
        <v>104</v>
      </c>
      <c r="DN17" s="6" t="s">
        <v>106</v>
      </c>
      <c r="DO17" s="6" t="s">
        <v>105</v>
      </c>
      <c r="DP17" s="6" t="s">
        <v>104</v>
      </c>
      <c r="DR17" s="6" t="s">
        <v>106</v>
      </c>
      <c r="DS17" s="6" t="s">
        <v>105</v>
      </c>
      <c r="DT17" s="6" t="s">
        <v>104</v>
      </c>
      <c r="DU17" s="6" t="s">
        <v>106</v>
      </c>
      <c r="DV17" s="6" t="s">
        <v>105</v>
      </c>
      <c r="DW17" s="6" t="s">
        <v>104</v>
      </c>
      <c r="DX17" s="6" t="s">
        <v>106</v>
      </c>
      <c r="DY17" s="6" t="s">
        <v>105</v>
      </c>
      <c r="DZ17" s="6" t="s">
        <v>104</v>
      </c>
      <c r="EA17" s="6" t="s">
        <v>106</v>
      </c>
      <c r="EB17" s="6" t="s">
        <v>105</v>
      </c>
      <c r="EC17" s="6" t="s">
        <v>104</v>
      </c>
      <c r="ED17" s="6" t="s">
        <v>106</v>
      </c>
      <c r="EE17" s="6" t="s">
        <v>105</v>
      </c>
      <c r="EF17" s="6" t="s">
        <v>104</v>
      </c>
      <c r="EG17" s="6" t="s">
        <v>106</v>
      </c>
      <c r="EH17" s="6" t="s">
        <v>105</v>
      </c>
      <c r="EI17" s="6" t="s">
        <v>104</v>
      </c>
      <c r="EJ17" s="6" t="s">
        <v>106</v>
      </c>
      <c r="EK17" s="6" t="s">
        <v>105</v>
      </c>
      <c r="EL17" s="6" t="s">
        <v>104</v>
      </c>
      <c r="EM17" s="6" t="s">
        <v>106</v>
      </c>
      <c r="EN17" s="6" t="s">
        <v>105</v>
      </c>
      <c r="EO17" s="6" t="s">
        <v>104</v>
      </c>
      <c r="EP17" s="6" t="s">
        <v>106</v>
      </c>
      <c r="EQ17" s="6" t="s">
        <v>105</v>
      </c>
      <c r="ER17" s="6" t="s">
        <v>104</v>
      </c>
      <c r="ES17" s="6" t="s">
        <v>106</v>
      </c>
      <c r="ET17" s="6" t="s">
        <v>105</v>
      </c>
      <c r="EU17" s="6" t="s">
        <v>104</v>
      </c>
      <c r="EV17" s="6" t="s">
        <v>106</v>
      </c>
      <c r="EW17" s="6" t="s">
        <v>105</v>
      </c>
      <c r="EX17" s="6" t="s">
        <v>104</v>
      </c>
      <c r="EY17" s="6" t="s">
        <v>106</v>
      </c>
      <c r="EZ17" s="6" t="s">
        <v>105</v>
      </c>
      <c r="FA17" s="6" t="s">
        <v>104</v>
      </c>
      <c r="FB17" s="6" t="s">
        <v>106</v>
      </c>
      <c r="FC17" s="6" t="s">
        <v>105</v>
      </c>
      <c r="FD17" s="6" t="s">
        <v>104</v>
      </c>
      <c r="FE17" s="6" t="s">
        <v>106</v>
      </c>
      <c r="FF17" s="6" t="s">
        <v>105</v>
      </c>
      <c r="FG17" s="6" t="s">
        <v>104</v>
      </c>
      <c r="FH17" s="6" t="s">
        <v>106</v>
      </c>
      <c r="FI17" s="6" t="s">
        <v>105</v>
      </c>
      <c r="FJ17" s="6" t="s">
        <v>104</v>
      </c>
      <c r="FK17" s="6" t="s">
        <v>106</v>
      </c>
      <c r="FL17" s="6" t="s">
        <v>105</v>
      </c>
      <c r="FM17" s="6" t="s">
        <v>104</v>
      </c>
      <c r="FN17" s="6" t="s">
        <v>106</v>
      </c>
      <c r="FO17" s="6" t="s">
        <v>105</v>
      </c>
      <c r="FP17" s="6" t="s">
        <v>104</v>
      </c>
      <c r="FQ17" s="6" t="s">
        <v>106</v>
      </c>
      <c r="FR17" s="6" t="s">
        <v>105</v>
      </c>
      <c r="FS17" s="6" t="s">
        <v>104</v>
      </c>
      <c r="FT17" s="6" t="s">
        <v>106</v>
      </c>
      <c r="FU17" s="6" t="s">
        <v>105</v>
      </c>
      <c r="FV17" s="6" t="s">
        <v>104</v>
      </c>
      <c r="FW17" s="6" t="s">
        <v>106</v>
      </c>
      <c r="FX17" s="6" t="s">
        <v>105</v>
      </c>
      <c r="FY17" s="6" t="s">
        <v>104</v>
      </c>
      <c r="FZ17" s="6" t="s">
        <v>106</v>
      </c>
      <c r="GA17" s="6" t="s">
        <v>105</v>
      </c>
      <c r="GB17" s="6" t="s">
        <v>104</v>
      </c>
    </row>
    <row r="18" spans="1:184" ht="17" x14ac:dyDescent="0.25">
      <c r="A18" s="5">
        <v>1</v>
      </c>
      <c r="B18" t="s">
        <v>72</v>
      </c>
      <c r="C18" t="s">
        <v>2</v>
      </c>
      <c r="D18" t="s">
        <v>30</v>
      </c>
      <c r="E18" s="3">
        <v>0.9</v>
      </c>
      <c r="F18" s="2">
        <f t="shared" ref="F18:F49" si="4">AB18</f>
        <v>-0.59494647383800325</v>
      </c>
      <c r="G18" s="4">
        <f t="shared" ref="G18:G49" si="5">627.5095*(BO18-BP18-BQ18)</f>
        <v>-0.50849504422427427</v>
      </c>
      <c r="H18" s="4">
        <f t="shared" ref="H18:H49" si="6">627.5095*(BR18-BS18-BT18)</f>
        <v>-0.52019610781843051</v>
      </c>
      <c r="I18" s="4">
        <f t="shared" ref="I18:I49" si="7">627.5095*(BU18-BV18-BW18)</f>
        <v>-0.52377179438222121</v>
      </c>
      <c r="J18" s="4">
        <f t="shared" ref="J18:J49" si="8">627.5095*(BX18-BY18-BZ18)</f>
        <v>-0.52604687398383332</v>
      </c>
      <c r="K18" s="4">
        <f t="shared" ref="K18:K49" si="9">627.5095*(CA18-CB18-CC18)</f>
        <v>-0.29363822990382876</v>
      </c>
      <c r="L18" s="4">
        <f t="shared" ref="L18:L49" si="10">627.5095*(CD18-CE18-CF18)</f>
        <v>-0.459494152027693</v>
      </c>
      <c r="M18" s="4">
        <f t="shared" ref="M18:M49" si="11">627.5095*(CG18-CH18-CI18)</f>
        <v>-0.49979001470506085</v>
      </c>
      <c r="N18" s="4">
        <f t="shared" ref="N18:N49" si="12">627.5095*(CJ18-CK18-CL18)</f>
        <v>-0.51443352740345172</v>
      </c>
      <c r="O18" s="4">
        <f t="shared" ref="O18:O49" si="13">627.5095*(CM18-CN18-CO18)</f>
        <v>-0.35109539872282475</v>
      </c>
      <c r="P18" s="4">
        <f t="shared" ref="P18:P49" si="14">627.5095*(CP18-CQ18-CR18)</f>
        <v>-0.52696325120820109</v>
      </c>
      <c r="Q18" s="4">
        <f t="shared" ref="Q18:Q49" si="15">627.5095*(CS18-CT18-CU18)</f>
        <v>-0.5664515361232566</v>
      </c>
      <c r="R18" s="4">
        <f t="shared" ref="R18:R49" si="16">627.5095*(CV18-CW18-CX18)</f>
        <v>-0.30923254882061685</v>
      </c>
      <c r="S18" s="4">
        <f t="shared" ref="S18:S49" si="17">627.5095*(CY18-CZ18-DA18)</f>
        <v>-0.32423639130569792</v>
      </c>
      <c r="T18" s="4">
        <f t="shared" ref="T18:T49" si="18">627.5095*(DB18-DC18-DD18)</f>
        <v>-0.33567726250671071</v>
      </c>
      <c r="U18" s="4">
        <f t="shared" ref="U18:U49" si="19">627.5095*(DE18-DF18-DG18)</f>
        <v>-0.51173387928212799</v>
      </c>
      <c r="V18" s="4">
        <f t="shared" ref="V18:V49" si="20">627.5095*(DH18-DI18-DJ18)</f>
        <v>-0.55211428627070802</v>
      </c>
      <c r="W18" s="39">
        <f t="shared" ref="W18:W49" si="21">R18+(U18-R18)*$W$1</f>
        <v>-0.54034731727633956</v>
      </c>
      <c r="X18" s="4">
        <f t="shared" ref="X18:X49" si="22">S18+(V18-S18)*$X$1</f>
        <v>-0.56412345133536401</v>
      </c>
      <c r="Y18" s="4">
        <f t="shared" ref="Y18:Y49" si="23">627.5095*(DK18-DL18-DM18)</f>
        <v>-0.3997241589281586</v>
      </c>
      <c r="Z18" s="4">
        <f t="shared" ref="Z18:Z49" si="24">627.5095*(DN18-DO18-DP18)</f>
        <v>-0.47889563196104812</v>
      </c>
      <c r="AA18" s="38">
        <f t="shared" ref="AA18:AA49" si="25">H18+(Z18-Y18)</f>
        <v>-0.59936758085132003</v>
      </c>
      <c r="AB18" s="4">
        <f t="shared" ref="AB18:AB49" si="26">AF18+BC18+AV18</f>
        <v>-0.59494647383800325</v>
      </c>
      <c r="AC18" s="37">
        <f t="shared" ref="AC18:AC49" si="27">AF18+BI18+AV18</f>
        <v>-0.59448085364006087</v>
      </c>
      <c r="AD18" s="36">
        <f t="shared" ref="AD18:AD49" si="28">AF18+BC18+BL18</f>
        <v>-0.66804417584051878</v>
      </c>
      <c r="AE18" s="4">
        <f t="shared" ref="AE18:AE49" si="29">627.5095*(EA18-EB18-EC18)</f>
        <v>-0.52467973939417711</v>
      </c>
      <c r="AF18" s="4">
        <f t="shared" ref="AF18:AF49" si="30">627.5095*(EM18-EN18-EO18)</f>
        <v>-0.52676842927902856</v>
      </c>
      <c r="AG18" s="4">
        <f t="shared" ref="AG18:AG49" si="31">M18+$AG$1*(M18-L18)</f>
        <v>-0.52620936617152192</v>
      </c>
      <c r="AH18" s="4">
        <f t="shared" ref="AH18:AH49" si="32">N18+$AH$1*(N18-M18)</f>
        <v>-0.52979721285750114</v>
      </c>
      <c r="AI18" s="4">
        <f t="shared" ref="AI18:AI49" si="33">Q18+(Q18-P18)*$AI$1</f>
        <v>-0.59234141187381473</v>
      </c>
      <c r="AL18" s="4">
        <f t="shared" ref="AL18:AL49" si="34">627.5095*(ES18-ET18-EU18)</f>
        <v>0.12936446820026093</v>
      </c>
      <c r="AM18" s="4">
        <f t="shared" ref="AM18:AM49" si="35">627.5095*(EV18-EW18-EX18)</f>
        <v>-0.20853594122504066</v>
      </c>
      <c r="AN18" s="31">
        <f t="shared" ref="AN18:AN49" si="36">AL18+AM18</f>
        <v>-7.9171473024779726E-2</v>
      </c>
      <c r="AO18" s="4">
        <f t="shared" ref="AO18:AO49" si="37">627.5095*(FB18-FC18-FD18)</f>
        <v>0.16225413933109445</v>
      </c>
      <c r="AP18" s="4">
        <f t="shared" ref="AP18:AP49" si="38">627.5095*(FE18-FF18-FG18)</f>
        <v>-0.22972323787153839</v>
      </c>
      <c r="AQ18" s="31">
        <f t="shared" ref="AQ18:AQ49" si="39">AO18+AP18</f>
        <v>-6.7469098540443945E-2</v>
      </c>
      <c r="AR18" s="35">
        <f t="shared" ref="AR18:AR49" si="40">627.5095*(FT18-FU18-FV18)</f>
        <v>0.17259788169993004</v>
      </c>
      <c r="AS18" s="4">
        <f t="shared" ref="AS18:AS49" si="41">627.5095*(FW18-FX18-FY18)</f>
        <v>-0.23925940185155448</v>
      </c>
      <c r="AT18" s="31">
        <f t="shared" ref="AT18:AT49" si="42">AR18+AS18</f>
        <v>-6.6661520151624437E-2</v>
      </c>
      <c r="AU18" s="4">
        <f t="shared" ref="AU18:AU49" si="43">AR18+$AU$1*(AR18-AO18)</f>
        <v>0.18113946573223028</v>
      </c>
      <c r="AV18" s="32">
        <f t="shared" ref="AV18:AV49" si="44">AS18+$AV$1*(AS18-AP18)</f>
        <v>-0.25231967636182651</v>
      </c>
      <c r="AW18" s="31">
        <f t="shared" ref="AW18:AW49" si="45">AU18+AV18</f>
        <v>-7.118021062959623E-2</v>
      </c>
      <c r="AX18" s="4">
        <f t="shared" ref="AX18:AX49" si="46">627.5095*((CV18-FH18)-(CW18-FI18)-(CX18-FJ18))</f>
        <v>0.18056209860940917</v>
      </c>
      <c r="AY18" s="4">
        <f t="shared" ref="AY18:AY49" si="47">U18-R18</f>
        <v>-0.20250133046151114</v>
      </c>
      <c r="AZ18" s="4">
        <f t="shared" ref="AZ18:AZ49" si="48">AY18*$AZ$1</f>
        <v>-0.23111476845572265</v>
      </c>
      <c r="BA18" s="4">
        <f t="shared" ref="BA18:BA49" si="49">AX18+AY18</f>
        <v>-2.1939231852101976E-2</v>
      </c>
      <c r="BB18" s="31">
        <f t="shared" ref="BB18:BB49" si="50">AX18+AZ18</f>
        <v>-5.0552669846313486E-2</v>
      </c>
      <c r="BC18" s="4">
        <f t="shared" ref="BC18:BC49" si="51">627.5095*((CY18-FK18)-(CZ18-FL18)-(DA18-FM18))</f>
        <v>0.18414163180285181</v>
      </c>
      <c r="BD18" s="4">
        <f t="shared" ref="BD18:BD49" si="52">V18-S18</f>
        <v>-0.2278778949650101</v>
      </c>
      <c r="BE18" s="4">
        <f t="shared" ref="BE18:BE49" si="53">BD18*$BE$1</f>
        <v>-0.23988706002966612</v>
      </c>
      <c r="BF18" s="4">
        <f t="shared" ref="BF18:BF49" si="54">BC18+BD18</f>
        <v>-4.3736263162158284E-2</v>
      </c>
      <c r="BG18" s="4">
        <f t="shared" ref="BG18:BG49" si="55">BC18+BE18</f>
        <v>-5.5745428226814303E-2</v>
      </c>
      <c r="BH18" s="4">
        <f t="shared" ref="BH18:BH49" si="56">BC18+AV18</f>
        <v>-6.8178044558974693E-2</v>
      </c>
      <c r="BI18" s="34">
        <f t="shared" ref="BI18:BI49" si="57">627.5095*((DB18-FN18)-(DC18-FO18)-(DD18-FP18))</f>
        <v>0.18460725200079417</v>
      </c>
      <c r="BJ18" s="33">
        <f t="shared" ref="BJ18:BJ49" si="58">BI18+AV18</f>
        <v>-6.7712424361032336E-2</v>
      </c>
      <c r="BK18" s="4">
        <f t="shared" ref="BK18:BK49" si="59">627.5095*(FZ18-GA18-GB18)</f>
        <v>-0.19158229367015583</v>
      </c>
      <c r="BL18" s="4">
        <f t="shared" ref="BL18:BL49" si="60">AP18+$BL$1*(AP18-BK18)</f>
        <v>-0.32541737836434204</v>
      </c>
      <c r="BN18" t="s">
        <v>103</v>
      </c>
      <c r="BO18">
        <v>-348.563345974247</v>
      </c>
      <c r="BP18">
        <v>-178.86391421786399</v>
      </c>
      <c r="BQ18">
        <v>-169.69862141798299</v>
      </c>
      <c r="BR18">
        <v>-348.56979628968401</v>
      </c>
      <c r="BS18">
        <v>-178.86662245773499</v>
      </c>
      <c r="BT18">
        <v>-169.70234484671801</v>
      </c>
      <c r="BU18">
        <v>-348.56377544616601</v>
      </c>
      <c r="BV18">
        <v>-178.864052483884</v>
      </c>
      <c r="BW18">
        <v>-169.69888827883199</v>
      </c>
      <c r="BX18">
        <v>-348.56992628775498</v>
      </c>
      <c r="BY18">
        <v>-178.86665292379499</v>
      </c>
      <c r="BZ18">
        <v>-169.70243505494</v>
      </c>
      <c r="CA18">
        <v>-348.08343984749098</v>
      </c>
      <c r="CB18">
        <v>-178.61131790395001</v>
      </c>
      <c r="CC18">
        <v>-169.47165400125499</v>
      </c>
      <c r="CD18">
        <v>-348.40077076922802</v>
      </c>
      <c r="CE18">
        <v>-178.78067914087401</v>
      </c>
      <c r="CF18">
        <v>-169.61935937784301</v>
      </c>
      <c r="CG18">
        <v>-348.50163286197102</v>
      </c>
      <c r="CH18">
        <v>-178.83223950722299</v>
      </c>
      <c r="CI18">
        <v>-169.66859688869499</v>
      </c>
      <c r="CJ18">
        <v>-348.53654154076497</v>
      </c>
      <c r="CK18">
        <v>-178.849580933769</v>
      </c>
      <c r="CL18">
        <v>-169.68614080502101</v>
      </c>
      <c r="CM18">
        <v>-348.18668904314001</v>
      </c>
      <c r="CN18">
        <v>-178.67876661610899</v>
      </c>
      <c r="CO18">
        <v>-169.50736292092199</v>
      </c>
      <c r="CP18">
        <v>-348.503726356416</v>
      </c>
      <c r="CQ18">
        <v>-178.84675220431299</v>
      </c>
      <c r="CR18">
        <v>-169.65613438274301</v>
      </c>
      <c r="CS18">
        <v>-348.59289605749302</v>
      </c>
      <c r="CT18">
        <v>-178.890828385763</v>
      </c>
      <c r="CU18">
        <v>-169.70116497378501</v>
      </c>
      <c r="CV18">
        <v>-348.51292640987799</v>
      </c>
      <c r="CW18">
        <v>-178.843435761888</v>
      </c>
      <c r="CX18">
        <v>-169.66899785457599</v>
      </c>
      <c r="CY18">
        <v>-348.54786308640098</v>
      </c>
      <c r="CZ18">
        <v>-178.85925412279701</v>
      </c>
      <c r="DA18">
        <v>-169.68809226004601</v>
      </c>
      <c r="DB18">
        <v>-348.55597195459802</v>
      </c>
      <c r="DC18">
        <v>-178.86269295110401</v>
      </c>
      <c r="DD18">
        <v>-169.69274406774801</v>
      </c>
      <c r="DE18">
        <v>-348.57424605199299</v>
      </c>
      <c r="DF18">
        <v>-178.88133167973999</v>
      </c>
      <c r="DG18">
        <v>-169.69209887244099</v>
      </c>
      <c r="DH18">
        <v>-348.62023642222999</v>
      </c>
      <c r="DI18">
        <v>-178.90340130165501</v>
      </c>
      <c r="DJ18">
        <v>-169.71595527049101</v>
      </c>
      <c r="DK18">
        <v>-348.093581139479</v>
      </c>
      <c r="DL18">
        <v>-178.61829126898499</v>
      </c>
      <c r="DM18">
        <v>-169.47465286952601</v>
      </c>
      <c r="DN18">
        <v>-348.19693525218702</v>
      </c>
      <c r="DO18">
        <v>-178.68569933206999</v>
      </c>
      <c r="DP18">
        <v>-169.510472751381</v>
      </c>
      <c r="DR18">
        <v>-1.536831767929</v>
      </c>
      <c r="DS18">
        <v>-0.85114046933800003</v>
      </c>
      <c r="DT18">
        <v>-0.68360090189199996</v>
      </c>
      <c r="DU18">
        <v>-347.03010994662299</v>
      </c>
      <c r="DV18">
        <v>-178.01438363558299</v>
      </c>
      <c r="DW18">
        <v>-169.01700558617799</v>
      </c>
      <c r="DX18">
        <v>-1.539686343062</v>
      </c>
      <c r="DY18">
        <v>-0.85223882215199998</v>
      </c>
      <c r="DZ18">
        <v>-0.68533926053899996</v>
      </c>
      <c r="EA18">
        <f t="shared" ref="EA18:EA49" si="61">DU18+DX18+$DS$13*(DX18-DR18)</f>
        <v>-348.57093806391714</v>
      </c>
      <c r="EB18">
        <f t="shared" ref="EB18:EB49" si="62">DV18+DY18+$DS$13*(DY18-DS18)</f>
        <v>-178.86706177738239</v>
      </c>
      <c r="EC18">
        <f t="shared" ref="EC18:EC49" si="63">DW18+DZ18+$DS$13*(DZ18-DT18)</f>
        <v>-169.70304015618231</v>
      </c>
      <c r="ED18">
        <v>-1.537195508555</v>
      </c>
      <c r="EE18">
        <v>-0.85126134165599998</v>
      </c>
      <c r="EF18">
        <v>-0.68382004403800001</v>
      </c>
      <c r="EG18">
        <v>-347.030126560555</v>
      </c>
      <c r="EH18">
        <v>-178.014386619633</v>
      </c>
      <c r="EI18">
        <v>-169.01701896417899</v>
      </c>
      <c r="EJ18">
        <v>-1.5397997271999999</v>
      </c>
      <c r="EK18">
        <v>-0.852266304162</v>
      </c>
      <c r="EL18">
        <v>-0.68541609076099996</v>
      </c>
      <c r="EM18">
        <f t="shared" ref="EM18:EM49" si="64">EG18+EJ18+$DS$14*(EJ18-ED18)</f>
        <v>-348.57085932877806</v>
      </c>
      <c r="EN18">
        <f t="shared" ref="EN18:EN49" si="65">EH18+EK18+$DS$14*(EK18-EE18)</f>
        <v>-178.8670129823663</v>
      </c>
      <c r="EO18">
        <f t="shared" ref="EO18:EO49" si="66">EI18+EL18+$DS$14*(EL18-EF18)</f>
        <v>-169.70300688752025</v>
      </c>
      <c r="EP18">
        <v>-348.14418797551201</v>
      </c>
      <c r="EQ18">
        <v>-178.652651041887</v>
      </c>
      <c r="ER18">
        <v>-169.491106088051</v>
      </c>
      <c r="ES18">
        <f t="shared" ref="ES18:ES49" si="67">EP18-DK18</f>
        <v>-5.0606836033011859E-2</v>
      </c>
      <c r="ET18">
        <f t="shared" ref="ET18:ET49" si="68">EQ18-DL18</f>
        <v>-3.4359772902007535E-2</v>
      </c>
      <c r="EU18">
        <f t="shared" ref="EU18:EU49" si="69">ER18-DM18</f>
        <v>-1.6453218524986823E-2</v>
      </c>
      <c r="EV18">
        <v>-5.2747276675000003E-2</v>
      </c>
      <c r="EW18">
        <v>-3.3048290181999999E-2</v>
      </c>
      <c r="EX18">
        <v>-1.9366663331000001E-2</v>
      </c>
      <c r="EY18">
        <v>-348.43207463978098</v>
      </c>
      <c r="EZ18">
        <v>-178.80307583306799</v>
      </c>
      <c r="FA18">
        <v>-169.62852512462101</v>
      </c>
      <c r="FB18">
        <f t="shared" ref="FB18:FB49" si="70">EY18-CD18</f>
        <v>-3.1303870552960689E-2</v>
      </c>
      <c r="FC18">
        <f t="shared" ref="FC18:FC49" si="71">EZ18-CE18</f>
        <v>-2.2396692193979106E-2</v>
      </c>
      <c r="FD18">
        <f t="shared" ref="FD18:FD49" si="72">FA18-CF18</f>
        <v>-9.1657467779953095E-3</v>
      </c>
      <c r="FE18">
        <v>-7.1651716635000001E-2</v>
      </c>
      <c r="FF18">
        <v>-4.3676371244999998E-2</v>
      </c>
      <c r="FG18">
        <v>-2.7609258123E-2</v>
      </c>
      <c r="FH18">
        <v>-348.53651037045603</v>
      </c>
      <c r="FI18">
        <v>-178.851824437364</v>
      </c>
      <c r="FJ18">
        <v>-169.68390539567</v>
      </c>
      <c r="FK18">
        <v>-348.56362990518301</v>
      </c>
      <c r="FL18">
        <v>-178.864046131278</v>
      </c>
      <c r="FM18">
        <v>-169.69877362199</v>
      </c>
      <c r="FN18">
        <v>-348.56984686654903</v>
      </c>
      <c r="FO18">
        <v>-178.866648521771</v>
      </c>
      <c r="FP18">
        <v>-169.702369218662</v>
      </c>
      <c r="FQ18">
        <v>-348.516613201437</v>
      </c>
      <c r="FR18">
        <v>-178.84448840478501</v>
      </c>
      <c r="FS18">
        <v>-169.67160338282</v>
      </c>
      <c r="FT18">
        <f t="shared" ref="FT18:FT49" si="73">FQ18-CG18</f>
        <v>-1.4980339465978432E-2</v>
      </c>
      <c r="FU18">
        <f t="shared" ref="FU18:FU49" si="74">FR18-CH18</f>
        <v>-1.2248897562017191E-2</v>
      </c>
      <c r="FV18">
        <f t="shared" ref="FV18:FV49" si="75">FS18-CI18</f>
        <v>-3.0064941250032007E-3</v>
      </c>
      <c r="FW18">
        <v>-7.6282856055000001E-2</v>
      </c>
      <c r="FX18">
        <v>-4.6339980979000002E-2</v>
      </c>
      <c r="FY18">
        <v>-2.9561590964999999E-2</v>
      </c>
      <c r="FZ18">
        <v>-5.1946505492E-2</v>
      </c>
      <c r="GA18">
        <v>-3.2560757278000001E-2</v>
      </c>
      <c r="GB18">
        <v>-1.9080442408000001E-2</v>
      </c>
    </row>
    <row r="19" spans="1:184" ht="17" x14ac:dyDescent="0.25">
      <c r="A19" s="5">
        <v>1</v>
      </c>
      <c r="B19" t="s">
        <v>72</v>
      </c>
      <c r="C19" t="s">
        <v>2</v>
      </c>
      <c r="D19" t="s">
        <v>30</v>
      </c>
      <c r="E19" s="3">
        <v>0.95</v>
      </c>
      <c r="F19" s="2">
        <f t="shared" si="4"/>
        <v>-0.68349240157582858</v>
      </c>
      <c r="G19" s="4">
        <f t="shared" si="5"/>
        <v>-0.60473949010030081</v>
      </c>
      <c r="H19" s="4">
        <f t="shared" si="6"/>
        <v>-0.61514868734565442</v>
      </c>
      <c r="I19" s="4">
        <f t="shared" si="7"/>
        <v>-0.61878562574381601</v>
      </c>
      <c r="J19" s="4">
        <f t="shared" si="8"/>
        <v>-0.62069339767481413</v>
      </c>
      <c r="K19" s="4">
        <f t="shared" si="9"/>
        <v>-0.43627174792676426</v>
      </c>
      <c r="L19" s="4">
        <f t="shared" si="10"/>
        <v>-0.5667558719446153</v>
      </c>
      <c r="M19" s="4">
        <f t="shared" si="11"/>
        <v>-0.59996198980552196</v>
      </c>
      <c r="N19" s="4">
        <f t="shared" si="12"/>
        <v>-0.61148293876506066</v>
      </c>
      <c r="O19" s="4">
        <f t="shared" si="13"/>
        <v>-0.48977567527758598</v>
      </c>
      <c r="P19" s="4">
        <f t="shared" si="14"/>
        <v>-0.62714432272814702</v>
      </c>
      <c r="Q19" s="4">
        <f t="shared" si="15"/>
        <v>-0.66002122906959604</v>
      </c>
      <c r="R19" s="4">
        <f t="shared" si="16"/>
        <v>-0.43992404150762704</v>
      </c>
      <c r="S19" s="4">
        <f t="shared" si="17"/>
        <v>-0.45285778602038501</v>
      </c>
      <c r="T19" s="4">
        <f t="shared" si="18"/>
        <v>-0.46313380692969736</v>
      </c>
      <c r="U19" s="4">
        <f t="shared" si="19"/>
        <v>-0.61181124669751585</v>
      </c>
      <c r="V19" s="4">
        <f t="shared" si="20"/>
        <v>-0.64570795382502899</v>
      </c>
      <c r="W19" s="39">
        <f t="shared" si="21"/>
        <v>-0.63609890879084707</v>
      </c>
      <c r="X19" s="4">
        <f t="shared" si="22"/>
        <v>-0.6558711576683337</v>
      </c>
      <c r="Y19" s="4">
        <f t="shared" si="23"/>
        <v>-0.52878184275464557</v>
      </c>
      <c r="Z19" s="4">
        <f t="shared" si="24"/>
        <v>-0.60113267592379371</v>
      </c>
      <c r="AA19" s="38">
        <f t="shared" si="25"/>
        <v>-0.68749952051480256</v>
      </c>
      <c r="AB19" s="4">
        <f t="shared" si="26"/>
        <v>-0.68349240157582858</v>
      </c>
      <c r="AC19" s="37">
        <f t="shared" si="27"/>
        <v>-0.68302444267057516</v>
      </c>
      <c r="AD19" s="36">
        <f t="shared" si="28"/>
        <v>-0.7424313596743336</v>
      </c>
      <c r="AE19" s="4">
        <f t="shared" si="29"/>
        <v>-0.61914979085283628</v>
      </c>
      <c r="AF19" s="4">
        <f t="shared" si="30"/>
        <v>-0.62130520866884464</v>
      </c>
      <c r="AG19" s="4">
        <f t="shared" si="31"/>
        <v>-0.62173306108467707</v>
      </c>
      <c r="AH19" s="4">
        <f t="shared" si="32"/>
        <v>-0.6235704917717898</v>
      </c>
      <c r="AI19" s="4">
        <f t="shared" si="33"/>
        <v>-0.68157645797036615</v>
      </c>
      <c r="AL19" s="4">
        <f t="shared" si="34"/>
        <v>0.10571043171367918</v>
      </c>
      <c r="AM19" s="4">
        <f t="shared" si="35"/>
        <v>-0.1780612648974183</v>
      </c>
      <c r="AN19" s="31">
        <f t="shared" si="36"/>
        <v>-7.2350833183739124E-2</v>
      </c>
      <c r="AO19" s="4">
        <f t="shared" si="37"/>
        <v>0.13401303472326787</v>
      </c>
      <c r="AP19" s="4">
        <f t="shared" si="38"/>
        <v>-0.19440148552050454</v>
      </c>
      <c r="AQ19" s="31">
        <f t="shared" si="39"/>
        <v>-6.0388450797236676E-2</v>
      </c>
      <c r="AR19" s="35">
        <f t="shared" si="40"/>
        <v>0.14257520293549697</v>
      </c>
      <c r="AS19" s="4">
        <f t="shared" si="41"/>
        <v>-0.20263444216348764</v>
      </c>
      <c r="AT19" s="31">
        <f t="shared" si="42"/>
        <v>-6.0059239227990668E-2</v>
      </c>
      <c r="AU19" s="4">
        <f t="shared" si="43"/>
        <v>0.14964561098276136</v>
      </c>
      <c r="AV19" s="32">
        <f t="shared" si="44"/>
        <v>-0.2139099061775141</v>
      </c>
      <c r="AW19" s="31">
        <f t="shared" si="45"/>
        <v>-6.4264295194752741E-2</v>
      </c>
      <c r="AX19" s="4">
        <f t="shared" si="46"/>
        <v>0.14860665418455946</v>
      </c>
      <c r="AY19" s="4">
        <f t="shared" si="47"/>
        <v>-0.17188720518988881</v>
      </c>
      <c r="AZ19" s="4">
        <f t="shared" si="48"/>
        <v>-0.19617486728322009</v>
      </c>
      <c r="BA19" s="4">
        <f t="shared" si="49"/>
        <v>-2.3280551005329359E-2</v>
      </c>
      <c r="BB19" s="31">
        <f t="shared" si="50"/>
        <v>-4.7568213098660633E-2</v>
      </c>
      <c r="BC19" s="4">
        <f t="shared" si="51"/>
        <v>0.15172271327053008</v>
      </c>
      <c r="BD19" s="4">
        <f t="shared" si="52"/>
        <v>-0.19285016780464398</v>
      </c>
      <c r="BE19" s="4">
        <f t="shared" si="53"/>
        <v>-0.20301337164794872</v>
      </c>
      <c r="BF19" s="4">
        <f t="shared" si="54"/>
        <v>-4.11274545341139E-2</v>
      </c>
      <c r="BG19" s="4">
        <f t="shared" si="55"/>
        <v>-5.1290658377418641E-2</v>
      </c>
      <c r="BH19" s="4">
        <f t="shared" si="56"/>
        <v>-6.2187192906984018E-2</v>
      </c>
      <c r="BI19" s="34">
        <f t="shared" si="57"/>
        <v>0.15219067217578364</v>
      </c>
      <c r="BJ19" s="33">
        <f t="shared" si="58"/>
        <v>-6.1719234001730461E-2</v>
      </c>
      <c r="BK19" s="4">
        <f t="shared" si="59"/>
        <v>-0.1631346066870632</v>
      </c>
      <c r="BL19" s="4">
        <f t="shared" si="60"/>
        <v>-0.27284886427601907</v>
      </c>
      <c r="BN19" t="s">
        <v>102</v>
      </c>
      <c r="BO19">
        <v>-348.56350126866198</v>
      </c>
      <c r="BP19">
        <v>-178.86391241094299</v>
      </c>
      <c r="BQ19">
        <v>-169.698625144038</v>
      </c>
      <c r="BR19">
        <v>-348.56995359559698</v>
      </c>
      <c r="BS19">
        <v>-178.86662210290999</v>
      </c>
      <c r="BT19">
        <v>-169.702351190895</v>
      </c>
      <c r="BU19">
        <v>-348.56393169835502</v>
      </c>
      <c r="BV19">
        <v>-178.86405077871299</v>
      </c>
      <c r="BW19">
        <v>-169.69889482202001</v>
      </c>
      <c r="BX19">
        <v>-348.57008480439799</v>
      </c>
      <c r="BY19">
        <v>-178.86665252231199</v>
      </c>
      <c r="BZ19">
        <v>-169.70244314423601</v>
      </c>
      <c r="CA19">
        <v>-348.08357471998897</v>
      </c>
      <c r="CB19">
        <v>-178.611271380842</v>
      </c>
      <c r="CC19">
        <v>-169.47160809589101</v>
      </c>
      <c r="CD19">
        <v>-348.40090366128999</v>
      </c>
      <c r="CE19">
        <v>-178.78065810898599</v>
      </c>
      <c r="CF19">
        <v>-169.61934236936901</v>
      </c>
      <c r="CG19">
        <v>-348.50178061632698</v>
      </c>
      <c r="CH19">
        <v>-178.832230256694</v>
      </c>
      <c r="CI19">
        <v>-169.66859425938301</v>
      </c>
      <c r="CJ19">
        <v>-348.53669779031702</v>
      </c>
      <c r="CK19">
        <v>-178.849579754795</v>
      </c>
      <c r="CL19">
        <v>-169.68614357547199</v>
      </c>
      <c r="CM19">
        <v>-348.186808192184</v>
      </c>
      <c r="CN19">
        <v>-178.67871974809901</v>
      </c>
      <c r="CO19">
        <v>-169.50730793689701</v>
      </c>
      <c r="CP19">
        <v>-348.50384627163101</v>
      </c>
      <c r="CQ19">
        <v>-178.84673381853301</v>
      </c>
      <c r="CR19">
        <v>-169.656113035045</v>
      </c>
      <c r="CS19">
        <v>-348.59303302418402</v>
      </c>
      <c r="CT19">
        <v>-178.89082218786399</v>
      </c>
      <c r="CU19">
        <v>-169.70115902558399</v>
      </c>
      <c r="CV19">
        <v>-348.51311516714702</v>
      </c>
      <c r="CW19">
        <v>-178.843429222992</v>
      </c>
      <c r="CX19">
        <v>-169.668984880599</v>
      </c>
      <c r="CY19">
        <v>-348.54805748465702</v>
      </c>
      <c r="CZ19">
        <v>-178.859252146307</v>
      </c>
      <c r="DA19">
        <v>-169.688083663561</v>
      </c>
      <c r="DB19">
        <v>-348.55616889540602</v>
      </c>
      <c r="DC19">
        <v>-178.86269249200299</v>
      </c>
      <c r="DD19">
        <v>-169.69273835273299</v>
      </c>
      <c r="DE19">
        <v>-348.57438347989</v>
      </c>
      <c r="DF19">
        <v>-178.88132199119201</v>
      </c>
      <c r="DG19">
        <v>-169.69208650545599</v>
      </c>
      <c r="DH19">
        <v>-348.62037703144199</v>
      </c>
      <c r="DI19">
        <v>-178.903397782821</v>
      </c>
      <c r="DJ19">
        <v>-169.71595024754001</v>
      </c>
      <c r="DK19">
        <v>-348.09363776037497</v>
      </c>
      <c r="DL19">
        <v>-178.61820232433701</v>
      </c>
      <c r="DM19">
        <v>-169.47459276856799</v>
      </c>
      <c r="DN19">
        <v>-348.19696934679899</v>
      </c>
      <c r="DO19">
        <v>-178.68560842318001</v>
      </c>
      <c r="DP19">
        <v>-169.51040295776201</v>
      </c>
      <c r="DR19">
        <v>-1.53651159376</v>
      </c>
      <c r="DS19">
        <v>-0.85113923219900001</v>
      </c>
      <c r="DT19">
        <v>-0.68362574327600001</v>
      </c>
      <c r="DU19">
        <v>-347.03058676029798</v>
      </c>
      <c r="DV19">
        <v>-178.01438356041101</v>
      </c>
      <c r="DW19">
        <v>-169.01698545756599</v>
      </c>
      <c r="DX19">
        <v>-1.539366835299</v>
      </c>
      <c r="DY19">
        <v>-0.852238542499</v>
      </c>
      <c r="DZ19">
        <v>-0.68536573332799999</v>
      </c>
      <c r="EA19">
        <f t="shared" si="61"/>
        <v>-348.57109563637852</v>
      </c>
      <c r="EB19">
        <f t="shared" si="62"/>
        <v>-178.86706180553307</v>
      </c>
      <c r="EC19">
        <f t="shared" si="63"/>
        <v>-169.70304715288941</v>
      </c>
      <c r="ED19">
        <v>-1.5368753099079999</v>
      </c>
      <c r="EE19">
        <v>-0.85126005640199998</v>
      </c>
      <c r="EF19">
        <v>-0.68384681759400001</v>
      </c>
      <c r="EG19">
        <v>-347.03060371134399</v>
      </c>
      <c r="EH19">
        <v>-178.01438657188399</v>
      </c>
      <c r="EI19">
        <v>-169.01699915880101</v>
      </c>
      <c r="EJ19">
        <v>-1.5394810930539999</v>
      </c>
      <c r="EK19">
        <v>-0.85226595042700004</v>
      </c>
      <c r="EL19">
        <v>-0.68544398543499996</v>
      </c>
      <c r="EM19">
        <f t="shared" si="64"/>
        <v>-348.57101840595141</v>
      </c>
      <c r="EN19">
        <f t="shared" si="65"/>
        <v>-178.86701291462751</v>
      </c>
      <c r="EO19">
        <f t="shared" si="66"/>
        <v>-169.70301537849107</v>
      </c>
      <c r="EP19">
        <v>-348.14428015473698</v>
      </c>
      <c r="EQ19">
        <v>-178.65256798326399</v>
      </c>
      <c r="ER19">
        <v>-169.49103796429199</v>
      </c>
      <c r="ES19">
        <f t="shared" si="67"/>
        <v>-5.0642394362000687E-2</v>
      </c>
      <c r="ET19">
        <f t="shared" si="68"/>
        <v>-3.4365658926986953E-2</v>
      </c>
      <c r="EU19">
        <f t="shared" si="69"/>
        <v>-1.644519572400327E-2</v>
      </c>
      <c r="EV19">
        <v>-5.2689192061999998E-2</v>
      </c>
      <c r="EW19">
        <v>-3.3040439916000003E-2</v>
      </c>
      <c r="EX19">
        <v>-1.9364993470000001E-2</v>
      </c>
      <c r="EY19">
        <v>-348.43224799562802</v>
      </c>
      <c r="EZ19">
        <v>-178.803058758709</v>
      </c>
      <c r="FA19">
        <v>-169.62849961734</v>
      </c>
      <c r="FB19">
        <f t="shared" si="70"/>
        <v>-3.1344334338029967E-2</v>
      </c>
      <c r="FC19">
        <f t="shared" si="71"/>
        <v>-2.2400649723010702E-2</v>
      </c>
      <c r="FD19">
        <f t="shared" si="72"/>
        <v>-9.1572479709896015E-3</v>
      </c>
      <c r="FE19">
        <v>-7.1598276003000005E-2</v>
      </c>
      <c r="FF19">
        <v>-4.3675059824000002E-2</v>
      </c>
      <c r="FG19">
        <v>-2.7613417705000001E-2</v>
      </c>
      <c r="FH19">
        <v>-348.53666261998399</v>
      </c>
      <c r="FI19">
        <v>-178.85181955295599</v>
      </c>
      <c r="FJ19">
        <v>-169.68390518370401</v>
      </c>
      <c r="FK19">
        <v>-348.563785328221</v>
      </c>
      <c r="FL19">
        <v>-178.864044566693</v>
      </c>
      <c r="FM19">
        <v>-169.69877730121499</v>
      </c>
      <c r="FN19">
        <v>-348.57000424817198</v>
      </c>
      <c r="FO19">
        <v>-178.86664816603599</v>
      </c>
      <c r="FP19">
        <v>-169.70237550020201</v>
      </c>
      <c r="FQ19">
        <v>-348.51680337116301</v>
      </c>
      <c r="FR19">
        <v>-178.84448276720201</v>
      </c>
      <c r="FS19">
        <v>-169.67159171175001</v>
      </c>
      <c r="FT19">
        <f t="shared" si="73"/>
        <v>-1.5022754836024887E-2</v>
      </c>
      <c r="FU19">
        <f t="shared" si="74"/>
        <v>-1.2252510508005798E-2</v>
      </c>
      <c r="FV19">
        <f t="shared" si="75"/>
        <v>-2.9974523669977771E-3</v>
      </c>
      <c r="FW19">
        <v>-7.6229653021000002E-2</v>
      </c>
      <c r="FX19">
        <v>-4.6339420662000003E-2</v>
      </c>
      <c r="FY19">
        <v>-2.9567313833999999E-2</v>
      </c>
      <c r="FZ19">
        <v>-5.1896764583999999E-2</v>
      </c>
      <c r="GA19">
        <v>-3.2556789480000001E-2</v>
      </c>
      <c r="GB19">
        <v>-1.9080003570999999E-2</v>
      </c>
    </row>
    <row r="20" spans="1:184" ht="17" x14ac:dyDescent="0.25">
      <c r="A20" s="5">
        <v>1</v>
      </c>
      <c r="B20" t="s">
        <v>72</v>
      </c>
      <c r="C20" t="s">
        <v>2</v>
      </c>
      <c r="D20" t="s">
        <v>30</v>
      </c>
      <c r="E20" s="3">
        <v>1</v>
      </c>
      <c r="F20" s="2">
        <f t="shared" si="4"/>
        <v>-0.70634041318387397</v>
      </c>
      <c r="G20" s="4">
        <f t="shared" si="5"/>
        <v>-0.63621028066222329</v>
      </c>
      <c r="H20" s="4">
        <f t="shared" si="6"/>
        <v>-0.64561177294190797</v>
      </c>
      <c r="I20" s="4">
        <f t="shared" si="7"/>
        <v>-0.64917941923288813</v>
      </c>
      <c r="J20" s="4">
        <f t="shared" si="8"/>
        <v>-0.65076754285655936</v>
      </c>
      <c r="K20" s="4">
        <f t="shared" si="9"/>
        <v>-0.50510524229308351</v>
      </c>
      <c r="L20" s="4">
        <f t="shared" si="10"/>
        <v>-0.60648995296311781</v>
      </c>
      <c r="M20" s="4">
        <f t="shared" si="11"/>
        <v>-0.63449372781589386</v>
      </c>
      <c r="N20" s="4">
        <f t="shared" si="12"/>
        <v>-0.64358723527301365</v>
      </c>
      <c r="O20" s="4">
        <f t="shared" si="13"/>
        <v>-0.55319610638007954</v>
      </c>
      <c r="P20" s="4">
        <f t="shared" si="14"/>
        <v>-0.65892392138911515</v>
      </c>
      <c r="Q20" s="4">
        <f t="shared" si="15"/>
        <v>-0.68699315611217915</v>
      </c>
      <c r="R20" s="4">
        <f t="shared" si="16"/>
        <v>-0.497553043079139</v>
      </c>
      <c r="S20" s="4">
        <f t="shared" si="17"/>
        <v>-0.50903106346984672</v>
      </c>
      <c r="T20" s="4">
        <f t="shared" si="18"/>
        <v>-0.51820191523850156</v>
      </c>
      <c r="U20" s="4">
        <f t="shared" si="19"/>
        <v>-0.64392326849623982</v>
      </c>
      <c r="V20" s="4">
        <f t="shared" si="20"/>
        <v>-0.67285578751981734</v>
      </c>
      <c r="W20" s="39">
        <f t="shared" si="21"/>
        <v>-0.66460538134767622</v>
      </c>
      <c r="X20" s="4">
        <f t="shared" si="22"/>
        <v>-0.68148935047725079</v>
      </c>
      <c r="Y20" s="4">
        <f t="shared" si="23"/>
        <v>-0.58488298360989333</v>
      </c>
      <c r="Z20" s="4">
        <f t="shared" si="24"/>
        <v>-0.64925367179443871</v>
      </c>
      <c r="AA20" s="38">
        <f t="shared" si="25"/>
        <v>-0.70998246112645336</v>
      </c>
      <c r="AB20" s="4">
        <f t="shared" si="26"/>
        <v>-0.70634041318387397</v>
      </c>
      <c r="AC20" s="37">
        <f t="shared" si="27"/>
        <v>-0.70595329123285766</v>
      </c>
      <c r="AD20" s="36">
        <f t="shared" si="28"/>
        <v>-0.75349682407735608</v>
      </c>
      <c r="AE20" s="4">
        <f t="shared" si="29"/>
        <v>-0.64923600240956891</v>
      </c>
      <c r="AF20" s="4">
        <f t="shared" si="30"/>
        <v>-0.65128033017475107</v>
      </c>
      <c r="AG20" s="4">
        <f t="shared" si="31"/>
        <v>-0.65285396435299781</v>
      </c>
      <c r="AH20" s="4">
        <f t="shared" si="32"/>
        <v>-0.65312796440835241</v>
      </c>
      <c r="AI20" s="4">
        <f t="shared" si="33"/>
        <v>-0.7053963103883556</v>
      </c>
      <c r="AL20" s="4">
        <f t="shared" si="34"/>
        <v>8.8236735031618704E-2</v>
      </c>
      <c r="AM20" s="4">
        <f t="shared" si="35"/>
        <v>-0.15260742322878915</v>
      </c>
      <c r="AN20" s="31">
        <f t="shared" si="36"/>
        <v>-6.4370688197170442E-2</v>
      </c>
      <c r="AO20" s="4">
        <f t="shared" si="37"/>
        <v>0.11270029770686757</v>
      </c>
      <c r="AP20" s="4">
        <f t="shared" si="38"/>
        <v>-0.16513426673784271</v>
      </c>
      <c r="AQ20" s="31">
        <f t="shared" si="39"/>
        <v>-5.2433969030975136E-2</v>
      </c>
      <c r="AR20" s="35">
        <f t="shared" si="40"/>
        <v>0.11980438359619754</v>
      </c>
      <c r="AS20" s="4">
        <f t="shared" si="41"/>
        <v>-0.17230381189661717</v>
      </c>
      <c r="AT20" s="31">
        <f t="shared" si="42"/>
        <v>-5.2499428300419634E-2</v>
      </c>
      <c r="AU20" s="4">
        <f t="shared" si="43"/>
        <v>0.12567074650747925</v>
      </c>
      <c r="AV20" s="32">
        <f t="shared" si="44"/>
        <v>-0.18212287835600374</v>
      </c>
      <c r="AW20" s="31">
        <f t="shared" si="45"/>
        <v>-5.6452131848524489E-2</v>
      </c>
      <c r="AX20" s="4">
        <f t="shared" si="46"/>
        <v>0.12430277388449469</v>
      </c>
      <c r="AY20" s="4">
        <f t="shared" si="47"/>
        <v>-0.14637022541710082</v>
      </c>
      <c r="AZ20" s="4">
        <f t="shared" si="48"/>
        <v>-0.16705233826853716</v>
      </c>
      <c r="BA20" s="4">
        <f t="shared" si="49"/>
        <v>-2.2067451532606128E-2</v>
      </c>
      <c r="BB20" s="31">
        <f t="shared" si="50"/>
        <v>-4.2749564384042468E-2</v>
      </c>
      <c r="BC20" s="4">
        <f t="shared" si="51"/>
        <v>0.12706279534688084</v>
      </c>
      <c r="BD20" s="4">
        <f t="shared" si="52"/>
        <v>-0.16382472404997062</v>
      </c>
      <c r="BE20" s="4">
        <f t="shared" si="53"/>
        <v>-0.17245828700740407</v>
      </c>
      <c r="BF20" s="4">
        <f t="shared" si="54"/>
        <v>-3.676192870308978E-2</v>
      </c>
      <c r="BG20" s="4">
        <f t="shared" si="55"/>
        <v>-4.5395491660523229E-2</v>
      </c>
      <c r="BH20" s="4">
        <f t="shared" si="56"/>
        <v>-5.5060083009122907E-2</v>
      </c>
      <c r="BI20" s="34">
        <f t="shared" si="57"/>
        <v>0.12744991729789715</v>
      </c>
      <c r="BJ20" s="33">
        <f t="shared" si="58"/>
        <v>-5.4672961058106595E-2</v>
      </c>
      <c r="BK20" s="4">
        <f t="shared" si="59"/>
        <v>-0.13956789755563562</v>
      </c>
      <c r="BL20" s="4">
        <f t="shared" si="60"/>
        <v>-0.22927928924948587</v>
      </c>
      <c r="BN20" t="s">
        <v>101</v>
      </c>
      <c r="BO20">
        <v>-348.56351945715301</v>
      </c>
      <c r="BP20">
        <v>-178.863910928682</v>
      </c>
      <c r="BQ20">
        <v>-169.698594662895</v>
      </c>
      <c r="BR20">
        <v>-348.56997300079598</v>
      </c>
      <c r="BS20">
        <v>-178.86662175713499</v>
      </c>
      <c r="BT20">
        <v>-169.702322395854</v>
      </c>
      <c r="BU20">
        <v>-348.56395077228501</v>
      </c>
      <c r="BV20">
        <v>-178.864049378489</v>
      </c>
      <c r="BW20">
        <v>-169.698866860583</v>
      </c>
      <c r="BX20">
        <v>-348.57010574349999</v>
      </c>
      <c r="BY20">
        <v>-178.866652491336</v>
      </c>
      <c r="BZ20">
        <v>-169.702416188115</v>
      </c>
      <c r="CA20">
        <v>-348.08360360358</v>
      </c>
      <c r="CB20">
        <v>-178.611229448073</v>
      </c>
      <c r="CC20">
        <v>-169.47156921909999</v>
      </c>
      <c r="CD20">
        <v>-348.40090825010401</v>
      </c>
      <c r="CE20">
        <v>-178.78064044231999</v>
      </c>
      <c r="CF20">
        <v>-169.61930130456301</v>
      </c>
      <c r="CG20">
        <v>-348.50179340975802</v>
      </c>
      <c r="CH20">
        <v>-178.83222263187901</v>
      </c>
      <c r="CI20">
        <v>-169.66855964780399</v>
      </c>
      <c r="CJ20">
        <v>-348.536713951678</v>
      </c>
      <c r="CK20">
        <v>-178.849576331137</v>
      </c>
      <c r="CL20">
        <v>-169.68611199904001</v>
      </c>
      <c r="CM20">
        <v>-348.18682926551497</v>
      </c>
      <c r="CN20">
        <v>-178.67867758105299</v>
      </c>
      <c r="CO20">
        <v>-169.50727011038799</v>
      </c>
      <c r="CP20">
        <v>-348.50384304433902</v>
      </c>
      <c r="CQ20">
        <v>-178.84671832863901</v>
      </c>
      <c r="CR20">
        <v>-169.65607465363499</v>
      </c>
      <c r="CS20">
        <v>-348.59303942626099</v>
      </c>
      <c r="CT20">
        <v>-178.89081701571101</v>
      </c>
      <c r="CU20">
        <v>-169.701127617314</v>
      </c>
      <c r="CV20">
        <v>-348.51315359458698</v>
      </c>
      <c r="CW20">
        <v>-178.84342368165801</v>
      </c>
      <c r="CX20">
        <v>-169.66893701171699</v>
      </c>
      <c r="CY20">
        <v>-348.54810053732302</v>
      </c>
      <c r="CZ20">
        <v>-178.859250544406</v>
      </c>
      <c r="DA20">
        <v>-169.68803880031601</v>
      </c>
      <c r="DB20">
        <v>-348.556213661051</v>
      </c>
      <c r="DC20">
        <v>-178.86269232719101</v>
      </c>
      <c r="DD20">
        <v>-169.69269552657701</v>
      </c>
      <c r="DE20">
        <v>-348.57438761239501</v>
      </c>
      <c r="DF20">
        <v>-178.88131380756701</v>
      </c>
      <c r="DG20">
        <v>-169.69204764782401</v>
      </c>
      <c r="DH20">
        <v>-348.62038476936402</v>
      </c>
      <c r="DI20">
        <v>-178.90339487388101</v>
      </c>
      <c r="DJ20">
        <v>-169.71591763157701</v>
      </c>
      <c r="DK20">
        <v>-348.093587919821</v>
      </c>
      <c r="DL20">
        <v>-178.61812029953501</v>
      </c>
      <c r="DM20">
        <v>-169.47453554996099</v>
      </c>
      <c r="DN20">
        <v>-348.19690578896001</v>
      </c>
      <c r="DO20">
        <v>-178.68552481616001</v>
      </c>
      <c r="DP20">
        <v>-169.510346321258</v>
      </c>
      <c r="DR20">
        <v>-1.5362920649359999</v>
      </c>
      <c r="DS20">
        <v>-0.85113815601999998</v>
      </c>
      <c r="DT20">
        <v>-0.68368601386600003</v>
      </c>
      <c r="DU20">
        <v>-347.03082521585901</v>
      </c>
      <c r="DV20">
        <v>-178.01438348990899</v>
      </c>
      <c r="DW20">
        <v>-169.01689521283799</v>
      </c>
      <c r="DX20">
        <v>-1.5391477849370001</v>
      </c>
      <c r="DY20">
        <v>-0.85223826722499996</v>
      </c>
      <c r="DZ20">
        <v>-0.68542718301600003</v>
      </c>
      <c r="EA20">
        <f t="shared" si="61"/>
        <v>-348.57111523295299</v>
      </c>
      <c r="EB20">
        <f t="shared" si="62"/>
        <v>-178.8670617801034</v>
      </c>
      <c r="EC20">
        <f t="shared" si="63"/>
        <v>-169.70301882946555</v>
      </c>
      <c r="ED20">
        <v>-1.5366557934080001</v>
      </c>
      <c r="EE20">
        <v>-0.85125891992400005</v>
      </c>
      <c r="EF20">
        <v>-0.68390882775499995</v>
      </c>
      <c r="EG20">
        <v>-347.03084247457201</v>
      </c>
      <c r="EH20">
        <v>-178.01438652892</v>
      </c>
      <c r="EI20">
        <v>-169.016909208166</v>
      </c>
      <c r="EJ20">
        <v>-1.5392632689279999</v>
      </c>
      <c r="EK20">
        <v>-0.85226596241599994</v>
      </c>
      <c r="EL20">
        <v>-0.68550697994900001</v>
      </c>
      <c r="EM20">
        <f t="shared" si="64"/>
        <v>-348.57103995139818</v>
      </c>
      <c r="EN20">
        <f t="shared" si="65"/>
        <v>-178.86701329512596</v>
      </c>
      <c r="EO20">
        <f t="shared" si="66"/>
        <v>-169.70298877504464</v>
      </c>
      <c r="EP20">
        <v>-348.14425822807402</v>
      </c>
      <c r="EQ20">
        <v>-178.652491689291</v>
      </c>
      <c r="ER20">
        <v>-169.49097508264001</v>
      </c>
      <c r="ES20">
        <f t="shared" si="67"/>
        <v>-5.0670308253017993E-2</v>
      </c>
      <c r="ET20">
        <f t="shared" si="68"/>
        <v>-3.4371389755989412E-2</v>
      </c>
      <c r="EU20">
        <f t="shared" si="69"/>
        <v>-1.6439532679015656E-2</v>
      </c>
      <c r="EV20">
        <v>-5.2647560885999999E-2</v>
      </c>
      <c r="EW20">
        <v>-3.3033126869E-2</v>
      </c>
      <c r="EX20">
        <v>-1.9371238618000001E-2</v>
      </c>
      <c r="EY20">
        <v>-348.43227970224399</v>
      </c>
      <c r="EZ20">
        <v>-178.803044393405</v>
      </c>
      <c r="FA20">
        <v>-169.628448404967</v>
      </c>
      <c r="FB20">
        <f t="shared" si="70"/>
        <v>-3.1371452139978828E-2</v>
      </c>
      <c r="FC20">
        <f t="shared" si="71"/>
        <v>-2.2403951085010476E-2</v>
      </c>
      <c r="FD20">
        <f t="shared" si="72"/>
        <v>-9.1471004039931358E-3</v>
      </c>
      <c r="FE20">
        <v>-7.1563342094999996E-2</v>
      </c>
      <c r="FF20">
        <v>-4.3673935233999997E-2</v>
      </c>
      <c r="FG20">
        <v>-2.7626248666999999E-2</v>
      </c>
      <c r="FH20">
        <v>-348.53667894015598</v>
      </c>
      <c r="FI20">
        <v>-178.85181540597301</v>
      </c>
      <c r="FJ20">
        <v>-169.68387254390001</v>
      </c>
      <c r="FK20">
        <v>-348.56380380281098</v>
      </c>
      <c r="FL20">
        <v>-178.86404329678899</v>
      </c>
      <c r="FM20">
        <v>-169.698746825976</v>
      </c>
      <c r="FN20">
        <v>-348.57002394974103</v>
      </c>
      <c r="FO20">
        <v>-178.866648090067</v>
      </c>
      <c r="FP20">
        <v>-169.70234694802801</v>
      </c>
      <c r="FQ20">
        <v>-348.51684430850497</v>
      </c>
      <c r="FR20">
        <v>-178.84447806498599</v>
      </c>
      <c r="FS20">
        <v>-169.67154603387399</v>
      </c>
      <c r="FT20">
        <f t="shared" si="73"/>
        <v>-1.5050898746949315E-2</v>
      </c>
      <c r="FU20">
        <f t="shared" si="74"/>
        <v>-1.2255433106986402E-2</v>
      </c>
      <c r="FV20">
        <f t="shared" si="75"/>
        <v>-2.9863860700061196E-3</v>
      </c>
      <c r="FW20">
        <v>-7.6195117756000005E-2</v>
      </c>
      <c r="FX20">
        <v>-4.6338950725000001E-2</v>
      </c>
      <c r="FY20">
        <v>-2.958158344E-2</v>
      </c>
      <c r="FZ20">
        <v>-5.1862891287000001E-2</v>
      </c>
      <c r="GA20">
        <v>-3.2553192811999997E-2</v>
      </c>
      <c r="GB20">
        <v>-1.9087282882000001E-2</v>
      </c>
    </row>
    <row r="21" spans="1:184" ht="17" x14ac:dyDescent="0.25">
      <c r="A21" s="5">
        <v>1</v>
      </c>
      <c r="B21" t="s">
        <v>72</v>
      </c>
      <c r="C21" t="s">
        <v>2</v>
      </c>
      <c r="D21" t="s">
        <v>30</v>
      </c>
      <c r="E21" s="3">
        <v>1.05</v>
      </c>
      <c r="F21" s="2">
        <f t="shared" si="4"/>
        <v>-0.68856478822889688</v>
      </c>
      <c r="G21" s="4">
        <f t="shared" si="5"/>
        <v>-0.62674096274940738</v>
      </c>
      <c r="H21" s="4">
        <f t="shared" si="6"/>
        <v>-0.63510463966381037</v>
      </c>
      <c r="I21" s="4">
        <f t="shared" si="7"/>
        <v>-0.6386024993573749</v>
      </c>
      <c r="J21" s="4">
        <f t="shared" si="8"/>
        <v>-0.64042136889629153</v>
      </c>
      <c r="K21" s="4">
        <f t="shared" si="9"/>
        <v>-0.5256754166152362</v>
      </c>
      <c r="L21" s="4">
        <f t="shared" si="10"/>
        <v>-0.60338261189371423</v>
      </c>
      <c r="M21" s="4">
        <f t="shared" si="11"/>
        <v>-0.62732097106219897</v>
      </c>
      <c r="N21" s="4">
        <f t="shared" si="12"/>
        <v>-0.63466486094124008</v>
      </c>
      <c r="O21" s="4">
        <f t="shared" si="13"/>
        <v>-0.56766224980455193</v>
      </c>
      <c r="P21" s="4">
        <f t="shared" si="14"/>
        <v>-0.64773940731242063</v>
      </c>
      <c r="Q21" s="4">
        <f t="shared" si="15"/>
        <v>-0.67198937069875464</v>
      </c>
      <c r="R21" s="4">
        <f t="shared" si="16"/>
        <v>-0.50846178054429725</v>
      </c>
      <c r="S21" s="4">
        <f t="shared" si="17"/>
        <v>-0.51888132104648255</v>
      </c>
      <c r="T21" s="4">
        <f t="shared" si="18"/>
        <v>-0.52715744595553782</v>
      </c>
      <c r="U21" s="4">
        <f t="shared" si="19"/>
        <v>-0.63318460995375669</v>
      </c>
      <c r="V21" s="4">
        <f t="shared" si="20"/>
        <v>-0.65822553153282071</v>
      </c>
      <c r="W21" s="39">
        <f t="shared" si="21"/>
        <v>-0.65080794574931333</v>
      </c>
      <c r="X21" s="4">
        <f t="shared" si="22"/>
        <v>-0.66556897142545068</v>
      </c>
      <c r="Y21" s="4">
        <f t="shared" si="23"/>
        <v>-0.59387196807335785</v>
      </c>
      <c r="Z21" s="4">
        <f t="shared" si="24"/>
        <v>-0.64986541826182764</v>
      </c>
      <c r="AA21" s="38">
        <f t="shared" si="25"/>
        <v>-0.69109808985228016</v>
      </c>
      <c r="AB21" s="4">
        <f t="shared" si="26"/>
        <v>-0.68856478822889688</v>
      </c>
      <c r="AC21" s="37">
        <f t="shared" si="27"/>
        <v>-0.68822599334387957</v>
      </c>
      <c r="AD21" s="36">
        <f t="shared" si="28"/>
        <v>-0.72611244925151341</v>
      </c>
      <c r="AE21" s="4">
        <f t="shared" si="29"/>
        <v>-0.63833895305915933</v>
      </c>
      <c r="AF21" s="4">
        <f t="shared" si="30"/>
        <v>-0.64103149909436674</v>
      </c>
      <c r="AG21" s="4">
        <f t="shared" si="31"/>
        <v>-0.64301578145666127</v>
      </c>
      <c r="AH21" s="4">
        <f t="shared" si="32"/>
        <v>-0.64236992573236518</v>
      </c>
      <c r="AI21" s="4">
        <f t="shared" si="33"/>
        <v>-0.68788847951997367</v>
      </c>
      <c r="AL21" s="4">
        <f t="shared" si="34"/>
        <v>7.4917163773420212E-2</v>
      </c>
      <c r="AM21" s="4">
        <f t="shared" si="35"/>
        <v>-0.1309106139686739</v>
      </c>
      <c r="AN21" s="31">
        <f t="shared" si="36"/>
        <v>-5.5993450195253688E-2</v>
      </c>
      <c r="AO21" s="4">
        <f t="shared" si="37"/>
        <v>9.6108710571749689E-2</v>
      </c>
      <c r="AP21" s="4">
        <f t="shared" si="38"/>
        <v>-0.1404655059697191</v>
      </c>
      <c r="AQ21" s="31">
        <f t="shared" si="39"/>
        <v>-4.4356795397969412E-2</v>
      </c>
      <c r="AR21" s="35">
        <f t="shared" si="40"/>
        <v>0.10205268074483269</v>
      </c>
      <c r="AS21" s="4">
        <f t="shared" si="41"/>
        <v>-0.14672107977668272</v>
      </c>
      <c r="AT21" s="31">
        <f t="shared" si="42"/>
        <v>-4.4668399031850034E-2</v>
      </c>
      <c r="AU21" s="4">
        <f t="shared" si="43"/>
        <v>0.10696105132372889</v>
      </c>
      <c r="AV21" s="32">
        <f t="shared" si="44"/>
        <v>-0.15528841474590316</v>
      </c>
      <c r="AW21" s="31">
        <f t="shared" si="45"/>
        <v>-4.8327363422174266E-2</v>
      </c>
      <c r="AX21" s="4">
        <f t="shared" si="46"/>
        <v>0.10529917394508653</v>
      </c>
      <c r="AY21" s="4">
        <f t="shared" si="47"/>
        <v>-0.12472282940945945</v>
      </c>
      <c r="AZ21" s="4">
        <f t="shared" si="48"/>
        <v>-0.14234616520501606</v>
      </c>
      <c r="BA21" s="4">
        <f t="shared" si="49"/>
        <v>-1.9423655464372913E-2</v>
      </c>
      <c r="BB21" s="31">
        <f t="shared" si="50"/>
        <v>-3.7046991259929524E-2</v>
      </c>
      <c r="BC21" s="4">
        <f t="shared" si="51"/>
        <v>0.10775512561137307</v>
      </c>
      <c r="BD21" s="4">
        <f t="shared" si="52"/>
        <v>-0.13934421048633816</v>
      </c>
      <c r="BE21" s="4">
        <f t="shared" si="53"/>
        <v>-0.14668765037896817</v>
      </c>
      <c r="BF21" s="4">
        <f t="shared" si="54"/>
        <v>-3.158908487496509E-2</v>
      </c>
      <c r="BG21" s="4">
        <f t="shared" si="55"/>
        <v>-3.8932524767595095E-2</v>
      </c>
      <c r="BH21" s="4">
        <f t="shared" si="56"/>
        <v>-4.7533289134530088E-2</v>
      </c>
      <c r="BI21" s="34">
        <f t="shared" si="57"/>
        <v>0.10809392049639029</v>
      </c>
      <c r="BJ21" s="33">
        <f t="shared" si="58"/>
        <v>-4.7194494249512872E-2</v>
      </c>
      <c r="BK21" s="4">
        <f t="shared" si="59"/>
        <v>-0.1195920964777254</v>
      </c>
      <c r="BL21" s="4">
        <f t="shared" si="60"/>
        <v>-0.19283607576851974</v>
      </c>
      <c r="BN21" t="s">
        <v>100</v>
      </c>
      <c r="BO21">
        <v>-348.56351459976798</v>
      </c>
      <c r="BP21">
        <v>-178.86390966933899</v>
      </c>
      <c r="BQ21">
        <v>-169.69860615517101</v>
      </c>
      <c r="BR21">
        <v>-348.56997013894897</v>
      </c>
      <c r="BS21">
        <v>-178.86662143710399</v>
      </c>
      <c r="BT21">
        <v>-169.70233659822</v>
      </c>
      <c r="BU21">
        <v>-348.56394601938598</v>
      </c>
      <c r="BV21">
        <v>-178.86404818751299</v>
      </c>
      <c r="BW21">
        <v>-169.698880154054</v>
      </c>
      <c r="BX21">
        <v>-348.570104326766</v>
      </c>
      <c r="BY21">
        <v>-178.86665216640901</v>
      </c>
      <c r="BZ21">
        <v>-169.702431583985</v>
      </c>
      <c r="CA21">
        <v>-348.083523869705</v>
      </c>
      <c r="CB21">
        <v>-178.61119174433799</v>
      </c>
      <c r="CC21">
        <v>-169.47149440830199</v>
      </c>
      <c r="CD21">
        <v>-348.40087538167302</v>
      </c>
      <c r="CE21">
        <v>-178.7806255907</v>
      </c>
      <c r="CF21">
        <v>-169.619288239615</v>
      </c>
      <c r="CG21">
        <v>-348.50177938600302</v>
      </c>
      <c r="CH21">
        <v>-178.83221613719999</v>
      </c>
      <c r="CI21">
        <v>-169.668563549243</v>
      </c>
      <c r="CJ21">
        <v>-348.53670703421</v>
      </c>
      <c r="CK21">
        <v>-178.849573375061</v>
      </c>
      <c r="CL21">
        <v>-169.68612225635599</v>
      </c>
      <c r="CM21">
        <v>-348.18673553160198</v>
      </c>
      <c r="CN21">
        <v>-178.67863977668</v>
      </c>
      <c r="CO21">
        <v>-169.50719112758199</v>
      </c>
      <c r="CP21">
        <v>-348.50380002762103</v>
      </c>
      <c r="CQ21">
        <v>-178.84670525904599</v>
      </c>
      <c r="CR21">
        <v>-169.65606253016699</v>
      </c>
      <c r="CS21">
        <v>-348.59301779912198</v>
      </c>
      <c r="CT21">
        <v>-178.89081254996901</v>
      </c>
      <c r="CU21">
        <v>-169.70113436597001</v>
      </c>
      <c r="CV21">
        <v>-348.51318825939097</v>
      </c>
      <c r="CW21">
        <v>-178.84341893270499</v>
      </c>
      <c r="CX21">
        <v>-169.66895904129501</v>
      </c>
      <c r="CY21">
        <v>-348.54814388783302</v>
      </c>
      <c r="CZ21">
        <v>-178.85924922318301</v>
      </c>
      <c r="DA21">
        <v>-169.688067774665</v>
      </c>
      <c r="DB21">
        <v>-348.55625856112403</v>
      </c>
      <c r="DC21">
        <v>-178.86269174682101</v>
      </c>
      <c r="DD21">
        <v>-169.692726735474</v>
      </c>
      <c r="DE21">
        <v>-348.57436833352</v>
      </c>
      <c r="DF21">
        <v>-178.88130683054399</v>
      </c>
      <c r="DG21">
        <v>-169.692052459113</v>
      </c>
      <c r="DH21">
        <v>-348.62037162068299</v>
      </c>
      <c r="DI21">
        <v>-178.90339245546801</v>
      </c>
      <c r="DJ21">
        <v>-169.71593021610499</v>
      </c>
      <c r="DK21">
        <v>-348.09343742221699</v>
      </c>
      <c r="DL21">
        <v>-178.61804454898501</v>
      </c>
      <c r="DM21">
        <v>-169.474446478049</v>
      </c>
      <c r="DN21">
        <v>-348.19673627779503</v>
      </c>
      <c r="DO21">
        <v>-178.68544775868801</v>
      </c>
      <c r="DP21">
        <v>-169.510252892685</v>
      </c>
      <c r="DR21">
        <v>-1.535997952804</v>
      </c>
      <c r="DS21">
        <v>-0.85113722467999997</v>
      </c>
      <c r="DT21">
        <v>-0.68362238569199996</v>
      </c>
      <c r="DU21">
        <v>-347.03111573472103</v>
      </c>
      <c r="DV21">
        <v>-178.01438342480699</v>
      </c>
      <c r="DW21">
        <v>-169.016971434863</v>
      </c>
      <c r="DX21">
        <v>-1.5388544042279999</v>
      </c>
      <c r="DY21">
        <v>-0.85223801229600005</v>
      </c>
      <c r="DZ21">
        <v>-0.68536516335700004</v>
      </c>
      <c r="EA21">
        <f t="shared" si="61"/>
        <v>-348.57111266366093</v>
      </c>
      <c r="EB21">
        <f t="shared" si="62"/>
        <v>-178.86706173062356</v>
      </c>
      <c r="EC21">
        <f t="shared" si="63"/>
        <v>-169.70303367520611</v>
      </c>
      <c r="ED21">
        <v>-1.5363610781629999</v>
      </c>
      <c r="EE21">
        <v>-0.85125792601000005</v>
      </c>
      <c r="EF21">
        <v>-0.68384637532100001</v>
      </c>
      <c r="EG21">
        <v>-347.03113326071502</v>
      </c>
      <c r="EH21">
        <v>-178.01438649993699</v>
      </c>
      <c r="EI21">
        <v>-169.01698567504101</v>
      </c>
      <c r="EJ21">
        <v>-1.5389710660510001</v>
      </c>
      <c r="EK21">
        <v>-0.85226566647199997</v>
      </c>
      <c r="EL21">
        <v>-0.68544590894299995</v>
      </c>
      <c r="EM21">
        <f t="shared" si="64"/>
        <v>-348.57103943479689</v>
      </c>
      <c r="EN21">
        <f t="shared" si="65"/>
        <v>-178.86701322026806</v>
      </c>
      <c r="EO21">
        <f t="shared" si="66"/>
        <v>-169.70300466585252</v>
      </c>
      <c r="EP21">
        <v>-348.14414962840402</v>
      </c>
      <c r="EQ21">
        <v>-178.652421438723</v>
      </c>
      <c r="ER21">
        <v>-169.49090118259301</v>
      </c>
      <c r="ES21">
        <f t="shared" si="67"/>
        <v>-5.0712206187029096E-2</v>
      </c>
      <c r="ET21">
        <f t="shared" si="68"/>
        <v>-3.4376889737984584E-2</v>
      </c>
      <c r="EU21">
        <f t="shared" si="69"/>
        <v>-1.6454704544003107E-2</v>
      </c>
      <c r="EV21">
        <v>-5.2586649391000002E-2</v>
      </c>
      <c r="EW21">
        <v>-3.3026319965000002E-2</v>
      </c>
      <c r="EX21">
        <v>-1.9351710091999999E-2</v>
      </c>
      <c r="EY21">
        <v>-348.43229340541302</v>
      </c>
      <c r="EZ21">
        <v>-178.803032283074</v>
      </c>
      <c r="FA21">
        <v>-169.62845272995401</v>
      </c>
      <c r="FB21">
        <f t="shared" si="70"/>
        <v>-3.1418023740002354E-2</v>
      </c>
      <c r="FC21">
        <f t="shared" si="71"/>
        <v>-2.2406692374005388E-2</v>
      </c>
      <c r="FD21">
        <f t="shared" si="72"/>
        <v>-9.1644903390033505E-3</v>
      </c>
      <c r="FE21">
        <v>-7.1506622207999998E-2</v>
      </c>
      <c r="FF21">
        <v>-4.3672975971999997E-2</v>
      </c>
      <c r="FG21">
        <v>-2.7609800213E-2</v>
      </c>
      <c r="FH21">
        <v>-348.53666780075503</v>
      </c>
      <c r="FI21">
        <v>-178.85181184446901</v>
      </c>
      <c r="FJ21">
        <v>-169.683877865987</v>
      </c>
      <c r="FK21">
        <v>-348.56379941609902</v>
      </c>
      <c r="FL21">
        <v>-178.86404222134701</v>
      </c>
      <c r="FM21">
        <v>-169.69875858605101</v>
      </c>
      <c r="FN21">
        <v>-348.570020653661</v>
      </c>
      <c r="FO21">
        <v>-178.86664756470199</v>
      </c>
      <c r="FP21">
        <v>-169.70236075151001</v>
      </c>
      <c r="FQ21">
        <v>-348.516879540182</v>
      </c>
      <c r="FR21">
        <v>-178.84447399803099</v>
      </c>
      <c r="FS21">
        <v>-169.67156847388301</v>
      </c>
      <c r="FT21">
        <f t="shared" si="73"/>
        <v>-1.5100154178981029E-2</v>
      </c>
      <c r="FU21">
        <f t="shared" si="74"/>
        <v>-1.2257860830999334E-2</v>
      </c>
      <c r="FV21">
        <f t="shared" si="75"/>
        <v>-3.0049246400096763E-3</v>
      </c>
      <c r="FW21">
        <v>-7.6138258939000003E-2</v>
      </c>
      <c r="FX21">
        <v>-4.6338551938000003E-2</v>
      </c>
      <c r="FY21">
        <v>-2.9565892087000001E-2</v>
      </c>
      <c r="FZ21">
        <v>-5.1809226159999999E-2</v>
      </c>
      <c r="GA21">
        <v>-3.2549915223999998E-2</v>
      </c>
      <c r="GB21">
        <v>-1.9068728807000002E-2</v>
      </c>
    </row>
    <row r="22" spans="1:184" ht="17" x14ac:dyDescent="0.25">
      <c r="A22" s="5">
        <v>1</v>
      </c>
      <c r="B22" t="s">
        <v>72</v>
      </c>
      <c r="C22" t="s">
        <v>2</v>
      </c>
      <c r="D22" t="s">
        <v>30</v>
      </c>
      <c r="E22" s="3">
        <v>1.1000000000000001</v>
      </c>
      <c r="F22" s="2">
        <f t="shared" si="4"/>
        <v>-0.64843548996907541</v>
      </c>
      <c r="G22" s="4">
        <f t="shared" si="5"/>
        <v>-0.5952937176166091</v>
      </c>
      <c r="H22" s="4">
        <f t="shared" si="6"/>
        <v>-0.60269596214088061</v>
      </c>
      <c r="I22" s="4">
        <f t="shared" si="7"/>
        <v>-0.60614219158580884</v>
      </c>
      <c r="J22" s="4">
        <f t="shared" si="8"/>
        <v>-0.60758043519450267</v>
      </c>
      <c r="K22" s="4">
        <f t="shared" si="9"/>
        <v>-0.51784278654265847</v>
      </c>
      <c r="L22" s="4">
        <f t="shared" si="10"/>
        <v>-0.57698585434352156</v>
      </c>
      <c r="M22" s="4">
        <f t="shared" si="11"/>
        <v>-0.5974800736566086</v>
      </c>
      <c r="N22" s="4">
        <f t="shared" si="12"/>
        <v>-0.60345550024648931</v>
      </c>
      <c r="O22" s="4">
        <f t="shared" si="13"/>
        <v>-0.55379753532638687</v>
      </c>
      <c r="P22" s="4">
        <f t="shared" si="14"/>
        <v>-0.61388493654588394</v>
      </c>
      <c r="Q22" s="4">
        <f t="shared" si="15"/>
        <v>-0.63482756724031186</v>
      </c>
      <c r="R22" s="4">
        <f t="shared" si="16"/>
        <v>-0.49293909436817024</v>
      </c>
      <c r="S22" s="4">
        <f t="shared" si="17"/>
        <v>-0.50260366873948381</v>
      </c>
      <c r="T22" s="4">
        <f t="shared" si="18"/>
        <v>-0.50997484275836535</v>
      </c>
      <c r="U22" s="4">
        <f t="shared" si="19"/>
        <v>-0.59963443677056893</v>
      </c>
      <c r="V22" s="4">
        <f t="shared" si="20"/>
        <v>-0.62165132732769413</v>
      </c>
      <c r="W22" s="39">
        <f t="shared" si="21"/>
        <v>-0.61471048865202782</v>
      </c>
      <c r="X22" s="4">
        <f t="shared" si="22"/>
        <v>-0.62792513893529278</v>
      </c>
      <c r="Y22" s="4">
        <f t="shared" si="23"/>
        <v>-0.57607626679145518</v>
      </c>
      <c r="Z22" s="4">
        <f t="shared" si="24"/>
        <v>-0.6240818648961417</v>
      </c>
      <c r="AA22" s="38">
        <f t="shared" si="25"/>
        <v>-0.65070156024556713</v>
      </c>
      <c r="AB22" s="4">
        <f t="shared" si="26"/>
        <v>-0.64843548996907541</v>
      </c>
      <c r="AC22" s="37">
        <f t="shared" si="27"/>
        <v>-0.64812783464615253</v>
      </c>
      <c r="AD22" s="36">
        <f t="shared" si="28"/>
        <v>-0.67849235443093681</v>
      </c>
      <c r="AE22" s="4">
        <f t="shared" si="29"/>
        <v>-0.60556845525188885</v>
      </c>
      <c r="AF22" s="4">
        <f t="shared" si="30"/>
        <v>-0.60806679412667419</v>
      </c>
      <c r="AG22" s="4">
        <f t="shared" si="31"/>
        <v>-0.61091678767854918</v>
      </c>
      <c r="AH22" s="4">
        <f t="shared" si="32"/>
        <v>-0.60972480027521658</v>
      </c>
      <c r="AI22" s="4">
        <f t="shared" si="33"/>
        <v>-0.64855827516381148</v>
      </c>
      <c r="AL22" s="4">
        <f t="shared" si="34"/>
        <v>6.4723000883785561E-2</v>
      </c>
      <c r="AM22" s="4">
        <f t="shared" si="35"/>
        <v>-0.11272859899727201</v>
      </c>
      <c r="AN22" s="31">
        <f t="shared" si="36"/>
        <v>-4.8005598113486453E-2</v>
      </c>
      <c r="AO22" s="4">
        <f t="shared" si="37"/>
        <v>8.3152207505332351E-2</v>
      </c>
      <c r="AP22" s="4">
        <f t="shared" si="38"/>
        <v>-0.12005128973205008</v>
      </c>
      <c r="AQ22" s="31">
        <f t="shared" si="39"/>
        <v>-3.6899082226717728E-2</v>
      </c>
      <c r="AR22" s="35">
        <f t="shared" si="40"/>
        <v>8.8155468791514799E-2</v>
      </c>
      <c r="AS22" s="4">
        <f t="shared" si="41"/>
        <v>-0.1255029623735853</v>
      </c>
      <c r="AT22" s="31">
        <f t="shared" si="42"/>
        <v>-3.7347493582070498E-2</v>
      </c>
      <c r="AU22" s="4">
        <f t="shared" si="43"/>
        <v>9.2287027292066739E-2</v>
      </c>
      <c r="AV22" s="32">
        <f t="shared" si="44"/>
        <v>-0.13296931272030715</v>
      </c>
      <c r="AW22" s="31">
        <f t="shared" si="45"/>
        <v>-4.0682285428240414E-2</v>
      </c>
      <c r="AX22" s="4">
        <f t="shared" si="46"/>
        <v>9.041748492279468E-2</v>
      </c>
      <c r="AY22" s="4">
        <f t="shared" si="47"/>
        <v>-0.1066953424023987</v>
      </c>
      <c r="AZ22" s="4">
        <f t="shared" si="48"/>
        <v>-0.12177139428385764</v>
      </c>
      <c r="BA22" s="4">
        <f t="shared" si="49"/>
        <v>-1.6277857479604016E-2</v>
      </c>
      <c r="BB22" s="31">
        <f t="shared" si="50"/>
        <v>-3.1353909361062957E-2</v>
      </c>
      <c r="BC22" s="4">
        <f t="shared" si="51"/>
        <v>9.2600616877905967E-2</v>
      </c>
      <c r="BD22" s="4">
        <f t="shared" si="52"/>
        <v>-0.11904765858821031</v>
      </c>
      <c r="BE22" s="4">
        <f t="shared" si="53"/>
        <v>-0.125321470195809</v>
      </c>
      <c r="BF22" s="4">
        <f t="shared" si="54"/>
        <v>-2.6447041710304348E-2</v>
      </c>
      <c r="BG22" s="4">
        <f t="shared" si="55"/>
        <v>-3.2720853317903031E-2</v>
      </c>
      <c r="BH22" s="4">
        <f t="shared" si="56"/>
        <v>-4.0368695842401187E-2</v>
      </c>
      <c r="BI22" s="34">
        <f t="shared" si="57"/>
        <v>9.2908272200828715E-2</v>
      </c>
      <c r="BJ22" s="33">
        <f t="shared" si="58"/>
        <v>-4.0061040519478439E-2</v>
      </c>
      <c r="BK22" s="4">
        <f t="shared" si="59"/>
        <v>-0.10292273017913858</v>
      </c>
      <c r="BL22" s="4">
        <f t="shared" si="60"/>
        <v>-0.16302617718216861</v>
      </c>
      <c r="BN22" t="s">
        <v>99</v>
      </c>
      <c r="BO22">
        <v>-348.56346074070899</v>
      </c>
      <c r="BP22">
        <v>-178.86390856812699</v>
      </c>
      <c r="BQ22">
        <v>-169.698603511697</v>
      </c>
      <c r="BR22">
        <v>-348.56991723926302</v>
      </c>
      <c r="BS22">
        <v>-178.86662125219499</v>
      </c>
      <c r="BT22">
        <v>-169.702335529956</v>
      </c>
      <c r="BU22">
        <v>-348.56389263513501</v>
      </c>
      <c r="BV22">
        <v>-178.864047152609</v>
      </c>
      <c r="BW22">
        <v>-169.698879533498</v>
      </c>
      <c r="BX22">
        <v>-348.570052334617</v>
      </c>
      <c r="BY22">
        <v>-178.866652218631</v>
      </c>
      <c r="BZ22">
        <v>-169.70243187497101</v>
      </c>
      <c r="CA22">
        <v>-348.08345096676499</v>
      </c>
      <c r="CB22">
        <v>-178.61115852305699</v>
      </c>
      <c r="CC22">
        <v>-169.471467208733</v>
      </c>
      <c r="CD22">
        <v>-348.400812297237</v>
      </c>
      <c r="CE22">
        <v>-178.78061338399601</v>
      </c>
      <c r="CF22">
        <v>-169.61927942779201</v>
      </c>
      <c r="CG22">
        <v>-348.501720518387</v>
      </c>
      <c r="CH22">
        <v>-178.83221061648501</v>
      </c>
      <c r="CI22">
        <v>-169.668557756837</v>
      </c>
      <c r="CJ22">
        <v>-348.53665233817401</v>
      </c>
      <c r="CK22">
        <v>-178.84957072085101</v>
      </c>
      <c r="CL22">
        <v>-169.68611994981001</v>
      </c>
      <c r="CM22">
        <v>-348.18664716280398</v>
      </c>
      <c r="CN22">
        <v>-178.678606546157</v>
      </c>
      <c r="CO22">
        <v>-169.507158084135</v>
      </c>
      <c r="CP22">
        <v>-348.50372376601399</v>
      </c>
      <c r="CQ22">
        <v>-178.84669447339201</v>
      </c>
      <c r="CR22">
        <v>-169.656051004745</v>
      </c>
      <c r="CS22">
        <v>-348.59294644473101</v>
      </c>
      <c r="CT22">
        <v>-178.89080869543301</v>
      </c>
      <c r="CU22">
        <v>-169.70112608721601</v>
      </c>
      <c r="CV22">
        <v>-348.51314074258897</v>
      </c>
      <c r="CW22">
        <v>-178.843414932825</v>
      </c>
      <c r="CX22">
        <v>-169.66894026134699</v>
      </c>
      <c r="CY22">
        <v>-348.54809944340798</v>
      </c>
      <c r="CZ22">
        <v>-178.85924812440001</v>
      </c>
      <c r="DA22">
        <v>-169.68805036911201</v>
      </c>
      <c r="DB22">
        <v>-348.55621497849398</v>
      </c>
      <c r="DC22">
        <v>-178.86269149287901</v>
      </c>
      <c r="DD22">
        <v>-169.69271078900599</v>
      </c>
      <c r="DE22">
        <v>-348.57429647716799</v>
      </c>
      <c r="DF22">
        <v>-178.88130098749099</v>
      </c>
      <c r="DG22">
        <v>-169.692039911416</v>
      </c>
      <c r="DH22">
        <v>-348.62030235595699</v>
      </c>
      <c r="DI22">
        <v>-178.90339046251501</v>
      </c>
      <c r="DJ22">
        <v>-169.715921229034</v>
      </c>
      <c r="DK22">
        <v>-348.09329994932301</v>
      </c>
      <c r="DL22">
        <v>-178.61797620907501</v>
      </c>
      <c r="DM22">
        <v>-169.474405704319</v>
      </c>
      <c r="DN22">
        <v>-348.19657910390799</v>
      </c>
      <c r="DO22">
        <v>-178.685378302179</v>
      </c>
      <c r="DP22">
        <v>-169.51020626401299</v>
      </c>
      <c r="DR22">
        <v>-1.5358497480710001</v>
      </c>
      <c r="DS22">
        <v>-0.85113645194999998</v>
      </c>
      <c r="DT22">
        <v>-0.68366200741899996</v>
      </c>
      <c r="DU22">
        <v>-347.03121073241499</v>
      </c>
      <c r="DV22">
        <v>-178.01438336616599</v>
      </c>
      <c r="DW22">
        <v>-169.01692964242099</v>
      </c>
      <c r="DX22">
        <v>-1.5387065068479999</v>
      </c>
      <c r="DY22">
        <v>-0.85223788602899997</v>
      </c>
      <c r="DZ22">
        <v>-0.68540588753499998</v>
      </c>
      <c r="EA22">
        <f t="shared" si="61"/>
        <v>-348.57105988691006</v>
      </c>
      <c r="EB22">
        <f t="shared" si="62"/>
        <v>-178.86706180428811</v>
      </c>
      <c r="EC22">
        <f t="shared" si="63"/>
        <v>-169.70303304790096</v>
      </c>
      <c r="ED22">
        <v>-1.5362126334649999</v>
      </c>
      <c r="EE22">
        <v>-0.85125709675600003</v>
      </c>
      <c r="EF22">
        <v>-0.683887380855</v>
      </c>
      <c r="EG22">
        <v>-347.03122852594998</v>
      </c>
      <c r="EH22">
        <v>-178.014386467392</v>
      </c>
      <c r="EI22">
        <v>-169.01694413667599</v>
      </c>
      <c r="EJ22">
        <v>-1.5388238086670001</v>
      </c>
      <c r="EK22">
        <v>-0.85226575123899995</v>
      </c>
      <c r="EL22">
        <v>-0.685487738294</v>
      </c>
      <c r="EM22">
        <f t="shared" si="64"/>
        <v>-348.57098786803948</v>
      </c>
      <c r="EN22">
        <f t="shared" si="65"/>
        <v>-178.86701359996607</v>
      </c>
      <c r="EO22">
        <f t="shared" si="66"/>
        <v>-169.70300525199616</v>
      </c>
      <c r="EP22">
        <v>-348.144024131577</v>
      </c>
      <c r="EQ22">
        <v>-178.65235815359199</v>
      </c>
      <c r="ER22">
        <v>-169.490851084719</v>
      </c>
      <c r="ES22">
        <f t="shared" si="67"/>
        <v>-5.0724182253986783E-2</v>
      </c>
      <c r="ET22">
        <f t="shared" si="68"/>
        <v>-3.4381944516979956E-2</v>
      </c>
      <c r="EU22">
        <f t="shared" si="69"/>
        <v>-1.6445380400000431E-2</v>
      </c>
      <c r="EV22">
        <v>-5.2554972330999997E-2</v>
      </c>
      <c r="EW22">
        <v>-3.3020148588000002E-2</v>
      </c>
      <c r="EX22">
        <v>-1.9355179292999999E-2</v>
      </c>
      <c r="EY22">
        <v>-348.43224151717402</v>
      </c>
      <c r="EZ22">
        <v>-178.803022292137</v>
      </c>
      <c r="FA22">
        <v>-169.62843225105999</v>
      </c>
      <c r="FB22">
        <f t="shared" si="70"/>
        <v>-3.14292199370243E-2</v>
      </c>
      <c r="FC22">
        <f t="shared" si="71"/>
        <v>-2.2408908140988615E-2</v>
      </c>
      <c r="FD22">
        <f t="shared" si="72"/>
        <v>-9.1528232679820576E-3</v>
      </c>
      <c r="FE22">
        <v>-7.1482248839999998E-2</v>
      </c>
      <c r="FF22">
        <v>-4.3672181254999998E-2</v>
      </c>
      <c r="FG22">
        <v>-2.7618753685000001E-2</v>
      </c>
      <c r="FH22">
        <v>-348.53661249384498</v>
      </c>
      <c r="FI22">
        <v>-178.851808837508</v>
      </c>
      <c r="FJ22">
        <v>-169.68387401849199</v>
      </c>
      <c r="FK22">
        <v>-348.56374562387703</v>
      </c>
      <c r="FL22">
        <v>-178.86404127869099</v>
      </c>
      <c r="FM22">
        <v>-169.69875582681999</v>
      </c>
      <c r="FN22">
        <v>-348.56996754782</v>
      </c>
      <c r="FO22">
        <v>-178.86664732277799</v>
      </c>
      <c r="FP22">
        <v>-169.70235946968299</v>
      </c>
      <c r="FQ22">
        <v>-348.516832424293</v>
      </c>
      <c r="FR22">
        <v>-178.844470478825</v>
      </c>
      <c r="FS22">
        <v>-169.67155028507901</v>
      </c>
      <c r="FT22">
        <f t="shared" si="73"/>
        <v>-1.5111905905996537E-2</v>
      </c>
      <c r="FU22">
        <f t="shared" si="74"/>
        <v>-1.2259862339988103E-2</v>
      </c>
      <c r="FV22">
        <f t="shared" si="75"/>
        <v>-2.9925282420038002E-3</v>
      </c>
      <c r="FW22">
        <v>-7.6114020438000002E-2</v>
      </c>
      <c r="FX22">
        <v>-4.6338216607999999E-2</v>
      </c>
      <c r="FY22">
        <v>-2.9575802137E-2</v>
      </c>
      <c r="FZ22">
        <v>-5.1784144724000003E-2</v>
      </c>
      <c r="GA22">
        <v>-3.2546977242000001E-2</v>
      </c>
      <c r="GB22">
        <v>-1.9073149678000001E-2</v>
      </c>
    </row>
    <row r="23" spans="1:184" ht="17" x14ac:dyDescent="0.25">
      <c r="A23" s="5">
        <v>1</v>
      </c>
      <c r="B23" t="s">
        <v>72</v>
      </c>
      <c r="C23" t="s">
        <v>2</v>
      </c>
      <c r="D23" t="s">
        <v>30</v>
      </c>
      <c r="E23" s="3">
        <v>1.25</v>
      </c>
      <c r="F23" s="2">
        <f t="shared" si="4"/>
        <v>-0.4876846269737074</v>
      </c>
      <c r="G23" s="4">
        <f t="shared" si="5"/>
        <v>-0.45492330129920072</v>
      </c>
      <c r="H23" s="4">
        <f t="shared" si="6"/>
        <v>-0.46038671025351791</v>
      </c>
      <c r="I23" s="4">
        <f t="shared" si="7"/>
        <v>-0.46317001987670137</v>
      </c>
      <c r="J23" s="4">
        <f t="shared" si="8"/>
        <v>-0.46480179368679608</v>
      </c>
      <c r="K23" s="4">
        <f t="shared" si="9"/>
        <v>-0.42142816070928973</v>
      </c>
      <c r="L23" s="4">
        <f t="shared" si="10"/>
        <v>-0.44732226053610807</v>
      </c>
      <c r="M23" s="4">
        <f t="shared" si="11"/>
        <v>-0.45924024475773711</v>
      </c>
      <c r="N23" s="4">
        <f t="shared" si="12"/>
        <v>-0.46236022322188686</v>
      </c>
      <c r="O23" s="4">
        <f t="shared" si="13"/>
        <v>-0.44164094388218311</v>
      </c>
      <c r="P23" s="4">
        <f t="shared" si="14"/>
        <v>-0.4664934513414889</v>
      </c>
      <c r="Q23" s="4">
        <f t="shared" si="15"/>
        <v>-0.47885441334822199</v>
      </c>
      <c r="R23" s="4">
        <f t="shared" si="16"/>
        <v>-0.38416164659845103</v>
      </c>
      <c r="S23" s="4">
        <f t="shared" si="17"/>
        <v>-0.39206704831226613</v>
      </c>
      <c r="T23" s="4">
        <f t="shared" si="18"/>
        <v>-0.39731579316323634</v>
      </c>
      <c r="U23" s="4">
        <f t="shared" si="19"/>
        <v>-0.45236495446679914</v>
      </c>
      <c r="V23" s="4">
        <f t="shared" si="20"/>
        <v>-0.46802451115595667</v>
      </c>
      <c r="W23" s="39">
        <f t="shared" si="21"/>
        <v>-0.4620020818685967</v>
      </c>
      <c r="X23" s="4">
        <f t="shared" si="22"/>
        <v>-0.47202746944781915</v>
      </c>
      <c r="Y23" s="4">
        <f t="shared" si="23"/>
        <v>-0.45811665006843022</v>
      </c>
      <c r="Z23" s="4">
        <f t="shared" si="24"/>
        <v>-0.48601106695948681</v>
      </c>
      <c r="AA23" s="38">
        <f t="shared" si="25"/>
        <v>-0.4882811271445745</v>
      </c>
      <c r="AB23" s="4">
        <f t="shared" si="26"/>
        <v>-0.4876846269737074</v>
      </c>
      <c r="AC23" s="37">
        <f t="shared" si="27"/>
        <v>-0.48745445145399946</v>
      </c>
      <c r="AD23" s="36">
        <f t="shared" si="28"/>
        <v>-0.5043823896925006</v>
      </c>
      <c r="AE23" s="4">
        <f t="shared" si="29"/>
        <v>-0.4625251678713288</v>
      </c>
      <c r="AF23" s="4">
        <f t="shared" si="30"/>
        <v>-0.46537366802225105</v>
      </c>
      <c r="AG23" s="4">
        <f t="shared" si="31"/>
        <v>-0.46705408451701835</v>
      </c>
      <c r="AH23" s="4">
        <f t="shared" si="32"/>
        <v>-0.46563364324984724</v>
      </c>
      <c r="AI23" s="4">
        <f t="shared" si="33"/>
        <v>-0.4869586845567615</v>
      </c>
      <c r="AL23" s="4">
        <f t="shared" si="34"/>
        <v>4.5403232117601916E-2</v>
      </c>
      <c r="AM23" s="4">
        <f t="shared" si="35"/>
        <v>-7.3297649003720794E-2</v>
      </c>
      <c r="AN23" s="31">
        <f t="shared" si="36"/>
        <v>-2.7894416886118878E-2</v>
      </c>
      <c r="AO23" s="4">
        <f t="shared" si="37"/>
        <v>5.7692087653254773E-2</v>
      </c>
      <c r="AP23" s="4">
        <f t="shared" si="38"/>
        <v>-7.6863278464544257E-2</v>
      </c>
      <c r="AQ23" s="31">
        <f t="shared" si="39"/>
        <v>-1.9171190811289485E-2</v>
      </c>
      <c r="AR23" s="35">
        <f t="shared" si="40"/>
        <v>6.0729297626455778E-2</v>
      </c>
      <c r="AS23" s="4">
        <f t="shared" si="41"/>
        <v>-8.0343466859362528E-2</v>
      </c>
      <c r="AT23" s="31">
        <f t="shared" si="42"/>
        <v>-1.961416923290675E-2</v>
      </c>
      <c r="AU23" s="4">
        <f t="shared" si="43"/>
        <v>6.3237343871690818E-2</v>
      </c>
      <c r="AV23" s="32">
        <f t="shared" si="44"/>
        <v>-8.5109766587328495E-2</v>
      </c>
      <c r="AW23" s="31">
        <f t="shared" si="45"/>
        <v>-2.1872422715637677E-2</v>
      </c>
      <c r="AX23" s="4">
        <f t="shared" si="46"/>
        <v>6.1251459588458117E-2</v>
      </c>
      <c r="AY23" s="4">
        <f t="shared" si="47"/>
        <v>-6.8203307868348106E-2</v>
      </c>
      <c r="AZ23" s="4">
        <f t="shared" si="48"/>
        <v>-7.7840435270145697E-2</v>
      </c>
      <c r="BA23" s="4">
        <f t="shared" si="49"/>
        <v>-6.9518482798899897E-3</v>
      </c>
      <c r="BB23" s="31">
        <f t="shared" si="50"/>
        <v>-1.658897568168758E-2</v>
      </c>
      <c r="BC23" s="4">
        <f t="shared" si="51"/>
        <v>6.2798807635872145E-2</v>
      </c>
      <c r="BD23" s="4">
        <f t="shared" si="52"/>
        <v>-7.5957462843690537E-2</v>
      </c>
      <c r="BE23" s="4">
        <f t="shared" si="53"/>
        <v>-7.9960421135553031E-2</v>
      </c>
      <c r="BF23" s="4">
        <f t="shared" si="54"/>
        <v>-1.3158655207818393E-2</v>
      </c>
      <c r="BG23" s="4">
        <f t="shared" si="55"/>
        <v>-1.7161613499680886E-2</v>
      </c>
      <c r="BH23" s="4">
        <f t="shared" si="56"/>
        <v>-2.231095895145635E-2</v>
      </c>
      <c r="BI23" s="34">
        <f t="shared" si="57"/>
        <v>6.3028983155580101E-2</v>
      </c>
      <c r="BJ23" s="33">
        <f t="shared" si="58"/>
        <v>-2.2080783431748394E-2</v>
      </c>
      <c r="BK23" s="4">
        <f t="shared" si="59"/>
        <v>-6.6921214357019906E-2</v>
      </c>
      <c r="BL23" s="4">
        <f t="shared" si="60"/>
        <v>-0.10180752930612171</v>
      </c>
      <c r="BN23" t="s">
        <v>98</v>
      </c>
      <c r="BO23">
        <v>-348.563221164749</v>
      </c>
      <c r="BP23">
        <v>-178.863906068245</v>
      </c>
      <c r="BQ23">
        <v>-169.69859013010699</v>
      </c>
      <c r="BR23">
        <v>-348.56968055569598</v>
      </c>
      <c r="BS23">
        <v>-178.86662061995699</v>
      </c>
      <c r="BT23">
        <v>-169.70232626284599</v>
      </c>
      <c r="BU23">
        <v>-348.56365371600202</v>
      </c>
      <c r="BV23">
        <v>-178.86404481339699</v>
      </c>
      <c r="BW23">
        <v>-169.698870794226</v>
      </c>
      <c r="BX23">
        <v>-348.56981905900102</v>
      </c>
      <c r="BY23">
        <v>-178.86665181131201</v>
      </c>
      <c r="BZ23">
        <v>-169.70242653891299</v>
      </c>
      <c r="CA23">
        <v>-348.08311090365999</v>
      </c>
      <c r="CB23">
        <v>-178.61107956336099</v>
      </c>
      <c r="CC23">
        <v>-169.47135975180399</v>
      </c>
      <c r="CD23">
        <v>-348.40053926114803</v>
      </c>
      <c r="CE23">
        <v>-178.780587152527</v>
      </c>
      <c r="CF23">
        <v>-169.61923925525301</v>
      </c>
      <c r="CG23">
        <v>-348.50146417162603</v>
      </c>
      <c r="CH23">
        <v>-178.83219814741301</v>
      </c>
      <c r="CI23">
        <v>-169.668534178329</v>
      </c>
      <c r="CJ23">
        <v>-348.53640946996597</v>
      </c>
      <c r="CK23">
        <v>-178.849565613295</v>
      </c>
      <c r="CL23">
        <v>-169.686107038785</v>
      </c>
      <c r="CM23">
        <v>-348.18627557789802</v>
      </c>
      <c r="CN23">
        <v>-178.678527740139</v>
      </c>
      <c r="CO23">
        <v>-169.50704403814501</v>
      </c>
      <c r="CP23">
        <v>-348.50342679590898</v>
      </c>
      <c r="CQ23">
        <v>-178.84667101450199</v>
      </c>
      <c r="CR23">
        <v>-169.65601237680301</v>
      </c>
      <c r="CS23">
        <v>-348.59266943211799</v>
      </c>
      <c r="CT23">
        <v>-178.89079980261801</v>
      </c>
      <c r="CU23">
        <v>-169.70110652644999</v>
      </c>
      <c r="CV23">
        <v>-348.512939831442</v>
      </c>
      <c r="CW23">
        <v>-178.843406366816</v>
      </c>
      <c r="CX23">
        <v>-169.668921264099</v>
      </c>
      <c r="CY23">
        <v>-348.54790797415802</v>
      </c>
      <c r="CZ23">
        <v>-178.859245773608</v>
      </c>
      <c r="DA23">
        <v>-169.68803740196401</v>
      </c>
      <c r="DB23">
        <v>-348.55602636115702</v>
      </c>
      <c r="DC23">
        <v>-178.862691036618</v>
      </c>
      <c r="DD23">
        <v>-169.69270216154601</v>
      </c>
      <c r="DE23">
        <v>-348.57402438464698</v>
      </c>
      <c r="DF23">
        <v>-178.88128855750901</v>
      </c>
      <c r="DG23">
        <v>-169.69201493772599</v>
      </c>
      <c r="DH23">
        <v>-348.62003754343499</v>
      </c>
      <c r="DI23">
        <v>-178.903386233758</v>
      </c>
      <c r="DJ23">
        <v>-169.71590546517399</v>
      </c>
      <c r="DK23">
        <v>-348.09278591358299</v>
      </c>
      <c r="DL23">
        <v>-178.617807308685</v>
      </c>
      <c r="DM23">
        <v>-169.474248549576</v>
      </c>
      <c r="DN23">
        <v>-348.19602484395699</v>
      </c>
      <c r="DO23">
        <v>-178.685206592534</v>
      </c>
      <c r="DP23">
        <v>-169.51004374351999</v>
      </c>
      <c r="DR23">
        <v>-1.535460328036</v>
      </c>
      <c r="DS23">
        <v>-0.85113482143100005</v>
      </c>
      <c r="DT23">
        <v>-0.68366067515100004</v>
      </c>
      <c r="DU23">
        <v>-347.031362985344</v>
      </c>
      <c r="DV23">
        <v>-178.014383222719</v>
      </c>
      <c r="DW23">
        <v>-169.01691944121799</v>
      </c>
      <c r="DX23">
        <v>-1.5383175703530001</v>
      </c>
      <c r="DY23">
        <v>-0.85223739723799996</v>
      </c>
      <c r="DZ23">
        <v>-0.68540682162699995</v>
      </c>
      <c r="EA23">
        <f t="shared" si="61"/>
        <v>-348.57082339675065</v>
      </c>
      <c r="EB23">
        <f t="shared" si="62"/>
        <v>-178.86706162871903</v>
      </c>
      <c r="EC23">
        <f t="shared" si="63"/>
        <v>-169.70302468728963</v>
      </c>
      <c r="ED23">
        <v>-1.5358220667289999</v>
      </c>
      <c r="EE23">
        <v>-0.85125531540300003</v>
      </c>
      <c r="EF23">
        <v>-0.68388907651200004</v>
      </c>
      <c r="EG23">
        <v>-347.03138136393801</v>
      </c>
      <c r="EH23">
        <v>-178.014386394593</v>
      </c>
      <c r="EI23">
        <v>-169.01693447903099</v>
      </c>
      <c r="EJ23">
        <v>-1.5384376950630001</v>
      </c>
      <c r="EK23">
        <v>-0.85226541671900002</v>
      </c>
      <c r="EL23">
        <v>-0.68549205988200002</v>
      </c>
      <c r="EM23">
        <f t="shared" si="64"/>
        <v>-348.57075618789429</v>
      </c>
      <c r="EN23">
        <f t="shared" si="65"/>
        <v>-178.86701371101927</v>
      </c>
      <c r="EO23">
        <f t="shared" si="66"/>
        <v>-169.70300085675927</v>
      </c>
      <c r="EP23">
        <v>-348.14356119822997</v>
      </c>
      <c r="EQ23">
        <v>-178.65220162998199</v>
      </c>
      <c r="ER23">
        <v>-169.49070186757899</v>
      </c>
      <c r="ES23">
        <f t="shared" si="67"/>
        <v>-5.0775284646988439E-2</v>
      </c>
      <c r="ET23">
        <f t="shared" si="68"/>
        <v>-3.4394321296986163E-2</v>
      </c>
      <c r="EU23">
        <f t="shared" si="69"/>
        <v>-1.6453318002987771E-2</v>
      </c>
      <c r="EV23">
        <v>-5.2463645726999998E-2</v>
      </c>
      <c r="EW23">
        <v>-3.3004962552E-2</v>
      </c>
      <c r="EX23">
        <v>-1.9341875941000002E-2</v>
      </c>
      <c r="EY23">
        <v>-348.43201718968999</v>
      </c>
      <c r="EZ23">
        <v>-178.80300055171199</v>
      </c>
      <c r="FA23">
        <v>-169.62839572280001</v>
      </c>
      <c r="FB23">
        <f t="shared" si="70"/>
        <v>-3.1477928541960409E-2</v>
      </c>
      <c r="FC23">
        <f t="shared" si="71"/>
        <v>-2.2413399184983973E-2</v>
      </c>
      <c r="FD23">
        <f t="shared" si="72"/>
        <v>-9.156467547001057E-3</v>
      </c>
      <c r="FE23">
        <v>-7.1409606218999999E-2</v>
      </c>
      <c r="FF23">
        <v>-4.3670462790000003E-2</v>
      </c>
      <c r="FG23">
        <v>-2.7616654003E-2</v>
      </c>
      <c r="FH23">
        <v>-348.53636791772101</v>
      </c>
      <c r="FI23">
        <v>-178.85180236584799</v>
      </c>
      <c r="FJ23">
        <v>-169.683855740936</v>
      </c>
      <c r="FK23">
        <v>-348.563506661909</v>
      </c>
      <c r="FL23">
        <v>-178.86403915302199</v>
      </c>
      <c r="FM23">
        <v>-169.698742634035</v>
      </c>
      <c r="FN23">
        <v>-348.56973095611102</v>
      </c>
      <c r="FO23">
        <v>-178.86664680544999</v>
      </c>
      <c r="FP23">
        <v>-169.702350544594</v>
      </c>
      <c r="FQ23">
        <v>-348.51662850411901</v>
      </c>
      <c r="FR23">
        <v>-178.844462325221</v>
      </c>
      <c r="FS23">
        <v>-169.671531111306</v>
      </c>
      <c r="FT23">
        <f t="shared" si="73"/>
        <v>-1.5164332492986432E-2</v>
      </c>
      <c r="FU23">
        <f t="shared" si="74"/>
        <v>-1.2264177807992382E-2</v>
      </c>
      <c r="FV23">
        <f t="shared" si="75"/>
        <v>-2.9969329769983233E-3</v>
      </c>
      <c r="FW23">
        <v>-7.6040927999000002E-2</v>
      </c>
      <c r="FX23">
        <v>-4.6337477396999997E-2</v>
      </c>
      <c r="FY23">
        <v>-2.9575415143000001E-2</v>
      </c>
      <c r="FZ23">
        <v>-5.1708938061999998E-2</v>
      </c>
      <c r="GA23">
        <v>-3.2539849491E-2</v>
      </c>
      <c r="GB23">
        <v>-1.9062442831999999E-2</v>
      </c>
    </row>
    <row r="24" spans="1:184" ht="17" x14ac:dyDescent="0.25">
      <c r="A24" s="5">
        <v>1</v>
      </c>
      <c r="B24" t="s">
        <v>72</v>
      </c>
      <c r="C24" t="s">
        <v>2</v>
      </c>
      <c r="D24" t="s">
        <v>30</v>
      </c>
      <c r="E24" s="3">
        <v>1.5</v>
      </c>
      <c r="F24" s="2">
        <f t="shared" si="4"/>
        <v>-0.26750989600017894</v>
      </c>
      <c r="G24" s="4">
        <f t="shared" si="5"/>
        <v>-0.25488841074065038</v>
      </c>
      <c r="H24" s="4">
        <f t="shared" si="6"/>
        <v>-0.25820675940370497</v>
      </c>
      <c r="I24" s="4">
        <f t="shared" si="7"/>
        <v>-0.26002069609666634</v>
      </c>
      <c r="J24" s="4">
        <f t="shared" si="8"/>
        <v>-0.26139463756929526</v>
      </c>
      <c r="K24" s="4">
        <f t="shared" si="9"/>
        <v>-0.24685821810444758</v>
      </c>
      <c r="L24" s="4">
        <f t="shared" si="10"/>
        <v>-0.25549982713768055</v>
      </c>
      <c r="M24" s="4">
        <f t="shared" si="11"/>
        <v>-0.25927181622992895</v>
      </c>
      <c r="N24" s="4">
        <f t="shared" si="12"/>
        <v>-0.2604225180299316</v>
      </c>
      <c r="O24" s="4">
        <f t="shared" si="13"/>
        <v>-0.25198561641451267</v>
      </c>
      <c r="P24" s="4">
        <f t="shared" si="14"/>
        <v>-0.25939228923562579</v>
      </c>
      <c r="Q24" s="4">
        <f t="shared" si="15"/>
        <v>-0.26327371915050507</v>
      </c>
      <c r="R24" s="4">
        <f t="shared" si="16"/>
        <v>-0.21260335488912838</v>
      </c>
      <c r="S24" s="4">
        <f t="shared" si="17"/>
        <v>-0.21730533440097355</v>
      </c>
      <c r="T24" s="4">
        <f t="shared" si="18"/>
        <v>-0.22038270061594872</v>
      </c>
      <c r="U24" s="4">
        <f t="shared" si="19"/>
        <v>-0.24747583742364504</v>
      </c>
      <c r="V24" s="4">
        <f t="shared" si="20"/>
        <v>-0.25599383838024226</v>
      </c>
      <c r="W24" s="39">
        <f t="shared" si="21"/>
        <v>-0.25240331920577225</v>
      </c>
      <c r="X24" s="4">
        <f t="shared" si="22"/>
        <v>-0.25803272253994969</v>
      </c>
      <c r="Y24" s="4">
        <f t="shared" si="23"/>
        <v>-0.26534100279459921</v>
      </c>
      <c r="Z24" s="4">
        <f t="shared" si="24"/>
        <v>-0.27412143633170399</v>
      </c>
      <c r="AA24" s="38">
        <f t="shared" si="25"/>
        <v>-0.26698719294080975</v>
      </c>
      <c r="AB24" s="4">
        <f t="shared" si="26"/>
        <v>-0.26750989600017894</v>
      </c>
      <c r="AC24" s="37">
        <f t="shared" si="27"/>
        <v>-0.26735181068612907</v>
      </c>
      <c r="AD24" s="36">
        <f t="shared" si="28"/>
        <v>-0.27572287987120603</v>
      </c>
      <c r="AE24" s="4">
        <f t="shared" si="29"/>
        <v>-0.25950048559295058</v>
      </c>
      <c r="AF24" s="4">
        <f t="shared" si="30"/>
        <v>-0.26186698435752359</v>
      </c>
      <c r="AG24" s="4">
        <f t="shared" si="31"/>
        <v>-0.26174486182157325</v>
      </c>
      <c r="AH24" s="4">
        <f t="shared" si="32"/>
        <v>-0.26162981172173766</v>
      </c>
      <c r="AI24" s="4">
        <f t="shared" si="33"/>
        <v>-0.26581851790403133</v>
      </c>
      <c r="AL24" s="4">
        <f t="shared" si="34"/>
        <v>2.9175685871476731E-2</v>
      </c>
      <c r="AM24" s="4">
        <f t="shared" si="35"/>
        <v>-3.7956120063288856E-2</v>
      </c>
      <c r="AN24" s="31">
        <f t="shared" si="36"/>
        <v>-8.7804341918121254E-3</v>
      </c>
      <c r="AO24" s="4">
        <f t="shared" si="37"/>
        <v>3.5640002610671698E-2</v>
      </c>
      <c r="AP24" s="4">
        <f t="shared" si="38"/>
        <v>-3.9532463460389973E-2</v>
      </c>
      <c r="AQ24" s="31">
        <f t="shared" si="39"/>
        <v>-3.8924608497182753E-3</v>
      </c>
      <c r="AR24" s="35">
        <f t="shared" si="40"/>
        <v>3.7089450384301517E-2</v>
      </c>
      <c r="AS24" s="4">
        <f t="shared" si="41"/>
        <v>-4.1091353308254357E-2</v>
      </c>
      <c r="AT24" s="31">
        <f t="shared" si="42"/>
        <v>-4.0019029239528395E-3</v>
      </c>
      <c r="AU24" s="4">
        <f t="shared" si="43"/>
        <v>3.8286365341908227E-2</v>
      </c>
      <c r="AV24" s="32">
        <f t="shared" si="44"/>
        <v>-4.3226334353782758E-2</v>
      </c>
      <c r="AW24" s="31">
        <f t="shared" si="45"/>
        <v>-4.9399690118745315E-3</v>
      </c>
      <c r="AX24" s="4">
        <f t="shared" si="46"/>
        <v>3.6707539325217281E-2</v>
      </c>
      <c r="AY24" s="4">
        <f t="shared" si="47"/>
        <v>-3.4872482534516663E-2</v>
      </c>
      <c r="AZ24" s="4">
        <f t="shared" si="48"/>
        <v>-3.9799964316643864E-2</v>
      </c>
      <c r="BA24" s="4">
        <f t="shared" si="49"/>
        <v>1.8350567907006177E-3</v>
      </c>
      <c r="BB24" s="31">
        <f t="shared" si="50"/>
        <v>-3.0924249914265831E-3</v>
      </c>
      <c r="BC24" s="4">
        <f t="shared" si="51"/>
        <v>3.758342271112744E-2</v>
      </c>
      <c r="BD24" s="4">
        <f t="shared" si="52"/>
        <v>-3.8688503979268707E-2</v>
      </c>
      <c r="BE24" s="4">
        <f t="shared" si="53"/>
        <v>-4.0727388138976167E-2</v>
      </c>
      <c r="BF24" s="4">
        <f t="shared" si="54"/>
        <v>-1.1050812681412669E-3</v>
      </c>
      <c r="BG24" s="4">
        <f t="shared" si="55"/>
        <v>-3.1439654278487272E-3</v>
      </c>
      <c r="BH24" s="4">
        <f t="shared" si="56"/>
        <v>-5.6429116426553183E-3</v>
      </c>
      <c r="BI24" s="34">
        <f t="shared" si="57"/>
        <v>3.774150802517727E-2</v>
      </c>
      <c r="BJ24" s="33">
        <f t="shared" si="58"/>
        <v>-5.4848263286054882E-3</v>
      </c>
      <c r="BK24" s="4">
        <f t="shared" si="59"/>
        <v>-3.4786732103746901E-2</v>
      </c>
      <c r="BL24" s="4">
        <f t="shared" si="60"/>
        <v>-5.1439318224809877E-2</v>
      </c>
      <c r="BN24" t="s">
        <v>97</v>
      </c>
      <c r="BO24">
        <v>-348.56289175407602</v>
      </c>
      <c r="BP24">
        <v>-178.863903600431</v>
      </c>
      <c r="BQ24">
        <v>-169.69858196312401</v>
      </c>
      <c r="BR24">
        <v>-348.56935564132198</v>
      </c>
      <c r="BS24">
        <v>-178.86661995755199</v>
      </c>
      <c r="BT24">
        <v>-169.702324205124</v>
      </c>
      <c r="BU24">
        <v>-348.56332460771</v>
      </c>
      <c r="BV24">
        <v>-178.86404240592501</v>
      </c>
      <c r="BW24">
        <v>-169.69886783244701</v>
      </c>
      <c r="BX24">
        <v>-348.56949558822902</v>
      </c>
      <c r="BY24">
        <v>-178.86665095761001</v>
      </c>
      <c r="BZ24">
        <v>-169.70242807176601</v>
      </c>
      <c r="CA24">
        <v>-348.08262809975901</v>
      </c>
      <c r="CB24">
        <v>-178.611001060522</v>
      </c>
      <c r="CC24">
        <v>-169.471233645642</v>
      </c>
      <c r="CD24">
        <v>-348.400158467925</v>
      </c>
      <c r="CE24">
        <v>-178.78055855721499</v>
      </c>
      <c r="CF24">
        <v>-169.61919274583499</v>
      </c>
      <c r="CG24">
        <v>-348.50111447318301</v>
      </c>
      <c r="CH24">
        <v>-178.832186341702</v>
      </c>
      <c r="CI24">
        <v>-169.668514955559</v>
      </c>
      <c r="CJ24">
        <v>-348.53607621877597</v>
      </c>
      <c r="CK24">
        <v>-178.84956093723201</v>
      </c>
      <c r="CL24">
        <v>-169.68610027186199</v>
      </c>
      <c r="CM24">
        <v>-348.185762041636</v>
      </c>
      <c r="CN24">
        <v>-178.67844952529001</v>
      </c>
      <c r="CO24">
        <v>-169.50691095172201</v>
      </c>
      <c r="CP24">
        <v>-348.50302683570698</v>
      </c>
      <c r="CQ24">
        <v>-178.84664477264701</v>
      </c>
      <c r="CR24">
        <v>-169.65596869515201</v>
      </c>
      <c r="CS24">
        <v>-348.59230416288199</v>
      </c>
      <c r="CT24">
        <v>-178.890791114922</v>
      </c>
      <c r="CU24">
        <v>-169.7010934946</v>
      </c>
      <c r="CV24">
        <v>-348.51266073276798</v>
      </c>
      <c r="CW24">
        <v>-178.84339948355199</v>
      </c>
      <c r="CX24">
        <v>-169.668922444218</v>
      </c>
      <c r="CY24">
        <v>-348.54763427054399</v>
      </c>
      <c r="CZ24">
        <v>-178.859243459954</v>
      </c>
      <c r="DA24">
        <v>-169.688044512511</v>
      </c>
      <c r="DB24">
        <v>-348.555757394029</v>
      </c>
      <c r="DC24">
        <v>-178.862690736357</v>
      </c>
      <c r="DD24">
        <v>-169.69271545549799</v>
      </c>
      <c r="DE24">
        <v>-348.57367246453799</v>
      </c>
      <c r="DF24">
        <v>-178.88127833151799</v>
      </c>
      <c r="DG24">
        <v>-169.691999755186</v>
      </c>
      <c r="DH24">
        <v>-348.619688205523</v>
      </c>
      <c r="DI24">
        <v>-178.90338211698401</v>
      </c>
      <c r="DJ24">
        <v>-169.71589813640699</v>
      </c>
      <c r="DK24">
        <v>-348.09210095336402</v>
      </c>
      <c r="DL24">
        <v>-178.6176246739</v>
      </c>
      <c r="DM24">
        <v>-169.47405343167799</v>
      </c>
      <c r="DN24">
        <v>-348.19530393299198</v>
      </c>
      <c r="DO24">
        <v>-178.68502073425199</v>
      </c>
      <c r="DP24">
        <v>-169.50984635844301</v>
      </c>
      <c r="DR24">
        <v>-1.5350835106780001</v>
      </c>
      <c r="DS24">
        <v>-0.85113324705899995</v>
      </c>
      <c r="DT24">
        <v>-0.68360901268600005</v>
      </c>
      <c r="DU24">
        <v>-347.03141391272402</v>
      </c>
      <c r="DV24">
        <v>-178.014383058736</v>
      </c>
      <c r="DW24">
        <v>-169.01696578073299</v>
      </c>
      <c r="DX24">
        <v>-1.537941728599</v>
      </c>
      <c r="DY24">
        <v>-0.85223689881599995</v>
      </c>
      <c r="DZ24">
        <v>-0.68535842439100003</v>
      </c>
      <c r="EA24">
        <f t="shared" si="61"/>
        <v>-348.57049887259916</v>
      </c>
      <c r="EB24">
        <f t="shared" si="62"/>
        <v>-178.86706139667297</v>
      </c>
      <c r="EC24">
        <f t="shared" si="63"/>
        <v>-169.70302393559638</v>
      </c>
      <c r="ED24">
        <v>-1.535443231918</v>
      </c>
      <c r="EE24">
        <v>-0.85125345386100004</v>
      </c>
      <c r="EF24">
        <v>-0.68384052607400003</v>
      </c>
      <c r="EG24">
        <v>-347.03143283309402</v>
      </c>
      <c r="EH24">
        <v>-178.01438631746001</v>
      </c>
      <c r="EI24">
        <v>-169.01698130972201</v>
      </c>
      <c r="EJ24">
        <v>-1.5380627551349999</v>
      </c>
      <c r="EK24">
        <v>-0.85226464015000003</v>
      </c>
      <c r="EL24">
        <v>-0.68544676204400001</v>
      </c>
      <c r="EM24">
        <f t="shared" si="64"/>
        <v>-348.57043411258331</v>
      </c>
      <c r="EN24">
        <f t="shared" si="65"/>
        <v>-178.86701324604203</v>
      </c>
      <c r="EO24">
        <f t="shared" si="66"/>
        <v>-169.70300355495579</v>
      </c>
      <c r="EP24">
        <v>-348.14293747723502</v>
      </c>
      <c r="EQ24">
        <v>-178.65203191820601</v>
      </c>
      <c r="ER24">
        <v>-169.490529205656</v>
      </c>
      <c r="ES24">
        <f t="shared" si="67"/>
        <v>-5.0836523870998462E-2</v>
      </c>
      <c r="ET24">
        <f t="shared" si="68"/>
        <v>-3.4407244306009943E-2</v>
      </c>
      <c r="EU24">
        <f t="shared" si="69"/>
        <v>-1.6475773978015695E-2</v>
      </c>
      <c r="EV24">
        <v>-5.2366455758000002E-2</v>
      </c>
      <c r="EW24">
        <v>-3.2988816046E-2</v>
      </c>
      <c r="EX24">
        <v>-1.9317152787000001E-2</v>
      </c>
      <c r="EY24">
        <v>-348.43169262881997</v>
      </c>
      <c r="EZ24">
        <v>-178.802976156211</v>
      </c>
      <c r="FA24">
        <v>-169.62836610369101</v>
      </c>
      <c r="FB24">
        <f t="shared" si="70"/>
        <v>-3.1534160894977958E-2</v>
      </c>
      <c r="FC24">
        <f t="shared" si="71"/>
        <v>-2.2417598996014476E-2</v>
      </c>
      <c r="FD24">
        <f t="shared" si="72"/>
        <v>-9.1733578560138085E-3</v>
      </c>
      <c r="FE24">
        <v>-7.1334206886000007E-2</v>
      </c>
      <c r="FF24">
        <v>-4.3668616436E-2</v>
      </c>
      <c r="FG24">
        <v>-2.7602591462E-2</v>
      </c>
      <c r="FH24">
        <v>-348.536037238679</v>
      </c>
      <c r="FI24">
        <v>-178.85179711876799</v>
      </c>
      <c r="FJ24">
        <v>-169.68384281772799</v>
      </c>
      <c r="FK24">
        <v>-348.56317812232999</v>
      </c>
      <c r="FL24">
        <v>-178.86403705602001</v>
      </c>
      <c r="FM24">
        <v>-169.69873487523699</v>
      </c>
      <c r="FN24">
        <v>-348.56940602742799</v>
      </c>
      <c r="FO24">
        <v>-178.86664634838101</v>
      </c>
      <c r="FP24">
        <v>-169.702348331954</v>
      </c>
      <c r="FQ24">
        <v>-348.516338749488</v>
      </c>
      <c r="FR24">
        <v>-178.844454313385</v>
      </c>
      <c r="FS24">
        <v>-169.67153036598</v>
      </c>
      <c r="FT24">
        <f t="shared" si="73"/>
        <v>-1.5224276304991236E-2</v>
      </c>
      <c r="FU24">
        <f t="shared" si="74"/>
        <v>-1.2267971683002088E-2</v>
      </c>
      <c r="FV24">
        <f t="shared" si="75"/>
        <v>-3.0154104209998422E-3</v>
      </c>
      <c r="FW24">
        <v>-7.5965413393000003E-2</v>
      </c>
      <c r="FX24">
        <v>-4.6336801535999998E-2</v>
      </c>
      <c r="FY24">
        <v>-2.956312862E-2</v>
      </c>
      <c r="FZ24">
        <v>-5.1629409718000001E-2</v>
      </c>
      <c r="GA24">
        <v>-3.2532620900000003E-2</v>
      </c>
      <c r="GB24">
        <v>-1.9041352633999999E-2</v>
      </c>
    </row>
    <row r="25" spans="1:184" ht="17" x14ac:dyDescent="0.25">
      <c r="A25" s="5">
        <v>1</v>
      </c>
      <c r="B25" t="s">
        <v>72</v>
      </c>
      <c r="C25" t="s">
        <v>2</v>
      </c>
      <c r="D25" t="s">
        <v>30</v>
      </c>
      <c r="E25" s="3">
        <v>2</v>
      </c>
      <c r="F25" s="2">
        <f t="shared" si="4"/>
        <v>-8.0207494196646606E-2</v>
      </c>
      <c r="G25" s="4">
        <f t="shared" si="5"/>
        <v>-7.9398149507168864E-2</v>
      </c>
      <c r="H25" s="4">
        <f t="shared" si="6"/>
        <v>-8.0638304708262068E-2</v>
      </c>
      <c r="I25" s="4">
        <f t="shared" si="7"/>
        <v>-8.1285680511462025E-2</v>
      </c>
      <c r="J25" s="4">
        <f t="shared" si="8"/>
        <v>-8.2057985368293354E-2</v>
      </c>
      <c r="K25" s="4">
        <f t="shared" si="9"/>
        <v>-7.8124430732378347E-2</v>
      </c>
      <c r="L25" s="4">
        <f t="shared" si="10"/>
        <v>-8.1044401255098736E-2</v>
      </c>
      <c r="M25" s="4">
        <f t="shared" si="11"/>
        <v>-8.1724368023958938E-2</v>
      </c>
      <c r="N25" s="4">
        <f t="shared" si="12"/>
        <v>-8.1554744051561032E-2</v>
      </c>
      <c r="O25" s="4">
        <f t="shared" si="13"/>
        <v>-7.58393241400864E-2</v>
      </c>
      <c r="P25" s="4">
        <f t="shared" si="14"/>
        <v>-7.8234770130406847E-2</v>
      </c>
      <c r="Q25" s="4">
        <f t="shared" si="15"/>
        <v>-7.8863522720841905E-2</v>
      </c>
      <c r="R25" s="4">
        <f t="shared" si="16"/>
        <v>-6.1298980249784973E-2</v>
      </c>
      <c r="S25" s="4">
        <f t="shared" si="17"/>
        <v>-6.2862236932289595E-2</v>
      </c>
      <c r="T25" s="4">
        <f t="shared" si="18"/>
        <v>-6.3839521492241369E-2</v>
      </c>
      <c r="U25" s="4">
        <f t="shared" si="19"/>
        <v>-7.3057627861294189E-2</v>
      </c>
      <c r="V25" s="4">
        <f t="shared" si="20"/>
        <v>-7.5807735334880388E-2</v>
      </c>
      <c r="W25" s="39">
        <f t="shared" si="21"/>
        <v>-7.4719124768800438E-2</v>
      </c>
      <c r="X25" s="4">
        <f t="shared" si="22"/>
        <v>-7.6489963100696917E-2</v>
      </c>
      <c r="Y25" s="4">
        <f t="shared" si="23"/>
        <v>-8.3518098282897871E-2</v>
      </c>
      <c r="Z25" s="4">
        <f t="shared" si="24"/>
        <v>-8.220728680151751E-2</v>
      </c>
      <c r="AA25" s="38">
        <f t="shared" si="25"/>
        <v>-7.9327493226881707E-2</v>
      </c>
      <c r="AB25" s="4">
        <f t="shared" si="26"/>
        <v>-8.0207494196646606E-2</v>
      </c>
      <c r="AC25" s="37">
        <f t="shared" si="27"/>
        <v>-8.0107390760735489E-2</v>
      </c>
      <c r="AD25" s="36">
        <f t="shared" si="28"/>
        <v>-8.297675299764809E-2</v>
      </c>
      <c r="AE25" s="4">
        <f t="shared" si="29"/>
        <v>-8.1152007188301581E-2</v>
      </c>
      <c r="AF25" s="4">
        <f t="shared" si="30"/>
        <v>-8.2342519679032916E-2</v>
      </c>
      <c r="AG25" s="4">
        <f t="shared" si="31"/>
        <v>-8.2170177589964866E-2</v>
      </c>
      <c r="AH25" s="4">
        <f t="shared" si="32"/>
        <v>-8.1376777916586179E-2</v>
      </c>
      <c r="AI25" s="4">
        <f t="shared" si="33"/>
        <v>-7.9275754512605517E-2</v>
      </c>
      <c r="AL25" s="4">
        <f t="shared" si="34"/>
        <v>1.3968630051045608E-2</v>
      </c>
      <c r="AM25" s="4">
        <f t="shared" si="35"/>
        <v>-1.265781791939923E-2</v>
      </c>
      <c r="AN25" s="31">
        <f t="shared" si="36"/>
        <v>1.3108121316463776E-3</v>
      </c>
      <c r="AO25" s="4">
        <f t="shared" si="37"/>
        <v>1.6129291486014181E-2</v>
      </c>
      <c r="AP25" s="4">
        <f t="shared" si="38"/>
        <v>-1.3319659091657327E-2</v>
      </c>
      <c r="AQ25" s="31">
        <f t="shared" si="39"/>
        <v>2.8096323943568539E-3</v>
      </c>
      <c r="AR25" s="35">
        <f t="shared" si="40"/>
        <v>1.6635640818153205E-2</v>
      </c>
      <c r="AS25" s="4">
        <f t="shared" si="41"/>
        <v>-1.3774795497066301E-2</v>
      </c>
      <c r="AT25" s="31">
        <f t="shared" si="42"/>
        <v>2.8608453210869043E-3</v>
      </c>
      <c r="AU25" s="4">
        <f t="shared" si="43"/>
        <v>1.7053770467553152E-2</v>
      </c>
      <c r="AV25" s="32">
        <f t="shared" si="44"/>
        <v>-1.4398128569643103E-2</v>
      </c>
      <c r="AW25" s="31">
        <f t="shared" si="45"/>
        <v>2.6556418979100486E-3</v>
      </c>
      <c r="AX25" s="4">
        <f t="shared" si="46"/>
        <v>1.6159793432860652E-2</v>
      </c>
      <c r="AY25" s="4">
        <f t="shared" si="47"/>
        <v>-1.1758647611509215E-2</v>
      </c>
      <c r="AZ25" s="4">
        <f t="shared" si="48"/>
        <v>-1.3420144519015468E-2</v>
      </c>
      <c r="BA25" s="4">
        <f t="shared" si="49"/>
        <v>4.4011458213514369E-3</v>
      </c>
      <c r="BB25" s="31">
        <f t="shared" si="50"/>
        <v>2.7396489138451843E-3</v>
      </c>
      <c r="BC25" s="4">
        <f t="shared" si="51"/>
        <v>1.6533154052029417E-2</v>
      </c>
      <c r="BD25" s="4">
        <f t="shared" si="52"/>
        <v>-1.2945498402590794E-2</v>
      </c>
      <c r="BE25" s="4">
        <f t="shared" si="53"/>
        <v>-1.3627726168407328E-2</v>
      </c>
      <c r="BF25" s="4">
        <f t="shared" si="54"/>
        <v>3.587655649438623E-3</v>
      </c>
      <c r="BG25" s="4">
        <f t="shared" si="55"/>
        <v>2.905427883622089E-3</v>
      </c>
      <c r="BH25" s="4">
        <f t="shared" si="56"/>
        <v>2.1350254823863136E-3</v>
      </c>
      <c r="BI25" s="34">
        <f t="shared" si="57"/>
        <v>1.6633257487940527E-2</v>
      </c>
      <c r="BJ25" s="33">
        <f t="shared" si="58"/>
        <v>2.2351289182974236E-3</v>
      </c>
      <c r="BK25" s="4">
        <f t="shared" si="59"/>
        <v>-1.1786064779245157E-2</v>
      </c>
      <c r="BL25" s="4">
        <f t="shared" si="60"/>
        <v>-1.7167387370644584E-2</v>
      </c>
      <c r="BN25" t="s">
        <v>96</v>
      </c>
      <c r="BO25">
        <v>-348.56259603430198</v>
      </c>
      <c r="BP25">
        <v>-178.86390187778801</v>
      </c>
      <c r="BQ25">
        <v>-169.698567627514</v>
      </c>
      <c r="BR25">
        <v>-348.569062542442</v>
      </c>
      <c r="BS25">
        <v>-178.866619447397</v>
      </c>
      <c r="BT25">
        <v>-169.702314589732</v>
      </c>
      <c r="BU25">
        <v>-348.56302844104198</v>
      </c>
      <c r="BV25">
        <v>-178.86404032040301</v>
      </c>
      <c r="BW25">
        <v>-169.698858583667</v>
      </c>
      <c r="BX25">
        <v>-348.56920244955103</v>
      </c>
      <c r="BY25">
        <v>-178.86665020787899</v>
      </c>
      <c r="BZ25">
        <v>-169.70242147395399</v>
      </c>
      <c r="CA25">
        <v>-348.08221143463197</v>
      </c>
      <c r="CB25">
        <v>-178.610940925004</v>
      </c>
      <c r="CC25">
        <v>-169.47114601042799</v>
      </c>
      <c r="CD25">
        <v>-348.39980519284302</v>
      </c>
      <c r="CE25">
        <v>-178.780528913344</v>
      </c>
      <c r="CF25">
        <v>-169.61914712703</v>
      </c>
      <c r="CG25">
        <v>-348.50079758672899</v>
      </c>
      <c r="CH25">
        <v>-178.83217594537101</v>
      </c>
      <c r="CI25">
        <v>-169.668491405293</v>
      </c>
      <c r="CJ25">
        <v>-348.53577540289399</v>
      </c>
      <c r="CK25">
        <v>-178.84955690203</v>
      </c>
      <c r="CL25">
        <v>-169.68608853511199</v>
      </c>
      <c r="CM25">
        <v>-348.18533041965998</v>
      </c>
      <c r="CN25">
        <v>-178.67838949676499</v>
      </c>
      <c r="CO25">
        <v>-169.506820065244</v>
      </c>
      <c r="CP25">
        <v>-348.50266873488602</v>
      </c>
      <c r="CQ25">
        <v>-178.84661723188901</v>
      </c>
      <c r="CR25">
        <v>-169.65592682796</v>
      </c>
      <c r="CS25">
        <v>-348.59198444745999</v>
      </c>
      <c r="CT25">
        <v>-178.890783111932</v>
      </c>
      <c r="CU25">
        <v>-169.70107565851001</v>
      </c>
      <c r="CV25">
        <v>-348.51239269666002</v>
      </c>
      <c r="CW25">
        <v>-178.84339372561001</v>
      </c>
      <c r="CX25">
        <v>-169.66890128491099</v>
      </c>
      <c r="CY25">
        <v>-348.547369384479</v>
      </c>
      <c r="CZ25">
        <v>-178.85924195611599</v>
      </c>
      <c r="DA25">
        <v>-169.688027251016</v>
      </c>
      <c r="DB25">
        <v>-348.55549559513003</v>
      </c>
      <c r="DC25">
        <v>-178.862690401778</v>
      </c>
      <c r="DD25">
        <v>-169.69270345860301</v>
      </c>
      <c r="DE25">
        <v>-348.57336352879798</v>
      </c>
      <c r="DF25">
        <v>-178.88126974373401</v>
      </c>
      <c r="DG25">
        <v>-169.691977360328</v>
      </c>
      <c r="DH25">
        <v>-348.61938378775102</v>
      </c>
      <c r="DI25">
        <v>-178.90337946344599</v>
      </c>
      <c r="DJ25">
        <v>-169.71588351699401</v>
      </c>
      <c r="DK25">
        <v>-348.09155133789301</v>
      </c>
      <c r="DL25">
        <v>-178.61749683563301</v>
      </c>
      <c r="DM25">
        <v>-169.47392140770401</v>
      </c>
      <c r="DN25">
        <v>-348.194739433721</v>
      </c>
      <c r="DO25">
        <v>-178.68489137219399</v>
      </c>
      <c r="DP25">
        <v>-169.50971705588199</v>
      </c>
      <c r="DR25">
        <v>-1.5348724805889999</v>
      </c>
      <c r="DS25">
        <v>-0.85113217248200002</v>
      </c>
      <c r="DT25">
        <v>-0.68362104291600001</v>
      </c>
      <c r="DU25">
        <v>-347.031332374903</v>
      </c>
      <c r="DV25">
        <v>-178.01438288974501</v>
      </c>
      <c r="DW25">
        <v>-169.01694229173199</v>
      </c>
      <c r="DX25">
        <v>-1.537730167539</v>
      </c>
      <c r="DY25">
        <v>-0.85223655765200002</v>
      </c>
      <c r="DZ25">
        <v>-0.68537229800099997</v>
      </c>
      <c r="EA25">
        <f t="shared" si="61"/>
        <v>-348.57020556134012</v>
      </c>
      <c r="EB25">
        <f t="shared" si="62"/>
        <v>-178.86706117986881</v>
      </c>
      <c r="EC25">
        <f t="shared" si="63"/>
        <v>-169.70301505752133</v>
      </c>
      <c r="ED25">
        <v>-1.5352291037420001</v>
      </c>
      <c r="EE25">
        <v>-0.85125180374800002</v>
      </c>
      <c r="EF25">
        <v>-0.68385507663599998</v>
      </c>
      <c r="EG25">
        <v>-347.03135189277299</v>
      </c>
      <c r="EH25">
        <v>-178.014386246523</v>
      </c>
      <c r="EI25">
        <v>-169.016958367478</v>
      </c>
      <c r="EJ25">
        <v>-1.537850556777</v>
      </c>
      <c r="EK25">
        <v>-0.85226396135600002</v>
      </c>
      <c r="EL25">
        <v>-0.68546310647599995</v>
      </c>
      <c r="EM25">
        <f t="shared" si="64"/>
        <v>-348.5701416653207</v>
      </c>
      <c r="EN25">
        <f t="shared" si="65"/>
        <v>-178.86701284431578</v>
      </c>
      <c r="EO25">
        <f t="shared" si="66"/>
        <v>-169.70299759985261</v>
      </c>
      <c r="EP25">
        <v>-348.14243250914097</v>
      </c>
      <c r="EQ25">
        <v>-178.651913965766</v>
      </c>
      <c r="ER25">
        <v>-169.49040770924699</v>
      </c>
      <c r="ES25">
        <f t="shared" si="67"/>
        <v>-5.088117124796554E-2</v>
      </c>
      <c r="ET25">
        <f t="shared" si="68"/>
        <v>-3.4417130132993634E-2</v>
      </c>
      <c r="EU25">
        <f t="shared" si="69"/>
        <v>-1.6486301542983028E-2</v>
      </c>
      <c r="EV25">
        <v>-5.2306924579999997E-2</v>
      </c>
      <c r="EW25">
        <v>-3.2977406429000003E-2</v>
      </c>
      <c r="EX25">
        <v>-1.9309346634999999E-2</v>
      </c>
      <c r="EY25">
        <v>-348.43137551655798</v>
      </c>
      <c r="EZ25">
        <v>-178.802950518703</v>
      </c>
      <c r="FA25">
        <v>-169.628321549047</v>
      </c>
      <c r="FB25">
        <f t="shared" si="70"/>
        <v>-3.1570323714959159E-2</v>
      </c>
      <c r="FC25">
        <f t="shared" si="71"/>
        <v>-2.2421605358999841E-2</v>
      </c>
      <c r="FD25">
        <f t="shared" si="72"/>
        <v>-9.1744220169971413E-3</v>
      </c>
      <c r="FE25">
        <v>-7.1293218327000002E-2</v>
      </c>
      <c r="FF25">
        <v>-4.3666713187000002E-2</v>
      </c>
      <c r="FG25">
        <v>-2.7605278912999999E-2</v>
      </c>
      <c r="FH25">
        <v>-348.53574126208201</v>
      </c>
      <c r="FI25">
        <v>-178.85179260115601</v>
      </c>
      <c r="FJ25">
        <v>-169.68382522251801</v>
      </c>
      <c r="FK25">
        <v>-348.56288285951598</v>
      </c>
      <c r="FL25">
        <v>-178.86403560480599</v>
      </c>
      <c r="FM25">
        <v>-169.698720730106</v>
      </c>
      <c r="FN25">
        <v>-348.56911332075998</v>
      </c>
      <c r="FO25">
        <v>-178.86664597889001</v>
      </c>
      <c r="FP25">
        <v>-169.702339100339</v>
      </c>
      <c r="FQ25">
        <v>-348.51605837396397</v>
      </c>
      <c r="FR25">
        <v>-178.844446861747</v>
      </c>
      <c r="FS25">
        <v>-169.67150778673201</v>
      </c>
      <c r="FT25">
        <f t="shared" si="73"/>
        <v>-1.5260787234979034E-2</v>
      </c>
      <c r="FU25">
        <f t="shared" si="74"/>
        <v>-1.2270916375996421E-2</v>
      </c>
      <c r="FV25">
        <f t="shared" si="75"/>
        <v>-3.0163814390107291E-3</v>
      </c>
      <c r="FW25">
        <v>-7.5926073496000002E-2</v>
      </c>
      <c r="FX25">
        <v>-4.6336250184999997E-2</v>
      </c>
      <c r="FY25">
        <v>-2.9567871778E-2</v>
      </c>
      <c r="FZ25">
        <v>-5.1582950161999999E-2</v>
      </c>
      <c r="GA25">
        <v>-3.2527152880999999E-2</v>
      </c>
      <c r="GB25">
        <v>-1.9037014992000001E-2</v>
      </c>
    </row>
    <row r="26" spans="1:184" ht="17" x14ac:dyDescent="0.25">
      <c r="A26" s="5">
        <v>2</v>
      </c>
      <c r="B26" t="s">
        <v>72</v>
      </c>
      <c r="C26" t="s">
        <v>2</v>
      </c>
      <c r="D26" t="s">
        <v>21</v>
      </c>
      <c r="E26" s="3">
        <v>0.9</v>
      </c>
      <c r="F26" s="2">
        <f t="shared" si="4"/>
        <v>-0.48016443700816158</v>
      </c>
      <c r="G26" s="4">
        <f t="shared" si="5"/>
        <v>-0.38066654168240888</v>
      </c>
      <c r="H26" s="4">
        <f t="shared" si="6"/>
        <v>-0.38893031092560015</v>
      </c>
      <c r="I26" s="4">
        <f t="shared" si="7"/>
        <v>-0.38833854498656567</v>
      </c>
      <c r="J26" s="4">
        <f t="shared" si="8"/>
        <v>-0.3911413444110316</v>
      </c>
      <c r="K26" s="4">
        <f t="shared" si="9"/>
        <v>-8.8875718536896534E-2</v>
      </c>
      <c r="L26" s="4">
        <f t="shared" si="10"/>
        <v>-0.30312240284653313</v>
      </c>
      <c r="M26" s="4">
        <f t="shared" si="11"/>
        <v>-0.35780132227402184</v>
      </c>
      <c r="N26" s="4">
        <f t="shared" si="12"/>
        <v>-0.37639762155273188</v>
      </c>
      <c r="O26" s="4">
        <f t="shared" si="13"/>
        <v>-0.16603553103226515</v>
      </c>
      <c r="P26" s="4">
        <f t="shared" si="14"/>
        <v>-0.38959869199658287</v>
      </c>
      <c r="Q26" s="4">
        <f t="shared" si="15"/>
        <v>-0.44488514792937506</v>
      </c>
      <c r="R26" s="4">
        <f t="shared" si="16"/>
        <v>-0.13854248554725002</v>
      </c>
      <c r="S26" s="4">
        <f t="shared" si="17"/>
        <v>-0.15514274046695972</v>
      </c>
      <c r="T26" s="4">
        <f t="shared" si="18"/>
        <v>-0.16444572378580807</v>
      </c>
      <c r="U26" s="4">
        <f t="shared" si="19"/>
        <v>-0.39142092310957538</v>
      </c>
      <c r="V26" s="4">
        <f t="shared" si="20"/>
        <v>-0.44024965681716083</v>
      </c>
      <c r="W26" s="39">
        <f t="shared" si="21"/>
        <v>-0.42715264633713196</v>
      </c>
      <c r="X26" s="4">
        <f t="shared" si="22"/>
        <v>-0.45527479130881643</v>
      </c>
      <c r="Y26" s="4">
        <f t="shared" si="23"/>
        <v>-0.24687256547303352</v>
      </c>
      <c r="Z26" s="4">
        <f t="shared" si="24"/>
        <v>-0.35168859283547732</v>
      </c>
      <c r="AA26" s="38">
        <f t="shared" si="25"/>
        <v>-0.49374633828804393</v>
      </c>
      <c r="AB26" s="4">
        <f t="shared" si="26"/>
        <v>-0.48016443700816158</v>
      </c>
      <c r="AC26" s="37">
        <f t="shared" si="27"/>
        <v>-0.48101807458465928</v>
      </c>
      <c r="AD26" s="36">
        <f t="shared" si="28"/>
        <v>-0.5792649021335643</v>
      </c>
      <c r="AE26" s="4">
        <f t="shared" si="29"/>
        <v>-0.39207939671932884</v>
      </c>
      <c r="AF26" s="4">
        <f t="shared" si="30"/>
        <v>-0.39199945239255246</v>
      </c>
      <c r="AG26" s="4">
        <f t="shared" si="31"/>
        <v>-0.39365069970830813</v>
      </c>
      <c r="AH26" s="4">
        <f t="shared" si="32"/>
        <v>-0.39590849292711616</v>
      </c>
      <c r="AI26" s="4">
        <f t="shared" si="33"/>
        <v>-0.48113284716138111</v>
      </c>
      <c r="AL26" s="4">
        <f t="shared" si="34"/>
        <v>0.15000820984063526</v>
      </c>
      <c r="AM26" s="4">
        <f t="shared" si="35"/>
        <v>-0.25482423722341002</v>
      </c>
      <c r="AN26" s="31">
        <f t="shared" si="36"/>
        <v>-0.10481602738277476</v>
      </c>
      <c r="AO26" s="4">
        <f t="shared" si="37"/>
        <v>0.19623400086988144</v>
      </c>
      <c r="AP26" s="4">
        <f t="shared" si="38"/>
        <v>-0.28271029065381664</v>
      </c>
      <c r="AQ26" s="31">
        <f t="shared" si="39"/>
        <v>-8.6476289783935206E-2</v>
      </c>
      <c r="AR26" s="35">
        <f t="shared" si="40"/>
        <v>0.20866220993691009</v>
      </c>
      <c r="AS26" s="4">
        <f t="shared" si="41"/>
        <v>-0.29574603495472684</v>
      </c>
      <c r="AT26" s="31">
        <f t="shared" si="42"/>
        <v>-8.7083825017816752E-2</v>
      </c>
      <c r="AU26" s="4">
        <f t="shared" si="43"/>
        <v>0.21892509046232397</v>
      </c>
      <c r="AV26" s="32">
        <f t="shared" si="44"/>
        <v>-0.31359916744829308</v>
      </c>
      <c r="AW26" s="31">
        <f t="shared" si="45"/>
        <v>-9.4674076985969108E-2</v>
      </c>
      <c r="AX26" s="4">
        <f t="shared" si="46"/>
        <v>0.22167641119966328</v>
      </c>
      <c r="AY26" s="4">
        <f t="shared" si="47"/>
        <v>-0.25287843756232536</v>
      </c>
      <c r="AZ26" s="4">
        <f t="shared" si="48"/>
        <v>-0.28861016078988194</v>
      </c>
      <c r="BA26" s="4">
        <f t="shared" si="49"/>
        <v>-3.1202026362662089E-2</v>
      </c>
      <c r="BB26" s="31">
        <f t="shared" si="50"/>
        <v>-6.6933749590218666E-2</v>
      </c>
      <c r="BC26" s="4">
        <f t="shared" si="51"/>
        <v>0.22543418283268396</v>
      </c>
      <c r="BD26" s="4">
        <f t="shared" si="52"/>
        <v>-0.28510691635020113</v>
      </c>
      <c r="BE26" s="4">
        <f t="shared" si="53"/>
        <v>-0.30013205084185673</v>
      </c>
      <c r="BF26" s="4">
        <f t="shared" si="54"/>
        <v>-5.9672733517517174E-2</v>
      </c>
      <c r="BG26" s="4">
        <f t="shared" si="55"/>
        <v>-7.4697868009172774E-2</v>
      </c>
      <c r="BH26" s="4">
        <f t="shared" si="56"/>
        <v>-8.8164984615609121E-2</v>
      </c>
      <c r="BI26" s="34">
        <f t="shared" si="57"/>
        <v>0.22458054525618629</v>
      </c>
      <c r="BJ26" s="33">
        <f t="shared" si="58"/>
        <v>-8.9018622192106794E-2</v>
      </c>
      <c r="BK26" s="4">
        <f t="shared" si="59"/>
        <v>-0.23090026120573989</v>
      </c>
      <c r="BL26" s="4">
        <f t="shared" si="60"/>
        <v>-0.4126996325736958</v>
      </c>
      <c r="BN26" t="s">
        <v>95</v>
      </c>
      <c r="BO26">
        <v>-294.447819052287</v>
      </c>
      <c r="BP26">
        <v>-178.86388255010499</v>
      </c>
      <c r="BQ26">
        <v>-115.583329871459</v>
      </c>
      <c r="BR26">
        <v>-294.45323144384702</v>
      </c>
      <c r="BS26">
        <v>-178.866586445379</v>
      </c>
      <c r="BT26">
        <v>-115.586025198591</v>
      </c>
      <c r="BU26">
        <v>-294.44808570789002</v>
      </c>
      <c r="BV26">
        <v>-178.86402003810201</v>
      </c>
      <c r="BW26">
        <v>-115.58344681295</v>
      </c>
      <c r="BX26">
        <v>-294.45330106299002</v>
      </c>
      <c r="BY26">
        <v>-178.86661656552801</v>
      </c>
      <c r="BZ26">
        <v>-115.58606117407901</v>
      </c>
      <c r="CA26">
        <v>-294.03104384239998</v>
      </c>
      <c r="CB26">
        <v>-178.61139145817</v>
      </c>
      <c r="CC26">
        <v>-115.419510751763</v>
      </c>
      <c r="CD26">
        <v>-294.30867733151399</v>
      </c>
      <c r="CE26">
        <v>-178.780682399037</v>
      </c>
      <c r="CF26">
        <v>-115.52751187619999</v>
      </c>
      <c r="CG26">
        <v>-294.395038139804</v>
      </c>
      <c r="CH26">
        <v>-178.832223370023</v>
      </c>
      <c r="CI26">
        <v>-115.562244577103</v>
      </c>
      <c r="CJ26">
        <v>-294.42484666835003</v>
      </c>
      <c r="CK26">
        <v>-178.84955200864999</v>
      </c>
      <c r="CL26">
        <v>-115.574694831934</v>
      </c>
      <c r="CM26">
        <v>-294.132667188607</v>
      </c>
      <c r="CN26">
        <v>-178.67885370166499</v>
      </c>
      <c r="CO26">
        <v>-115.45354889249199</v>
      </c>
      <c r="CP26">
        <v>-294.40876160113902</v>
      </c>
      <c r="CQ26">
        <v>-178.84676947759601</v>
      </c>
      <c r="CR26">
        <v>-115.561371258533</v>
      </c>
      <c r="CS26">
        <v>-294.484378680399</v>
      </c>
      <c r="CT26">
        <v>-178.89082161077599</v>
      </c>
      <c r="CU26">
        <v>-115.592848100041</v>
      </c>
      <c r="CV26">
        <v>-294.41644660859203</v>
      </c>
      <c r="CW26">
        <v>-178.84340693911901</v>
      </c>
      <c r="CX26">
        <v>-115.572818887978</v>
      </c>
      <c r="CY26">
        <v>-294.44630484600401</v>
      </c>
      <c r="CZ26">
        <v>-178.85921119335899</v>
      </c>
      <c r="DA26">
        <v>-115.586846416961</v>
      </c>
      <c r="DB26">
        <v>-294.45324543979001</v>
      </c>
      <c r="DC26">
        <v>-178.862645512488</v>
      </c>
      <c r="DD26">
        <v>-115.590337866371</v>
      </c>
      <c r="DE26">
        <v>-294.46782890758499</v>
      </c>
      <c r="DF26">
        <v>-178.88133103879699</v>
      </c>
      <c r="DG26">
        <v>-115.58587409986799</v>
      </c>
      <c r="DH26">
        <v>-294.50706904685802</v>
      </c>
      <c r="DI26">
        <v>-178.90338530072199</v>
      </c>
      <c r="DJ26">
        <v>-115.602982163679</v>
      </c>
      <c r="DK26">
        <v>-294.04141746020099</v>
      </c>
      <c r="DL26">
        <v>-178.618380369926</v>
      </c>
      <c r="DM26">
        <v>-115.422643673816</v>
      </c>
      <c r="DN26">
        <v>-294.14318928790198</v>
      </c>
      <c r="DO26">
        <v>-178.685806866821</v>
      </c>
      <c r="DP26">
        <v>-115.456821969657</v>
      </c>
      <c r="DR26">
        <v>-1.338096671647</v>
      </c>
      <c r="DS26">
        <v>-0.85115633211899999</v>
      </c>
      <c r="DT26">
        <v>-0.48441134617800002</v>
      </c>
      <c r="DU26">
        <v>-293.11279860515799</v>
      </c>
      <c r="DV26">
        <v>-178.01433498802501</v>
      </c>
      <c r="DW26">
        <v>-115.100385357188</v>
      </c>
      <c r="DX26">
        <v>-1.3404328386890001</v>
      </c>
      <c r="DY26">
        <v>-0.85225145735399999</v>
      </c>
      <c r="DZ26">
        <v>-0.48563984140299998</v>
      </c>
      <c r="EA26">
        <f t="shared" si="61"/>
        <v>-294.45416586498021</v>
      </c>
      <c r="EB26">
        <f t="shared" si="62"/>
        <v>-178.8670244740579</v>
      </c>
      <c r="EC26">
        <f t="shared" si="63"/>
        <v>-115.58651657265786</v>
      </c>
      <c r="ED26">
        <v>-1.3383154702819999</v>
      </c>
      <c r="EE26">
        <v>-0.85127544516499998</v>
      </c>
      <c r="EF26">
        <v>-0.48449878644299998</v>
      </c>
      <c r="EG26">
        <v>-293.11280667844301</v>
      </c>
      <c r="EH26">
        <v>-178.01433817923001</v>
      </c>
      <c r="EI26">
        <v>-115.100390231291</v>
      </c>
      <c r="EJ26">
        <v>-1.340494384548</v>
      </c>
      <c r="EK26">
        <v>-0.85227838629800001</v>
      </c>
      <c r="EL26">
        <v>-0.48567094278799999</v>
      </c>
      <c r="EM26">
        <f t="shared" si="64"/>
        <v>-294.45408172570524</v>
      </c>
      <c r="EN26">
        <f t="shared" si="65"/>
        <v>-178.8669758998806</v>
      </c>
      <c r="EO26">
        <f t="shared" si="66"/>
        <v>-115.58648113495957</v>
      </c>
      <c r="EP26">
        <v>-294.09902055945503</v>
      </c>
      <c r="EQ26">
        <v>-178.65273209487401</v>
      </c>
      <c r="ER26">
        <v>-115.446134101411</v>
      </c>
      <c r="ES26">
        <f t="shared" si="67"/>
        <v>-5.760309925403817E-2</v>
      </c>
      <c r="ET26">
        <f t="shared" si="68"/>
        <v>-3.4351724948010087E-2</v>
      </c>
      <c r="EU26">
        <f t="shared" si="69"/>
        <v>-2.3490427595007191E-2</v>
      </c>
      <c r="EV26">
        <v>-4.4168728446999997E-2</v>
      </c>
      <c r="EW26">
        <v>-3.3074771947000002E-2</v>
      </c>
      <c r="EX26">
        <v>-1.0687868246E-2</v>
      </c>
      <c r="EY26">
        <v>-294.348657601723</v>
      </c>
      <c r="EZ26">
        <v>-178.80306805568699</v>
      </c>
      <c r="FA26">
        <v>-115.545419208532</v>
      </c>
      <c r="FB26">
        <f t="shared" si="70"/>
        <v>-3.9980270209014179E-2</v>
      </c>
      <c r="FC26">
        <f t="shared" si="71"/>
        <v>-2.2385656649987595E-2</v>
      </c>
      <c r="FD26">
        <f t="shared" si="72"/>
        <v>-1.7907332332001147E-2</v>
      </c>
      <c r="FE26">
        <v>-6.0103999415999997E-2</v>
      </c>
      <c r="FF26">
        <v>-4.3701421908999998E-2</v>
      </c>
      <c r="FG26">
        <v>-1.5952049999999999E-2</v>
      </c>
      <c r="FH26">
        <v>-294.42473505365899</v>
      </c>
      <c r="FI26">
        <v>-178.851804899548</v>
      </c>
      <c r="FJ26">
        <v>-115.572356108783</v>
      </c>
      <c r="FK26">
        <v>-294.44800712808802</v>
      </c>
      <c r="FL26">
        <v>-178.86401380800299</v>
      </c>
      <c r="FM26">
        <v>-115.58338683217799</v>
      </c>
      <c r="FN26">
        <v>-294.453271076325</v>
      </c>
      <c r="FO26">
        <v>-178.866612580512</v>
      </c>
      <c r="FP26">
        <v>-115.586038543017</v>
      </c>
      <c r="FQ26">
        <v>-294.420303965995</v>
      </c>
      <c r="FR26">
        <v>-178.844456679122</v>
      </c>
      <c r="FS26">
        <v>-115.57560961857899</v>
      </c>
      <c r="FT26">
        <f t="shared" si="73"/>
        <v>-2.5265826191002816E-2</v>
      </c>
      <c r="FU26">
        <f t="shared" si="74"/>
        <v>-1.2233309099002554E-2</v>
      </c>
      <c r="FV26">
        <f t="shared" si="75"/>
        <v>-1.3365041475992712E-2</v>
      </c>
      <c r="FW26">
        <v>-6.4074714402999999E-2</v>
      </c>
      <c r="FX26">
        <v>-4.6364931653999998E-2</v>
      </c>
      <c r="FY26">
        <v>-1.7238481462000001E-2</v>
      </c>
      <c r="FZ26">
        <v>-4.3278664204999998E-2</v>
      </c>
      <c r="GA26">
        <v>-3.2582570640000003E-2</v>
      </c>
      <c r="GB26">
        <v>-1.0328130592000001E-2</v>
      </c>
    </row>
    <row r="27" spans="1:184" ht="17" x14ac:dyDescent="0.25">
      <c r="A27" s="5">
        <v>2</v>
      </c>
      <c r="B27" t="s">
        <v>72</v>
      </c>
      <c r="C27" t="s">
        <v>2</v>
      </c>
      <c r="D27" t="s">
        <v>21</v>
      </c>
      <c r="E27" s="3">
        <v>0.95</v>
      </c>
      <c r="F27" s="2">
        <f t="shared" si="4"/>
        <v>-0.66652318841552916</v>
      </c>
      <c r="G27" s="4">
        <f t="shared" si="5"/>
        <v>-0.57104507067720789</v>
      </c>
      <c r="H27" s="4">
        <f t="shared" si="6"/>
        <v>-0.5782380721386049</v>
      </c>
      <c r="I27" s="4">
        <f t="shared" si="7"/>
        <v>-0.57792956085676062</v>
      </c>
      <c r="J27" s="4">
        <f t="shared" si="8"/>
        <v>-0.58047298612620668</v>
      </c>
      <c r="K27" s="4">
        <f t="shared" si="9"/>
        <v>-0.33513255415493221</v>
      </c>
      <c r="L27" s="4">
        <f t="shared" si="10"/>
        <v>-0.50747791783387119</v>
      </c>
      <c r="M27" s="4">
        <f t="shared" si="11"/>
        <v>-0.55319320979732545</v>
      </c>
      <c r="N27" s="4">
        <f t="shared" si="12"/>
        <v>-0.56817388593392626</v>
      </c>
      <c r="O27" s="4">
        <f t="shared" si="13"/>
        <v>-0.41022026812023155</v>
      </c>
      <c r="P27" s="4">
        <f t="shared" si="14"/>
        <v>-0.58971358937537355</v>
      </c>
      <c r="Q27" s="4">
        <f t="shared" si="15"/>
        <v>-0.63654903289509468</v>
      </c>
      <c r="R27" s="4">
        <f t="shared" si="16"/>
        <v>-0.37733171772513624</v>
      </c>
      <c r="S27" s="4">
        <f t="shared" si="17"/>
        <v>-0.39068770838705635</v>
      </c>
      <c r="T27" s="4">
        <f t="shared" si="18"/>
        <v>-0.39875455320799991</v>
      </c>
      <c r="U27" s="4">
        <f t="shared" si="19"/>
        <v>-0.59207442320731685</v>
      </c>
      <c r="V27" s="4">
        <f t="shared" si="20"/>
        <v>-0.63189783458398519</v>
      </c>
      <c r="W27" s="39">
        <f t="shared" si="21"/>
        <v>-0.62241756749194899</v>
      </c>
      <c r="X27" s="4">
        <f t="shared" si="22"/>
        <v>-0.64460960823456337</v>
      </c>
      <c r="Y27" s="4">
        <f t="shared" si="23"/>
        <v>-0.47688114321975167</v>
      </c>
      <c r="Z27" s="4">
        <f t="shared" si="24"/>
        <v>-0.57676070961008208</v>
      </c>
      <c r="AA27" s="38">
        <f t="shared" si="25"/>
        <v>-0.67811763852893536</v>
      </c>
      <c r="AB27" s="4">
        <f t="shared" si="26"/>
        <v>-0.66652318841552916</v>
      </c>
      <c r="AC27" s="37">
        <f t="shared" si="27"/>
        <v>-0.66722527993946779</v>
      </c>
      <c r="AD27" s="36">
        <f t="shared" si="28"/>
        <v>-0.74825357710207741</v>
      </c>
      <c r="AE27" s="4">
        <f t="shared" si="29"/>
        <v>-0.58099408014375309</v>
      </c>
      <c r="AF27" s="4">
        <f t="shared" si="30"/>
        <v>-0.58126091953005654</v>
      </c>
      <c r="AG27" s="4">
        <f t="shared" si="31"/>
        <v>-0.58316572522513688</v>
      </c>
      <c r="AH27" s="4">
        <f t="shared" si="32"/>
        <v>-0.58389131663462224</v>
      </c>
      <c r="AI27" s="4">
        <f t="shared" si="33"/>
        <v>-0.66725595815295902</v>
      </c>
      <c r="AL27" s="4">
        <f t="shared" si="34"/>
        <v>0.11694207428916303</v>
      </c>
      <c r="AM27" s="4">
        <f t="shared" si="35"/>
        <v>-0.21682164066900733</v>
      </c>
      <c r="AN27" s="31">
        <f t="shared" si="36"/>
        <v>-9.9879566379844298E-2</v>
      </c>
      <c r="AO27" s="4">
        <f t="shared" si="37"/>
        <v>0.1562670736724199</v>
      </c>
      <c r="AP27" s="4">
        <f t="shared" si="38"/>
        <v>-0.23850274524886705</v>
      </c>
      <c r="AQ27" s="31">
        <f t="shared" si="39"/>
        <v>-8.223567157644715E-2</v>
      </c>
      <c r="AR27" s="35">
        <f t="shared" si="40"/>
        <v>0.1665601565636623</v>
      </c>
      <c r="AS27" s="4">
        <f t="shared" si="41"/>
        <v>-0.24991597965125134</v>
      </c>
      <c r="AT27" s="31">
        <f t="shared" si="42"/>
        <v>-8.3355823087589043E-2</v>
      </c>
      <c r="AU27" s="4">
        <f t="shared" si="43"/>
        <v>0.17505990736293478</v>
      </c>
      <c r="AV27" s="32">
        <f t="shared" si="44"/>
        <v>-0.26554700011792831</v>
      </c>
      <c r="AW27" s="31">
        <f t="shared" si="45"/>
        <v>-9.0487092754993531E-2</v>
      </c>
      <c r="AX27" s="4">
        <f t="shared" si="46"/>
        <v>0.17702617731087542</v>
      </c>
      <c r="AY27" s="4">
        <f t="shared" si="47"/>
        <v>-0.21474270548218061</v>
      </c>
      <c r="AZ27" s="4">
        <f t="shared" si="48"/>
        <v>-0.24508584976681272</v>
      </c>
      <c r="BA27" s="4">
        <f t="shared" si="49"/>
        <v>-3.7716528171305191E-2</v>
      </c>
      <c r="BB27" s="31">
        <f t="shared" si="50"/>
        <v>-6.8059672455937303E-2</v>
      </c>
      <c r="BC27" s="4">
        <f t="shared" si="51"/>
        <v>0.1802847312324557</v>
      </c>
      <c r="BD27" s="4">
        <f t="shared" si="52"/>
        <v>-0.24121012619692883</v>
      </c>
      <c r="BE27" s="4">
        <f t="shared" si="53"/>
        <v>-0.25392189984750696</v>
      </c>
      <c r="BF27" s="4">
        <f t="shared" si="54"/>
        <v>-6.0925394964473134E-2</v>
      </c>
      <c r="BG27" s="4">
        <f t="shared" si="55"/>
        <v>-7.3637168615051263E-2</v>
      </c>
      <c r="BH27" s="4">
        <f t="shared" si="56"/>
        <v>-8.5262268885472614E-2</v>
      </c>
      <c r="BI27" s="34">
        <f t="shared" si="57"/>
        <v>0.17958263970851707</v>
      </c>
      <c r="BJ27" s="33">
        <f t="shared" si="58"/>
        <v>-8.5964360409411245E-2</v>
      </c>
      <c r="BK27" s="4">
        <f t="shared" si="59"/>
        <v>-0.19514828708649112</v>
      </c>
      <c r="BL27" s="4">
        <f t="shared" si="60"/>
        <v>-0.34727738880447656</v>
      </c>
      <c r="BN27" t="s">
        <v>94</v>
      </c>
      <c r="BO27">
        <v>-294.44811549857798</v>
      </c>
      <c r="BP27">
        <v>-178.863880406975</v>
      </c>
      <c r="BQ27">
        <v>-115.583325073395</v>
      </c>
      <c r="BR27">
        <v>-294.45353109447097</v>
      </c>
      <c r="BS27">
        <v>-178.866586002167</v>
      </c>
      <c r="BT27">
        <v>-115.58602361131901</v>
      </c>
      <c r="BU27">
        <v>-294.44838186398198</v>
      </c>
      <c r="BV27">
        <v>-178.86401814642801</v>
      </c>
      <c r="BW27">
        <v>-115.583442728213</v>
      </c>
      <c r="BX27">
        <v>-294.45360150538397</v>
      </c>
      <c r="BY27">
        <v>-178.866616227777</v>
      </c>
      <c r="BZ27">
        <v>-115.58606023506</v>
      </c>
      <c r="CA27">
        <v>-294.03131241765402</v>
      </c>
      <c r="CB27">
        <v>-178.611342575865</v>
      </c>
      <c r="CC27">
        <v>-115.419435774091</v>
      </c>
      <c r="CD27">
        <v>-294.30894524829699</v>
      </c>
      <c r="CE27">
        <v>-178.780659910868</v>
      </c>
      <c r="CF27">
        <v>-115.52747661992299</v>
      </c>
      <c r="CG27">
        <v>-294.395324302125</v>
      </c>
      <c r="CH27">
        <v>-178.83221189934201</v>
      </c>
      <c r="CI27">
        <v>-115.562230833325</v>
      </c>
      <c r="CJ27">
        <v>-294.42513990414602</v>
      </c>
      <c r="CK27">
        <v>-178.84954708230799</v>
      </c>
      <c r="CL27">
        <v>-115.574687379154</v>
      </c>
      <c r="CM27">
        <v>-294.13292750339201</v>
      </c>
      <c r="CN27">
        <v>-178.678804647871</v>
      </c>
      <c r="CO27">
        <v>-115.453469127939</v>
      </c>
      <c r="CP27">
        <v>-294.40902423890799</v>
      </c>
      <c r="CQ27">
        <v>-178.84675004972601</v>
      </c>
      <c r="CR27">
        <v>-115.561334420797</v>
      </c>
      <c r="CS27">
        <v>-294.48466295096301</v>
      </c>
      <c r="CT27">
        <v>-178.890813859829</v>
      </c>
      <c r="CU27">
        <v>-115.592834685722</v>
      </c>
      <c r="CV27">
        <v>-294.41680557830898</v>
      </c>
      <c r="CW27">
        <v>-178.843398884511</v>
      </c>
      <c r="CX27">
        <v>-115.572805377455</v>
      </c>
      <c r="CY27">
        <v>-294.44666664073901</v>
      </c>
      <c r="CZ27">
        <v>-178.85920873102799</v>
      </c>
      <c r="DA27">
        <v>-115.586835309243</v>
      </c>
      <c r="DB27">
        <v>-294.453611065975</v>
      </c>
      <c r="DC27">
        <v>-178.862645037942</v>
      </c>
      <c r="DD27">
        <v>-115.59033057223</v>
      </c>
      <c r="DE27">
        <v>-294.46812206021201</v>
      </c>
      <c r="DF27">
        <v>-178.88131914656</v>
      </c>
      <c r="DG27">
        <v>-115.58585938303899</v>
      </c>
      <c r="DH27">
        <v>-294.50735973354801</v>
      </c>
      <c r="DI27">
        <v>-178.903380856322</v>
      </c>
      <c r="DJ27">
        <v>-115.60297188397</v>
      </c>
      <c r="DK27">
        <v>-294.04161546466401</v>
      </c>
      <c r="DL27">
        <v>-178.618298431959</v>
      </c>
      <c r="DM27">
        <v>-115.42255707426099</v>
      </c>
      <c r="DN27">
        <v>-294.14337070600402</v>
      </c>
      <c r="DO27">
        <v>-178.685723086379</v>
      </c>
      <c r="DP27">
        <v>-115.456728492967</v>
      </c>
      <c r="DR27">
        <v>-1.3376898219369999</v>
      </c>
      <c r="DS27">
        <v>-0.85115477651799998</v>
      </c>
      <c r="DT27">
        <v>-0.48442470048699998</v>
      </c>
      <c r="DU27">
        <v>-293.11350366740902</v>
      </c>
      <c r="DV27">
        <v>-178.014334916352</v>
      </c>
      <c r="DW27">
        <v>-115.100368595486</v>
      </c>
      <c r="DX27">
        <v>-1.3400274270620001</v>
      </c>
      <c r="DY27">
        <v>-0.85225108581599995</v>
      </c>
      <c r="DZ27">
        <v>-0.48565501583199999</v>
      </c>
      <c r="EA27">
        <f t="shared" si="61"/>
        <v>-294.45446609080932</v>
      </c>
      <c r="EB27">
        <f t="shared" si="62"/>
        <v>-178.86702450444895</v>
      </c>
      <c r="EC27">
        <f t="shared" si="63"/>
        <v>-115.58651571339726</v>
      </c>
      <c r="ED27">
        <v>-1.337907880753</v>
      </c>
      <c r="EE27">
        <v>-0.85127406263100003</v>
      </c>
      <c r="EF27">
        <v>-0.48451242306699999</v>
      </c>
      <c r="EG27">
        <v>-293.11351191699299</v>
      </c>
      <c r="EH27">
        <v>-178.014338128014</v>
      </c>
      <c r="EI27">
        <v>-115.100373646151</v>
      </c>
      <c r="EJ27">
        <v>-1.340089588391</v>
      </c>
      <c r="EK27">
        <v>-0.85227809976400004</v>
      </c>
      <c r="EL27">
        <v>-0.48568658890900002</v>
      </c>
      <c r="EM27">
        <f t="shared" si="64"/>
        <v>-294.4543831689092</v>
      </c>
      <c r="EN27">
        <f t="shared" si="65"/>
        <v>-178.86697595480612</v>
      </c>
      <c r="EO27">
        <f t="shared" si="66"/>
        <v>-115.58648091590436</v>
      </c>
      <c r="EP27">
        <v>-294.09927517363099</v>
      </c>
      <c r="EQ27">
        <v>-178.65265544281499</v>
      </c>
      <c r="ER27">
        <v>-115.44604613142199</v>
      </c>
      <c r="ES27">
        <f t="shared" si="67"/>
        <v>-5.7659708966980361E-2</v>
      </c>
      <c r="ET27">
        <f t="shared" si="68"/>
        <v>-3.4357010855984527E-2</v>
      </c>
      <c r="EU27">
        <f t="shared" si="69"/>
        <v>-2.3489057161000915E-2</v>
      </c>
      <c r="EV27">
        <v>-4.4095532372999999E-2</v>
      </c>
      <c r="EW27">
        <v>-3.3067643564E-2</v>
      </c>
      <c r="EX27">
        <v>-1.0682361545E-2</v>
      </c>
      <c r="EY27">
        <v>-294.34899110163502</v>
      </c>
      <c r="EZ27">
        <v>-178.80304998194299</v>
      </c>
      <c r="FA27">
        <v>-115.54538142960899</v>
      </c>
      <c r="FB27">
        <f t="shared" si="70"/>
        <v>-4.0045853338028792E-2</v>
      </c>
      <c r="FC27">
        <f t="shared" si="71"/>
        <v>-2.2390071074994466E-2</v>
      </c>
      <c r="FD27">
        <f t="shared" si="72"/>
        <v>-1.7904809686001499E-2</v>
      </c>
      <c r="FE27">
        <v>-6.0033137272999998E-2</v>
      </c>
      <c r="FF27">
        <v>-4.3700067783E-2</v>
      </c>
      <c r="FG27">
        <v>-1.5952991188000001E-2</v>
      </c>
      <c r="FH27">
        <v>-294.425031396588</v>
      </c>
      <c r="FI27">
        <v>-178.85179835319701</v>
      </c>
      <c r="FJ27">
        <v>-115.572349617889</v>
      </c>
      <c r="FK27">
        <v>-294.44830385863003</v>
      </c>
      <c r="FL27">
        <v>-178.86401191693801</v>
      </c>
      <c r="FM27">
        <v>-115.58338203922899</v>
      </c>
      <c r="FN27">
        <v>-294.45357078316698</v>
      </c>
      <c r="FO27">
        <v>-178.866612185668</v>
      </c>
      <c r="FP27">
        <v>-115.586036958555</v>
      </c>
      <c r="FQ27">
        <v>-294.42065929547999</v>
      </c>
      <c r="FR27">
        <v>-178.84444961056599</v>
      </c>
      <c r="FS27">
        <v>-115.57559354595</v>
      </c>
      <c r="FT27">
        <f t="shared" si="73"/>
        <v>-2.5334993354988455E-2</v>
      </c>
      <c r="FU27">
        <f t="shared" si="74"/>
        <v>-1.2237711223974657E-2</v>
      </c>
      <c r="FV27">
        <f t="shared" si="75"/>
        <v>-1.336271262499622E-2</v>
      </c>
      <c r="FW27">
        <v>-6.4003655482999994E-2</v>
      </c>
      <c r="FX27">
        <v>-4.6364249263E-2</v>
      </c>
      <c r="FY27">
        <v>-1.7241139772000001E-2</v>
      </c>
      <c r="FZ27">
        <v>-4.3212903178999999E-2</v>
      </c>
      <c r="GA27">
        <v>-3.2578602780999999E-2</v>
      </c>
      <c r="GB27">
        <v>-1.032331182E-2</v>
      </c>
    </row>
    <row r="28" spans="1:184" ht="17" x14ac:dyDescent="0.25">
      <c r="A28" s="5">
        <v>2</v>
      </c>
      <c r="B28" t="s">
        <v>72</v>
      </c>
      <c r="C28" t="s">
        <v>2</v>
      </c>
      <c r="D28" t="s">
        <v>21</v>
      </c>
      <c r="E28" s="3">
        <v>1</v>
      </c>
      <c r="F28" s="2">
        <f t="shared" si="4"/>
        <v>-0.76046596578826209</v>
      </c>
      <c r="G28" s="4">
        <f t="shared" si="5"/>
        <v>-0.67155439428856023</v>
      </c>
      <c r="H28" s="4">
        <f t="shared" si="6"/>
        <v>-0.67784927282359941</v>
      </c>
      <c r="I28" s="4">
        <f t="shared" si="7"/>
        <v>-0.67773586865977886</v>
      </c>
      <c r="J28" s="4">
        <f t="shared" si="8"/>
        <v>-0.68010724211072227</v>
      </c>
      <c r="K28" s="4">
        <f t="shared" si="9"/>
        <v>-0.48326065705962551</v>
      </c>
      <c r="L28" s="4">
        <f t="shared" si="10"/>
        <v>-0.6189224152953513</v>
      </c>
      <c r="M28" s="4">
        <f t="shared" si="11"/>
        <v>-0.65770056900220908</v>
      </c>
      <c r="N28" s="4">
        <f t="shared" si="12"/>
        <v>-0.66985708905458818</v>
      </c>
      <c r="O28" s="4">
        <f t="shared" si="13"/>
        <v>-0.55360198016018924</v>
      </c>
      <c r="P28" s="4">
        <f t="shared" si="14"/>
        <v>-0.69437123648814736</v>
      </c>
      <c r="Q28" s="4">
        <f t="shared" si="15"/>
        <v>-0.73476846391178852</v>
      </c>
      <c r="R28" s="4">
        <f t="shared" si="16"/>
        <v>-0.51459309805195064</v>
      </c>
      <c r="S28" s="4">
        <f t="shared" si="17"/>
        <v>-0.52578505254267549</v>
      </c>
      <c r="T28" s="4">
        <f t="shared" si="18"/>
        <v>-0.532851656657232</v>
      </c>
      <c r="U28" s="4">
        <f t="shared" si="19"/>
        <v>-0.69710223250986436</v>
      </c>
      <c r="V28" s="4">
        <f t="shared" si="20"/>
        <v>-0.73012273057740962</v>
      </c>
      <c r="W28" s="39">
        <f t="shared" si="21"/>
        <v>-0.7228907732087676</v>
      </c>
      <c r="X28" s="4">
        <f t="shared" si="22"/>
        <v>-0.74089132620984011</v>
      </c>
      <c r="Y28" s="4">
        <f t="shared" si="23"/>
        <v>-0.60787987458875692</v>
      </c>
      <c r="Z28" s="4">
        <f t="shared" si="24"/>
        <v>-0.70027129230437668</v>
      </c>
      <c r="AA28" s="38">
        <f t="shared" si="25"/>
        <v>-0.77024069053921917</v>
      </c>
      <c r="AB28" s="4">
        <f t="shared" si="26"/>
        <v>-0.76046596578826209</v>
      </c>
      <c r="AC28" s="37">
        <f t="shared" si="27"/>
        <v>-0.76104632739244271</v>
      </c>
      <c r="AD28" s="36">
        <f t="shared" si="28"/>
        <v>-0.82686469028071552</v>
      </c>
      <c r="AE28" s="4">
        <f t="shared" si="29"/>
        <v>-0.680284859690934</v>
      </c>
      <c r="AF28" s="4">
        <f t="shared" si="30"/>
        <v>-0.68086189876161884</v>
      </c>
      <c r="AG28" s="4">
        <f t="shared" si="31"/>
        <v>-0.68312485834438341</v>
      </c>
      <c r="AH28" s="4">
        <f t="shared" si="32"/>
        <v>-0.68261147074888762</v>
      </c>
      <c r="AI28" s="4">
        <f t="shared" si="33"/>
        <v>-0.76125427358711195</v>
      </c>
      <c r="AL28" s="4">
        <f t="shared" si="34"/>
        <v>9.250752267074247E-2</v>
      </c>
      <c r="AM28" s="4">
        <f t="shared" si="35"/>
        <v>-0.1848989409894535</v>
      </c>
      <c r="AN28" s="31">
        <f t="shared" si="36"/>
        <v>-9.2391418318711033E-2</v>
      </c>
      <c r="AO28" s="4">
        <f t="shared" si="37"/>
        <v>0.12599957906374593</v>
      </c>
      <c r="AP28" s="4">
        <f t="shared" si="38"/>
        <v>-0.20144840089025548</v>
      </c>
      <c r="AQ28" s="31">
        <f t="shared" si="39"/>
        <v>-7.5448821826509554E-2</v>
      </c>
      <c r="AR28" s="35">
        <f t="shared" si="40"/>
        <v>0.13444005620061322</v>
      </c>
      <c r="AS28" s="4">
        <f t="shared" si="41"/>
        <v>-0.21150795109143036</v>
      </c>
      <c r="AT28" s="31">
        <f t="shared" si="42"/>
        <v>-7.706789489081714E-2</v>
      </c>
      <c r="AU28" s="4">
        <f t="shared" si="43"/>
        <v>0.14140997503332453</v>
      </c>
      <c r="AV28" s="32">
        <f t="shared" si="44"/>
        <v>-0.22528503036067593</v>
      </c>
      <c r="AW28" s="31">
        <f t="shared" si="45"/>
        <v>-8.38750553273514E-2</v>
      </c>
      <c r="AX28" s="4">
        <f t="shared" si="46"/>
        <v>0.14284784581371135</v>
      </c>
      <c r="AY28" s="4">
        <f t="shared" si="47"/>
        <v>-0.18250913445791372</v>
      </c>
      <c r="AZ28" s="4">
        <f t="shared" si="48"/>
        <v>-0.20829767515681694</v>
      </c>
      <c r="BA28" s="4">
        <f t="shared" si="49"/>
        <v>-3.9661288644202375E-2</v>
      </c>
      <c r="BB28" s="31">
        <f t="shared" si="50"/>
        <v>-6.5449829343105587E-2</v>
      </c>
      <c r="BC28" s="4">
        <f t="shared" si="51"/>
        <v>0.14568096333403266</v>
      </c>
      <c r="BD28" s="4">
        <f t="shared" si="52"/>
        <v>-0.20433767803473413</v>
      </c>
      <c r="BE28" s="4">
        <f t="shared" si="53"/>
        <v>-0.21510627366716462</v>
      </c>
      <c r="BF28" s="4">
        <f t="shared" si="54"/>
        <v>-5.8656714700701468E-2</v>
      </c>
      <c r="BG28" s="4">
        <f t="shared" si="55"/>
        <v>-6.9425310333131957E-2</v>
      </c>
      <c r="BH28" s="4">
        <f t="shared" si="56"/>
        <v>-7.9604067026643271E-2</v>
      </c>
      <c r="BI28" s="34">
        <f t="shared" si="57"/>
        <v>0.14510060172985204</v>
      </c>
      <c r="BJ28" s="33">
        <f t="shared" si="58"/>
        <v>-8.0184428630823895E-2</v>
      </c>
      <c r="BK28" s="4">
        <f t="shared" si="59"/>
        <v>-0.16548317268750259</v>
      </c>
      <c r="BL28" s="4">
        <f t="shared" si="60"/>
        <v>-0.29168375485312936</v>
      </c>
      <c r="BN28" t="s">
        <v>93</v>
      </c>
      <c r="BO28">
        <v>-294.44827116594797</v>
      </c>
      <c r="BP28">
        <v>-178.86387839485101</v>
      </c>
      <c r="BQ28">
        <v>-115.583322581093</v>
      </c>
      <c r="BR28">
        <v>-294.45369023432102</v>
      </c>
      <c r="BS28">
        <v>-178.86658561468499</v>
      </c>
      <c r="BT28">
        <v>-115.586024398105</v>
      </c>
      <c r="BU28">
        <v>-294.44853729340599</v>
      </c>
      <c r="BV28">
        <v>-178.864016364062</v>
      </c>
      <c r="BW28">
        <v>-115.583440888534</v>
      </c>
      <c r="BX28">
        <v>-294.45376131332199</v>
      </c>
      <c r="BY28">
        <v>-178.86661593602801</v>
      </c>
      <c r="BZ28">
        <v>-115.58606155746</v>
      </c>
      <c r="CA28">
        <v>-294.03143456818202</v>
      </c>
      <c r="CB28">
        <v>-178.61129822081901</v>
      </c>
      <c r="CC28">
        <v>-115.419366222517</v>
      </c>
      <c r="CD28">
        <v>-294.30906862531202</v>
      </c>
      <c r="CE28">
        <v>-178.78064058964199</v>
      </c>
      <c r="CF28">
        <v>-115.52744172006</v>
      </c>
      <c r="CG28">
        <v>-294.39547007977899</v>
      </c>
      <c r="CH28">
        <v>-178.83220234758301</v>
      </c>
      <c r="CI28">
        <v>-115.562219619667</v>
      </c>
      <c r="CJ28">
        <v>-294.425292743802</v>
      </c>
      <c r="CK28">
        <v>-178.849543263339</v>
      </c>
      <c r="CL28">
        <v>-115.57468199528699</v>
      </c>
      <c r="CM28">
        <v>-294.13304100807301</v>
      </c>
      <c r="CN28">
        <v>-178.67875995771101</v>
      </c>
      <c r="CO28">
        <v>-115.453398829487</v>
      </c>
      <c r="CP28">
        <v>-294.40914182164698</v>
      </c>
      <c r="CQ28">
        <v>-178.846733240053</v>
      </c>
      <c r="CR28">
        <v>-115.561302030639</v>
      </c>
      <c r="CS28">
        <v>-294.48480709628802</v>
      </c>
      <c r="CT28">
        <v>-178.890807353376</v>
      </c>
      <c r="CU28">
        <v>-115.59282881487999</v>
      </c>
      <c r="CV28">
        <v>-294.41702095908897</v>
      </c>
      <c r="CW28">
        <v>-178.84339189112401</v>
      </c>
      <c r="CX28">
        <v>-115.572809011698</v>
      </c>
      <c r="CY28">
        <v>-294.446887119694</v>
      </c>
      <c r="CZ28">
        <v>-178.859206498204</v>
      </c>
      <c r="DA28">
        <v>-115.58684272970901</v>
      </c>
      <c r="DB28">
        <v>-294.453835509192</v>
      </c>
      <c r="DC28">
        <v>-178.86264464832101</v>
      </c>
      <c r="DD28">
        <v>-115.59034170774</v>
      </c>
      <c r="DE28">
        <v>-294.46827389685899</v>
      </c>
      <c r="DF28">
        <v>-178.88130880571799</v>
      </c>
      <c r="DG28">
        <v>-115.585854188067</v>
      </c>
      <c r="DH28">
        <v>-294.50751172125899</v>
      </c>
      <c r="DI28">
        <v>-178.90337687973599</v>
      </c>
      <c r="DJ28">
        <v>-115.602971316938</v>
      </c>
      <c r="DK28">
        <v>-294.04167062372801</v>
      </c>
      <c r="DL28">
        <v>-178.618222198106</v>
      </c>
      <c r="DM28">
        <v>-115.42247970742</v>
      </c>
      <c r="DN28">
        <v>-294.14340958161603</v>
      </c>
      <c r="DO28">
        <v>-178.685645174759</v>
      </c>
      <c r="DP28">
        <v>-115.45664845356499</v>
      </c>
      <c r="DR28">
        <v>-1.337315469065</v>
      </c>
      <c r="DS28">
        <v>-0.85115337123099999</v>
      </c>
      <c r="DT28">
        <v>-0.484395276273</v>
      </c>
      <c r="DU28">
        <v>-293.11403558922598</v>
      </c>
      <c r="DV28">
        <v>-178.014334853208</v>
      </c>
      <c r="DW28">
        <v>-115.100397039909</v>
      </c>
      <c r="DX28">
        <v>-1.339654645095</v>
      </c>
      <c r="DY28">
        <v>-0.85225076147599998</v>
      </c>
      <c r="DZ28">
        <v>-0.48562735819699998</v>
      </c>
      <c r="EA28">
        <f t="shared" si="61"/>
        <v>-294.45462585899054</v>
      </c>
      <c r="EB28">
        <f t="shared" si="62"/>
        <v>-178.86702454932262</v>
      </c>
      <c r="EC28">
        <f t="shared" si="63"/>
        <v>-115.58651720678232</v>
      </c>
      <c r="ED28">
        <v>-1.3375328542510001</v>
      </c>
      <c r="EE28">
        <v>-0.85127281534599997</v>
      </c>
      <c r="EF28">
        <v>-0.48448323920300002</v>
      </c>
      <c r="EG28">
        <v>-293.11404402043098</v>
      </c>
      <c r="EH28">
        <v>-178.01433808356899</v>
      </c>
      <c r="EI28">
        <v>-115.10040227337799</v>
      </c>
      <c r="EJ28">
        <v>-1.3397172928909999</v>
      </c>
      <c r="EK28">
        <v>-0.85227785245900001</v>
      </c>
      <c r="EL28">
        <v>-0.48565928408199999</v>
      </c>
      <c r="EM28">
        <f t="shared" si="64"/>
        <v>-294.45454395531226</v>
      </c>
      <c r="EN28">
        <f t="shared" si="65"/>
        <v>-178.86697602132955</v>
      </c>
      <c r="EO28">
        <f t="shared" si="66"/>
        <v>-115.58648291152686</v>
      </c>
      <c r="EP28">
        <v>-294.09938422507099</v>
      </c>
      <c r="EQ28">
        <v>-178.652584174054</v>
      </c>
      <c r="ER28">
        <v>-115.44597875293</v>
      </c>
      <c r="ES28">
        <f t="shared" si="67"/>
        <v>-5.7713601342982201E-2</v>
      </c>
      <c r="ET28">
        <f t="shared" si="68"/>
        <v>-3.4361975948002055E-2</v>
      </c>
      <c r="EU28">
        <f t="shared" si="69"/>
        <v>-2.3499045510007477E-2</v>
      </c>
      <c r="EV28">
        <v>-4.4025356544999998E-2</v>
      </c>
      <c r="EW28">
        <v>-3.3061000705000003E-2</v>
      </c>
      <c r="EX28">
        <v>-1.0669700634000001E-2</v>
      </c>
      <c r="EY28">
        <v>-294.349176996099</v>
      </c>
      <c r="EZ28">
        <v>-178.803034339112</v>
      </c>
      <c r="FA28">
        <v>-115.545357134479</v>
      </c>
      <c r="FB28">
        <f t="shared" si="70"/>
        <v>-4.0108370786981595E-2</v>
      </c>
      <c r="FC28">
        <f t="shared" si="71"/>
        <v>-2.2393749470012381E-2</v>
      </c>
      <c r="FD28">
        <f t="shared" si="72"/>
        <v>-1.7915414419007902E-2</v>
      </c>
      <c r="FE28">
        <v>-5.9964825547999999E-2</v>
      </c>
      <c r="FF28">
        <v>-4.3698900940999999E-2</v>
      </c>
      <c r="FG28">
        <v>-1.5944896159000001E-2</v>
      </c>
      <c r="FH28">
        <v>-294.42518474476901</v>
      </c>
      <c r="FI28">
        <v>-178.85179263814101</v>
      </c>
      <c r="FJ28">
        <v>-115.572344407838</v>
      </c>
      <c r="FK28">
        <v>-294.44845988761301</v>
      </c>
      <c r="FL28">
        <v>-178.86401013280201</v>
      </c>
      <c r="FM28">
        <v>-115.583379705647</v>
      </c>
      <c r="FN28">
        <v>-294.45373003701297</v>
      </c>
      <c r="FO28">
        <v>-178.86661184264901</v>
      </c>
      <c r="FP28">
        <v>-115.58603780871501</v>
      </c>
      <c r="FQ28">
        <v>-294.420871978891</v>
      </c>
      <c r="FR28">
        <v>-178.84444368798</v>
      </c>
      <c r="FS28">
        <v>-115.57559442224</v>
      </c>
      <c r="FT28">
        <f t="shared" si="73"/>
        <v>-2.5401899112011961E-2</v>
      </c>
      <c r="FU28">
        <f t="shared" si="74"/>
        <v>-1.2241340396997202E-2</v>
      </c>
      <c r="FV28">
        <f t="shared" si="75"/>
        <v>-1.3374802572997169E-2</v>
      </c>
      <c r="FW28">
        <v>-6.3935117397000002E-2</v>
      </c>
      <c r="FX28">
        <v>-4.6363665396000002E-2</v>
      </c>
      <c r="FY28">
        <v>-1.7234392639999999E-2</v>
      </c>
      <c r="FZ28">
        <v>-4.3150157082999997E-2</v>
      </c>
      <c r="GA28">
        <v>-3.2575074071E-2</v>
      </c>
      <c r="GB28">
        <v>-1.0311368801E-2</v>
      </c>
    </row>
    <row r="29" spans="1:184" ht="17" x14ac:dyDescent="0.25">
      <c r="A29" s="5">
        <v>2</v>
      </c>
      <c r="B29" t="s">
        <v>72</v>
      </c>
      <c r="C29" t="s">
        <v>2</v>
      </c>
      <c r="D29" t="s">
        <v>21</v>
      </c>
      <c r="E29" s="3">
        <v>1.05</v>
      </c>
      <c r="F29" s="2">
        <f t="shared" si="4"/>
        <v>-0.79072618821212859</v>
      </c>
      <c r="G29" s="4">
        <f t="shared" si="5"/>
        <v>-0.71010822657412898</v>
      </c>
      <c r="H29" s="4">
        <f t="shared" si="6"/>
        <v>-0.71562441412123456</v>
      </c>
      <c r="I29" s="4">
        <f t="shared" si="7"/>
        <v>-0.71565943354830341</v>
      </c>
      <c r="J29" s="4">
        <f t="shared" si="8"/>
        <v>-0.71760624286691854</v>
      </c>
      <c r="K29" s="4">
        <f t="shared" si="9"/>
        <v>-0.56119408517834513</v>
      </c>
      <c r="L29" s="4">
        <f t="shared" si="10"/>
        <v>-0.66597969530076517</v>
      </c>
      <c r="M29" s="4">
        <f t="shared" si="11"/>
        <v>-0.69949516658931332</v>
      </c>
      <c r="N29" s="4">
        <f t="shared" si="12"/>
        <v>-0.70889008945762111</v>
      </c>
      <c r="O29" s="4">
        <f t="shared" si="13"/>
        <v>-0.62527127150760053</v>
      </c>
      <c r="P29" s="4">
        <f t="shared" si="14"/>
        <v>-0.73342329562310693</v>
      </c>
      <c r="Q29" s="4">
        <f t="shared" si="15"/>
        <v>-0.76898468567410794</v>
      </c>
      <c r="R29" s="4">
        <f t="shared" si="16"/>
        <v>-0.58104274469942629</v>
      </c>
      <c r="S29" s="4">
        <f t="shared" si="17"/>
        <v>-0.59081310086003747</v>
      </c>
      <c r="T29" s="4">
        <f t="shared" si="18"/>
        <v>-0.59701105674093435</v>
      </c>
      <c r="U29" s="4">
        <f t="shared" si="19"/>
        <v>-0.73640337904395203</v>
      </c>
      <c r="V29" s="4">
        <f t="shared" si="20"/>
        <v>-0.76430348303640994</v>
      </c>
      <c r="W29" s="39">
        <f t="shared" si="21"/>
        <v>-0.75835583667683348</v>
      </c>
      <c r="X29" s="4">
        <f t="shared" si="22"/>
        <v>-0.7734464261771048</v>
      </c>
      <c r="Y29" s="4">
        <f t="shared" si="23"/>
        <v>-0.66898133552453154</v>
      </c>
      <c r="Z29" s="4">
        <f t="shared" si="24"/>
        <v>-0.7526032778802253</v>
      </c>
      <c r="AA29" s="38">
        <f t="shared" si="25"/>
        <v>-0.79924635647692832</v>
      </c>
      <c r="AB29" s="4">
        <f t="shared" si="26"/>
        <v>-0.79072618821212859</v>
      </c>
      <c r="AC29" s="37">
        <f t="shared" si="27"/>
        <v>-0.79120992901772536</v>
      </c>
      <c r="AD29" s="36">
        <f t="shared" si="28"/>
        <v>-0.84404188509143385</v>
      </c>
      <c r="AE29" s="4">
        <f t="shared" si="29"/>
        <v>-0.71777753613176609</v>
      </c>
      <c r="AF29" s="4">
        <f t="shared" si="30"/>
        <v>-0.71823114176508429</v>
      </c>
      <c r="AG29" s="4">
        <f t="shared" si="31"/>
        <v>-0.72146906059986526</v>
      </c>
      <c r="AH29" s="4">
        <f t="shared" si="32"/>
        <v>-0.71874705771289482</v>
      </c>
      <c r="AI29" s="4">
        <f t="shared" si="33"/>
        <v>-0.79229995428904154</v>
      </c>
      <c r="AL29" s="4">
        <f t="shared" si="34"/>
        <v>7.4475299215564505E-2</v>
      </c>
      <c r="AM29" s="4">
        <f t="shared" si="35"/>
        <v>-0.15809724154531904</v>
      </c>
      <c r="AN29" s="31">
        <f t="shared" si="36"/>
        <v>-8.3621942329754534E-2</v>
      </c>
      <c r="AO29" s="4">
        <f t="shared" si="37"/>
        <v>0.10308007882064314</v>
      </c>
      <c r="AP29" s="4">
        <f t="shared" si="38"/>
        <v>-0.1705236791418048</v>
      </c>
      <c r="AQ29" s="31">
        <f t="shared" si="39"/>
        <v>-6.7443600321161659E-2</v>
      </c>
      <c r="AR29" s="35">
        <f t="shared" si="40"/>
        <v>0.10996228802443223</v>
      </c>
      <c r="AS29" s="4">
        <f t="shared" si="41"/>
        <v>-0.17945180712414002</v>
      </c>
      <c r="AT29" s="31">
        <f t="shared" si="42"/>
        <v>-6.9489519099707797E-2</v>
      </c>
      <c r="AU29" s="4">
        <f t="shared" si="43"/>
        <v>0.11564543114090682</v>
      </c>
      <c r="AV29" s="32">
        <f t="shared" si="44"/>
        <v>-0.19167934458642497</v>
      </c>
      <c r="AW29" s="31">
        <f t="shared" si="45"/>
        <v>-7.6033913445518145E-2</v>
      </c>
      <c r="AX29" s="4">
        <f t="shared" si="46"/>
        <v>0.11670909630142967</v>
      </c>
      <c r="AY29" s="4">
        <f t="shared" si="47"/>
        <v>-0.15536063434452574</v>
      </c>
      <c r="AZ29" s="4">
        <f t="shared" si="48"/>
        <v>-0.17731309197740722</v>
      </c>
      <c r="BA29" s="4">
        <f t="shared" si="49"/>
        <v>-3.8651538043096068E-2</v>
      </c>
      <c r="BB29" s="31">
        <f t="shared" si="50"/>
        <v>-6.0603995675977546E-2</v>
      </c>
      <c r="BC29" s="4">
        <f t="shared" si="51"/>
        <v>0.11918429813938071</v>
      </c>
      <c r="BD29" s="4">
        <f t="shared" si="52"/>
        <v>-0.17349038217637247</v>
      </c>
      <c r="BE29" s="4">
        <f t="shared" si="53"/>
        <v>-0.1826333253170673</v>
      </c>
      <c r="BF29" s="4">
        <f t="shared" si="54"/>
        <v>-5.4306084036991761E-2</v>
      </c>
      <c r="BG29" s="4">
        <f t="shared" si="55"/>
        <v>-6.3449027177686593E-2</v>
      </c>
      <c r="BH29" s="4">
        <f t="shared" si="56"/>
        <v>-7.2495046447044256E-2</v>
      </c>
      <c r="BI29" s="34">
        <f t="shared" si="57"/>
        <v>0.1187005573337839</v>
      </c>
      <c r="BJ29" s="33">
        <f t="shared" si="58"/>
        <v>-7.2978787252641064E-2</v>
      </c>
      <c r="BK29" s="4">
        <f t="shared" si="59"/>
        <v>-0.14084152660487503</v>
      </c>
      <c r="BL29" s="4">
        <f t="shared" si="60"/>
        <v>-0.24499504146573026</v>
      </c>
      <c r="BN29" t="s">
        <v>92</v>
      </c>
      <c r="BO29">
        <v>-294.44831526343597</v>
      </c>
      <c r="BP29">
        <v>-178.86387660741499</v>
      </c>
      <c r="BQ29">
        <v>-115.583307026577</v>
      </c>
      <c r="BR29">
        <v>-294.45373702928703</v>
      </c>
      <c r="BS29">
        <v>-178.86658527408301</v>
      </c>
      <c r="BT29">
        <v>-115.586011335156</v>
      </c>
      <c r="BU29">
        <v>-294.44858153619202</v>
      </c>
      <c r="BV29">
        <v>-178.86401477506899</v>
      </c>
      <c r="BW29">
        <v>-115.583426285268</v>
      </c>
      <c r="BX29">
        <v>-294.45380841166002</v>
      </c>
      <c r="BY29">
        <v>-178.86661568074899</v>
      </c>
      <c r="BZ29">
        <v>-115.586049152618</v>
      </c>
      <c r="CA29">
        <v>-294.03145721456798</v>
      </c>
      <c r="CB29">
        <v>-178.61125819218901</v>
      </c>
      <c r="CC29">
        <v>-115.419304702715</v>
      </c>
      <c r="CD29">
        <v>-294.309095043382</v>
      </c>
      <c r="CE29">
        <v>-178.7806243297</v>
      </c>
      <c r="CF29">
        <v>-115.52740940752599</v>
      </c>
      <c r="CG29">
        <v>-294.39550914173202</v>
      </c>
      <c r="CH29">
        <v>-178.83219442457499</v>
      </c>
      <c r="CI29">
        <v>-115.5622000007</v>
      </c>
      <c r="CJ29">
        <v>-294.42533813960199</v>
      </c>
      <c r="CK29">
        <v>-178.849542872505</v>
      </c>
      <c r="CL29">
        <v>-115.574665578878</v>
      </c>
      <c r="CM29">
        <v>-294.13305198035101</v>
      </c>
      <c r="CN29">
        <v>-178.67871967512201</v>
      </c>
      <c r="CO29">
        <v>-115.453335872073</v>
      </c>
      <c r="CP29">
        <v>-294.40915848052299</v>
      </c>
      <c r="CQ29">
        <v>-178.84671904941399</v>
      </c>
      <c r="CR29">
        <v>-115.561270646739</v>
      </c>
      <c r="CS29">
        <v>-294.48483808796198</v>
      </c>
      <c r="CT29">
        <v>-178.89080187956901</v>
      </c>
      <c r="CU29">
        <v>-115.592810753343</v>
      </c>
      <c r="CV29">
        <v>-294.417095861397</v>
      </c>
      <c r="CW29">
        <v>-178.84338578380999</v>
      </c>
      <c r="CX29">
        <v>-115.572784127072</v>
      </c>
      <c r="CY29">
        <v>-294.446964329114</v>
      </c>
      <c r="CZ29">
        <v>-178.859204590649</v>
      </c>
      <c r="DA29">
        <v>-115.586818217897</v>
      </c>
      <c r="DB29">
        <v>-294.45391563848398</v>
      </c>
      <c r="DC29">
        <v>-178.862644320855</v>
      </c>
      <c r="DD29">
        <v>-115.59031991998999</v>
      </c>
      <c r="DE29">
        <v>-294.46830649859902</v>
      </c>
      <c r="DF29">
        <v>-178.881299799381</v>
      </c>
      <c r="DG29">
        <v>-115.585833165783</v>
      </c>
      <c r="DH29">
        <v>-294.50754399380901</v>
      </c>
      <c r="DI29">
        <v>-178.90337348230699</v>
      </c>
      <c r="DJ29">
        <v>-115.602952516423</v>
      </c>
      <c r="DK29">
        <v>-294.04163145141598</v>
      </c>
      <c r="DL29">
        <v>-178.61815168336599</v>
      </c>
      <c r="DM29">
        <v>-115.422413678476</v>
      </c>
      <c r="DN29">
        <v>-294.14335172023902</v>
      </c>
      <c r="DO29">
        <v>-178.68557331091199</v>
      </c>
      <c r="DP29">
        <v>-115.456579059711</v>
      </c>
      <c r="DR29">
        <v>-1.337063305557</v>
      </c>
      <c r="DS29">
        <v>-0.85115213208200002</v>
      </c>
      <c r="DT29">
        <v>-0.48442539896100001</v>
      </c>
      <c r="DU29">
        <v>-293.11433316681598</v>
      </c>
      <c r="DV29">
        <v>-178.01433479801599</v>
      </c>
      <c r="DW29">
        <v>-115.10035230173099</v>
      </c>
      <c r="DX29">
        <v>-1.3394038624710001</v>
      </c>
      <c r="DY29">
        <v>-0.852250476067</v>
      </c>
      <c r="DZ29">
        <v>-0.485659033425</v>
      </c>
      <c r="EA29">
        <f t="shared" si="61"/>
        <v>-294.45467320628313</v>
      </c>
      <c r="EB29">
        <f t="shared" si="62"/>
        <v>-178.86702459019898</v>
      </c>
      <c r="EC29">
        <f t="shared" si="63"/>
        <v>-115.58650476481795</v>
      </c>
      <c r="ED29">
        <v>-1.3372803737329999</v>
      </c>
      <c r="EE29">
        <v>-0.85127171146400005</v>
      </c>
      <c r="EF29">
        <v>-0.48451388140599999</v>
      </c>
      <c r="EG29">
        <v>-293.11434179945599</v>
      </c>
      <c r="EH29">
        <v>-178.01433804510401</v>
      </c>
      <c r="EI29">
        <v>-115.10035773641501</v>
      </c>
      <c r="EJ29">
        <v>-1.3394666122050001</v>
      </c>
      <c r="EK29">
        <v>-0.85227763564500003</v>
      </c>
      <c r="EL29">
        <v>-0.48569141620299999</v>
      </c>
      <c r="EM29">
        <f t="shared" si="64"/>
        <v>-294.45459169849619</v>
      </c>
      <c r="EN29">
        <f t="shared" si="65"/>
        <v>-178.86697608386984</v>
      </c>
      <c r="EO29">
        <f t="shared" si="66"/>
        <v>-115.58647104049358</v>
      </c>
      <c r="EP29">
        <v>-294.09937594584198</v>
      </c>
      <c r="EQ29">
        <v>-178.65251845706399</v>
      </c>
      <c r="ER29">
        <v>-115.445910083143</v>
      </c>
      <c r="ES29">
        <f t="shared" si="67"/>
        <v>-5.7744494426003712E-2</v>
      </c>
      <c r="ET29">
        <f t="shared" si="68"/>
        <v>-3.4366773697996678E-2</v>
      </c>
      <c r="EU29">
        <f t="shared" si="69"/>
        <v>-2.3496404667000093E-2</v>
      </c>
      <c r="EV29">
        <v>-4.3975774396999998E-2</v>
      </c>
      <c r="EW29">
        <v>-3.3054853847999999E-2</v>
      </c>
      <c r="EX29">
        <v>-1.0668976568E-2</v>
      </c>
      <c r="EY29">
        <v>-294.34923801434701</v>
      </c>
      <c r="EZ29">
        <v>-178.80302113902101</v>
      </c>
      <c r="FA29">
        <v>-115.545319837725</v>
      </c>
      <c r="FB29">
        <f t="shared" si="70"/>
        <v>-4.0142970965007407E-2</v>
      </c>
      <c r="FC29">
        <f t="shared" si="71"/>
        <v>-2.2396809321008959E-2</v>
      </c>
      <c r="FD29">
        <f t="shared" si="72"/>
        <v>-1.7910430199009397E-2</v>
      </c>
      <c r="FE29">
        <v>-5.9920466175999998E-2</v>
      </c>
      <c r="FF29">
        <v>-4.3697910393E-2</v>
      </c>
      <c r="FG29">
        <v>-1.5950809013999999E-2</v>
      </c>
      <c r="FH29">
        <v>-294.42522883307498</v>
      </c>
      <c r="FI29">
        <v>-178.851787642798</v>
      </c>
      <c r="FJ29">
        <v>-115.57232925198601</v>
      </c>
      <c r="FK29">
        <v>-294.44850412434499</v>
      </c>
      <c r="FL29">
        <v>-178.86400855231699</v>
      </c>
      <c r="FM29">
        <v>-115.583364119199</v>
      </c>
      <c r="FN29">
        <v>-294.45377678455799</v>
      </c>
      <c r="FO29">
        <v>-178.866611536861</v>
      </c>
      <c r="FP29">
        <v>-115.586024688687</v>
      </c>
      <c r="FQ29">
        <v>-294.42094714554599</v>
      </c>
      <c r="FR29">
        <v>-178.84443871214401</v>
      </c>
      <c r="FS29">
        <v>-115.575568952998</v>
      </c>
      <c r="FT29">
        <f t="shared" si="73"/>
        <v>-2.5438003813974319E-2</v>
      </c>
      <c r="FU29">
        <f t="shared" si="74"/>
        <v>-1.2244287569018297E-2</v>
      </c>
      <c r="FV29">
        <f t="shared" si="75"/>
        <v>-1.3368952297994952E-2</v>
      </c>
      <c r="FW29">
        <v>-6.3890942416000004E-2</v>
      </c>
      <c r="FX29">
        <v>-4.6363167423999999E-2</v>
      </c>
      <c r="FY29">
        <v>-1.7241800346000001E-2</v>
      </c>
      <c r="FZ29">
        <v>-4.3107617512999997E-2</v>
      </c>
      <c r="GA29">
        <v>-3.2571932568999998E-2</v>
      </c>
      <c r="GB29">
        <v>-1.0311239694E-2</v>
      </c>
    </row>
    <row r="30" spans="1:184" ht="17" x14ac:dyDescent="0.25">
      <c r="A30" s="5">
        <v>2</v>
      </c>
      <c r="B30" t="s">
        <v>72</v>
      </c>
      <c r="C30" t="s">
        <v>2</v>
      </c>
      <c r="D30" t="s">
        <v>21</v>
      </c>
      <c r="E30" s="3">
        <v>1.1000000000000001</v>
      </c>
      <c r="F30" s="2">
        <f t="shared" si="4"/>
        <v>-0.78349713848418778</v>
      </c>
      <c r="G30" s="4">
        <f t="shared" si="5"/>
        <v>-0.71145076434990295</v>
      </c>
      <c r="H30" s="4">
        <f t="shared" si="6"/>
        <v>-0.71632181750286283</v>
      </c>
      <c r="I30" s="4">
        <f t="shared" si="7"/>
        <v>-0.71643492170162337</v>
      </c>
      <c r="J30" s="4">
        <f t="shared" si="8"/>
        <v>-0.71820713088093113</v>
      </c>
      <c r="K30" s="4">
        <f t="shared" si="9"/>
        <v>-0.59468692597668071</v>
      </c>
      <c r="L30" s="4">
        <f t="shared" si="10"/>
        <v>-0.67420570853987327</v>
      </c>
      <c r="M30" s="4">
        <f t="shared" si="11"/>
        <v>-0.70349369977635023</v>
      </c>
      <c r="N30" s="4">
        <f t="shared" si="12"/>
        <v>-0.71156451612469906</v>
      </c>
      <c r="O30" s="4">
        <f t="shared" si="13"/>
        <v>-0.65183519190417649</v>
      </c>
      <c r="P30" s="4">
        <f t="shared" si="14"/>
        <v>-0.73328513624480496</v>
      </c>
      <c r="Q30" s="4">
        <f t="shared" si="15"/>
        <v>-0.76481335710514042</v>
      </c>
      <c r="R30" s="4">
        <f t="shared" si="16"/>
        <v>-0.60388225440554577</v>
      </c>
      <c r="S30" s="4">
        <f t="shared" si="17"/>
        <v>-0.61265695129591735</v>
      </c>
      <c r="T30" s="4">
        <f t="shared" si="18"/>
        <v>-0.61815880651816901</v>
      </c>
      <c r="U30" s="4">
        <f t="shared" si="19"/>
        <v>-0.73627461783368409</v>
      </c>
      <c r="V30" s="4">
        <f t="shared" si="20"/>
        <v>-0.76020184436407001</v>
      </c>
      <c r="W30" s="39">
        <f t="shared" si="21"/>
        <v>-0.75498165878608003</v>
      </c>
      <c r="X30" s="4">
        <f t="shared" si="22"/>
        <v>-0.76797746022876168</v>
      </c>
      <c r="Y30" s="4">
        <f t="shared" si="23"/>
        <v>-0.68691499917159426</v>
      </c>
      <c r="Z30" s="4">
        <f t="shared" si="24"/>
        <v>-0.76133903214868193</v>
      </c>
      <c r="AA30" s="38">
        <f t="shared" si="25"/>
        <v>-0.7907458504799505</v>
      </c>
      <c r="AB30" s="4">
        <f t="shared" si="26"/>
        <v>-0.78349713848418778</v>
      </c>
      <c r="AC30" s="37">
        <f t="shared" si="27"/>
        <v>-0.78390374961226539</v>
      </c>
      <c r="AD30" s="36">
        <f t="shared" si="28"/>
        <v>-0.82599580289513885</v>
      </c>
      <c r="AE30" s="4">
        <f t="shared" si="29"/>
        <v>-0.71823807406302231</v>
      </c>
      <c r="AF30" s="4">
        <f t="shared" si="30"/>
        <v>-0.71878619695850787</v>
      </c>
      <c r="AG30" s="4">
        <f t="shared" si="31"/>
        <v>-0.72269591267890965</v>
      </c>
      <c r="AH30" s="4">
        <f t="shared" si="32"/>
        <v>-0.72003225786722902</v>
      </c>
      <c r="AI30" s="4">
        <f t="shared" si="33"/>
        <v>-0.78548434148610613</v>
      </c>
      <c r="AL30" s="4">
        <f t="shared" si="34"/>
        <v>6.0995683551695545E-2</v>
      </c>
      <c r="AM30" s="4">
        <f t="shared" si="35"/>
        <v>-0.1354197171404436</v>
      </c>
      <c r="AN30" s="31">
        <f t="shared" si="36"/>
        <v>-7.4424033588748051E-2</v>
      </c>
      <c r="AO30" s="4">
        <f t="shared" si="37"/>
        <v>8.5517753949058722E-2</v>
      </c>
      <c r="AP30" s="4">
        <f t="shared" si="38"/>
        <v>-0.14459718163003787</v>
      </c>
      <c r="AQ30" s="31">
        <f t="shared" si="39"/>
        <v>-5.9079427680979152E-2</v>
      </c>
      <c r="AR30" s="35">
        <f t="shared" si="40"/>
        <v>9.1203564799753695E-2</v>
      </c>
      <c r="AS30" s="4">
        <f t="shared" si="41"/>
        <v>-0.15252322212154884</v>
      </c>
      <c r="AT30" s="31">
        <f t="shared" si="42"/>
        <v>-6.1319657321795146E-2</v>
      </c>
      <c r="AU30" s="4">
        <f t="shared" si="43"/>
        <v>9.5898754358930888E-2</v>
      </c>
      <c r="AV30" s="32">
        <f t="shared" si="44"/>
        <v>-0.16337834844022295</v>
      </c>
      <c r="AW30" s="31">
        <f t="shared" si="45"/>
        <v>-6.747959408129206E-2</v>
      </c>
      <c r="AX30" s="4">
        <f t="shared" si="46"/>
        <v>9.6494714881381699E-2</v>
      </c>
      <c r="AY30" s="4">
        <f t="shared" si="47"/>
        <v>-0.13239236342813832</v>
      </c>
      <c r="AZ30" s="4">
        <f t="shared" si="48"/>
        <v>-0.15109940438053426</v>
      </c>
      <c r="BA30" s="4">
        <f t="shared" si="49"/>
        <v>-3.5897648546756616E-2</v>
      </c>
      <c r="BB30" s="31">
        <f t="shared" si="50"/>
        <v>-5.4604689499152564E-2</v>
      </c>
      <c r="BC30" s="4">
        <f t="shared" si="51"/>
        <v>9.8667406914542968E-2</v>
      </c>
      <c r="BD30" s="4">
        <f t="shared" si="52"/>
        <v>-0.14754489306815266</v>
      </c>
      <c r="BE30" s="4">
        <f t="shared" si="53"/>
        <v>-0.1553205089328443</v>
      </c>
      <c r="BF30" s="4">
        <f t="shared" si="54"/>
        <v>-4.8877486153609692E-2</v>
      </c>
      <c r="BG30" s="4">
        <f t="shared" si="55"/>
        <v>-5.665310201830133E-2</v>
      </c>
      <c r="BH30" s="4">
        <f t="shared" si="56"/>
        <v>-6.471094152567998E-2</v>
      </c>
      <c r="BI30" s="34">
        <f t="shared" si="57"/>
        <v>9.8260795786465432E-2</v>
      </c>
      <c r="BJ30" s="33">
        <f t="shared" si="58"/>
        <v>-6.5117552653757516E-2</v>
      </c>
      <c r="BK30" s="4">
        <f t="shared" si="59"/>
        <v>-0.12017279565155406</v>
      </c>
      <c r="BL30" s="4">
        <f t="shared" si="60"/>
        <v>-0.20587701285117399</v>
      </c>
      <c r="BN30" t="s">
        <v>91</v>
      </c>
      <c r="BO30">
        <v>-294.44832256216301</v>
      </c>
      <c r="BP30">
        <v>-178.863875115817</v>
      </c>
      <c r="BQ30">
        <v>-115.583313677432</v>
      </c>
      <c r="BR30">
        <v>-294.453746927449</v>
      </c>
      <c r="BS30">
        <v>-178.86658497371999</v>
      </c>
      <c r="BT30">
        <v>-115.58602042229801</v>
      </c>
      <c r="BU30">
        <v>-294.448588903124</v>
      </c>
      <c r="BV30">
        <v>-178.864013443196</v>
      </c>
      <c r="BW30">
        <v>-115.583433748254</v>
      </c>
      <c r="BX30">
        <v>-294.45381915178598</v>
      </c>
      <c r="BY30">
        <v>-178.86661546231699</v>
      </c>
      <c r="BZ30">
        <v>-115.5860591536</v>
      </c>
      <c r="CA30">
        <v>-294.031414589333</v>
      </c>
      <c r="CB30">
        <v>-178.61122224590699</v>
      </c>
      <c r="CC30">
        <v>-115.419244649525</v>
      </c>
      <c r="CD30">
        <v>-294.30907808146998</v>
      </c>
      <c r="CE30">
        <v>-178.78061089712199</v>
      </c>
      <c r="CF30">
        <v>-115.527392769206</v>
      </c>
      <c r="CG30">
        <v>-294.395509062222</v>
      </c>
      <c r="CH30">
        <v>-178.832187705335</v>
      </c>
      <c r="CI30">
        <v>-115.56220026836201</v>
      </c>
      <c r="CJ30">
        <v>-294.42534451160799</v>
      </c>
      <c r="CK30">
        <v>-178.84954022439899</v>
      </c>
      <c r="CL30">
        <v>-115.57467033702</v>
      </c>
      <c r="CM30">
        <v>-294.13299357383897</v>
      </c>
      <c r="CN30">
        <v>-178.67868367156899</v>
      </c>
      <c r="CO30">
        <v>-115.453271136814</v>
      </c>
      <c r="CP30">
        <v>-294.40912886305301</v>
      </c>
      <c r="CQ30">
        <v>-178.846707293561</v>
      </c>
      <c r="CR30">
        <v>-115.561253005293</v>
      </c>
      <c r="CS30">
        <v>-294.48482783882002</v>
      </c>
      <c r="CT30">
        <v>-178.89079723845299</v>
      </c>
      <c r="CU30">
        <v>-115.592811792752</v>
      </c>
      <c r="CV30">
        <v>-294.417135353616</v>
      </c>
      <c r="CW30">
        <v>-178.843380424831</v>
      </c>
      <c r="CX30">
        <v>-115.572792581196</v>
      </c>
      <c r="CY30">
        <v>-294.44700916240902</v>
      </c>
      <c r="CZ30">
        <v>-178.85920306607301</v>
      </c>
      <c r="DA30">
        <v>-115.586829765378</v>
      </c>
      <c r="DB30">
        <v>-294.45396323058702</v>
      </c>
      <c r="DC30">
        <v>-178.86264404491499</v>
      </c>
      <c r="DD30">
        <v>-115.59033408694999</v>
      </c>
      <c r="DE30">
        <v>-294.46829969343997</v>
      </c>
      <c r="DF30">
        <v>-178.881291943962</v>
      </c>
      <c r="DG30">
        <v>-115.585834421237</v>
      </c>
      <c r="DH30">
        <v>-294.50753959766899</v>
      </c>
      <c r="DI30">
        <v>-178.90337071175799</v>
      </c>
      <c r="DJ30">
        <v>-115.60295742720901</v>
      </c>
      <c r="DK30">
        <v>-294.04153384623697</v>
      </c>
      <c r="DL30">
        <v>-178.618086389241</v>
      </c>
      <c r="DM30">
        <v>-115.422352788311</v>
      </c>
      <c r="DN30">
        <v>-294.14323181416103</v>
      </c>
      <c r="DO30">
        <v>-178.68550698419901</v>
      </c>
      <c r="DP30">
        <v>-115.456511559036</v>
      </c>
      <c r="DR30">
        <v>-1.336806315452</v>
      </c>
      <c r="DS30">
        <v>-0.85115104906600003</v>
      </c>
      <c r="DT30">
        <v>-0.48440156707100002</v>
      </c>
      <c r="DU30">
        <v>-293.11459858405198</v>
      </c>
      <c r="DV30">
        <v>-178.014334749032</v>
      </c>
      <c r="DW30">
        <v>-115.10038363765</v>
      </c>
      <c r="DX30">
        <v>-1.339148343397</v>
      </c>
      <c r="DY30">
        <v>-0.85225022468800005</v>
      </c>
      <c r="DZ30">
        <v>-0.48563678464799998</v>
      </c>
      <c r="EA30">
        <f t="shared" si="61"/>
        <v>-294.45468369282878</v>
      </c>
      <c r="EB30">
        <f t="shared" si="62"/>
        <v>-178.8670246224745</v>
      </c>
      <c r="EC30">
        <f t="shared" si="63"/>
        <v>-115.58651448517419</v>
      </c>
      <c r="ED30">
        <v>-1.337023018829</v>
      </c>
      <c r="EE30">
        <v>-0.85127074503699995</v>
      </c>
      <c r="EF30">
        <v>-0.48449044734800001</v>
      </c>
      <c r="EG30">
        <v>-293.11460741531999</v>
      </c>
      <c r="EH30">
        <v>-178.01433801127601</v>
      </c>
      <c r="EI30">
        <v>-115.100389270259</v>
      </c>
      <c r="EJ30">
        <v>-1.339211736465</v>
      </c>
      <c r="EK30">
        <v>-0.85227745104099994</v>
      </c>
      <c r="EL30">
        <v>-0.48566988334099997</v>
      </c>
      <c r="EM30">
        <f t="shared" si="64"/>
        <v>-294.45460332685656</v>
      </c>
      <c r="EN30">
        <f t="shared" si="65"/>
        <v>-178.86697614554984</v>
      </c>
      <c r="EO30">
        <f t="shared" si="66"/>
        <v>-115.58648172263723</v>
      </c>
      <c r="EP30">
        <v>-294.09930888071</v>
      </c>
      <c r="EQ30">
        <v>-178.652457804904</v>
      </c>
      <c r="ER30">
        <v>-115.445853609926</v>
      </c>
      <c r="ES30">
        <f t="shared" si="67"/>
        <v>-5.7775034473024789E-2</v>
      </c>
      <c r="ET30">
        <f t="shared" si="68"/>
        <v>-3.4371415663002836E-2</v>
      </c>
      <c r="EU30">
        <f t="shared" si="69"/>
        <v>-2.350082161500211E-2</v>
      </c>
      <c r="EV30">
        <v>-4.3922933450999999E-2</v>
      </c>
      <c r="EW30">
        <v>-3.3049179294000003E-2</v>
      </c>
      <c r="EX30">
        <v>-1.065794911E-2</v>
      </c>
      <c r="EY30">
        <v>-294.34925722713598</v>
      </c>
      <c r="EZ30">
        <v>-178.803010210889</v>
      </c>
      <c r="FA30">
        <v>-115.545308882315</v>
      </c>
      <c r="FB30">
        <f t="shared" si="70"/>
        <v>-4.0179145666002114E-2</v>
      </c>
      <c r="FC30">
        <f t="shared" si="71"/>
        <v>-2.2399313767010653E-2</v>
      </c>
      <c r="FD30">
        <f t="shared" si="72"/>
        <v>-1.7916113108995546E-2</v>
      </c>
      <c r="FE30">
        <v>-5.9871635917000003E-2</v>
      </c>
      <c r="FF30">
        <v>-4.3697082672000002E-2</v>
      </c>
      <c r="FG30">
        <v>-1.5944122977999999E-2</v>
      </c>
      <c r="FH30">
        <v>-294.42523307860802</v>
      </c>
      <c r="FI30">
        <v>-178.851783268893</v>
      </c>
      <c r="FJ30">
        <v>-115.572333688016</v>
      </c>
      <c r="FK30">
        <v>-294.44851168355302</v>
      </c>
      <c r="FL30">
        <v>-178.864007246548</v>
      </c>
      <c r="FM30">
        <v>-115.583370869532</v>
      </c>
      <c r="FN30">
        <v>-294.453786694543</v>
      </c>
      <c r="FO30">
        <v>-178.86661126751</v>
      </c>
      <c r="FP30">
        <v>-115.58603373977201</v>
      </c>
      <c r="FQ30">
        <v>-294.42098588209302</v>
      </c>
      <c r="FR30">
        <v>-178.84443449262901</v>
      </c>
      <c r="FS30">
        <v>-115.57557564306499</v>
      </c>
      <c r="FT30">
        <f t="shared" si="73"/>
        <v>-2.5476819871016687E-2</v>
      </c>
      <c r="FU30">
        <f t="shared" si="74"/>
        <v>-1.2246787294003525E-2</v>
      </c>
      <c r="FV30">
        <f t="shared" si="75"/>
        <v>-1.3375374702988552E-2</v>
      </c>
      <c r="FW30">
        <v>-6.3841956726999993E-2</v>
      </c>
      <c r="FX30">
        <v>-4.6362745823999997E-2</v>
      </c>
      <c r="FY30">
        <v>-1.7236149687000001E-2</v>
      </c>
      <c r="FZ30">
        <v>-4.3061514035999997E-2</v>
      </c>
      <c r="GA30">
        <v>-3.2569133682999997E-2</v>
      </c>
      <c r="GB30">
        <v>-1.0300872821E-2</v>
      </c>
    </row>
    <row r="31" spans="1:184" ht="17" x14ac:dyDescent="0.25">
      <c r="A31" s="5">
        <v>2</v>
      </c>
      <c r="B31" t="s">
        <v>72</v>
      </c>
      <c r="C31" t="s">
        <v>2</v>
      </c>
      <c r="D31" t="s">
        <v>21</v>
      </c>
      <c r="E31" s="3">
        <v>1.25</v>
      </c>
      <c r="F31" s="2">
        <f t="shared" si="4"/>
        <v>-0.65680171589180936</v>
      </c>
      <c r="G31" s="4">
        <f t="shared" si="5"/>
        <v>-0.60925206342648286</v>
      </c>
      <c r="H31" s="4">
        <f t="shared" si="6"/>
        <v>-0.61263657984455044</v>
      </c>
      <c r="I31" s="4">
        <f t="shared" si="7"/>
        <v>-0.61288543252757366</v>
      </c>
      <c r="J31" s="4">
        <f t="shared" si="8"/>
        <v>-0.61418051170744725</v>
      </c>
      <c r="K31" s="4">
        <f t="shared" si="9"/>
        <v>-0.55559821713603053</v>
      </c>
      <c r="L31" s="4">
        <f t="shared" si="10"/>
        <v>-0.5872003868564466</v>
      </c>
      <c r="M31" s="4">
        <f t="shared" si="11"/>
        <v>-0.60647182986749582</v>
      </c>
      <c r="N31" s="4">
        <f t="shared" si="12"/>
        <v>-0.6109846880347487</v>
      </c>
      <c r="O31" s="4">
        <f t="shared" si="13"/>
        <v>-0.59252671320518968</v>
      </c>
      <c r="P31" s="4">
        <f t="shared" si="14"/>
        <v>-0.623653747812422</v>
      </c>
      <c r="Q31" s="4">
        <f t="shared" si="15"/>
        <v>-0.64510111323723773</v>
      </c>
      <c r="R31" s="4">
        <f t="shared" si="16"/>
        <v>-0.54172647206291646</v>
      </c>
      <c r="S31" s="4">
        <f t="shared" si="17"/>
        <v>-0.5489006808622332</v>
      </c>
      <c r="T31" s="4">
        <f t="shared" si="18"/>
        <v>-0.55275560224108466</v>
      </c>
      <c r="U31" s="4">
        <f t="shared" si="19"/>
        <v>-0.62447126339095083</v>
      </c>
      <c r="V31" s="4">
        <f t="shared" si="20"/>
        <v>-0.64087714849601729</v>
      </c>
      <c r="W31" s="39">
        <f t="shared" si="21"/>
        <v>-0.63616310240560203</v>
      </c>
      <c r="X31" s="4">
        <f t="shared" si="22"/>
        <v>-0.64572430834031769</v>
      </c>
      <c r="Y31" s="4">
        <f t="shared" si="23"/>
        <v>-0.61175941627004415</v>
      </c>
      <c r="Z31" s="4">
        <f t="shared" si="24"/>
        <v>-0.66060400591061241</v>
      </c>
      <c r="AA31" s="38">
        <f t="shared" si="25"/>
        <v>-0.6614811694851187</v>
      </c>
      <c r="AB31" s="4">
        <f t="shared" si="26"/>
        <v>-0.65680171589180936</v>
      </c>
      <c r="AC31" s="37">
        <f t="shared" si="27"/>
        <v>-0.65703711415473554</v>
      </c>
      <c r="AD31" s="36">
        <f t="shared" si="28"/>
        <v>-0.67869701710988783</v>
      </c>
      <c r="AE31" s="4">
        <f t="shared" si="29"/>
        <v>-0.6140126711529772</v>
      </c>
      <c r="AF31" s="4">
        <f t="shared" si="30"/>
        <v>-0.61463399054359602</v>
      </c>
      <c r="AG31" s="4">
        <f t="shared" si="31"/>
        <v>-0.61910684975157793</v>
      </c>
      <c r="AH31" s="4">
        <f t="shared" si="32"/>
        <v>-0.61571949004629267</v>
      </c>
      <c r="AI31" s="4">
        <f t="shared" si="33"/>
        <v>-0.65916274258426444</v>
      </c>
      <c r="AL31" s="4">
        <f t="shared" si="34"/>
        <v>3.7295914779814927E-2</v>
      </c>
      <c r="AM31" s="4">
        <f t="shared" si="35"/>
        <v>-8.6140504414443958E-2</v>
      </c>
      <c r="AN31" s="31">
        <f t="shared" si="36"/>
        <v>-4.8844589634629031E-2</v>
      </c>
      <c r="AO31" s="4">
        <f t="shared" si="37"/>
        <v>5.3140827751794503E-2</v>
      </c>
      <c r="AP31" s="4">
        <f t="shared" si="38"/>
        <v>-8.9594188063003191E-2</v>
      </c>
      <c r="AQ31" s="31">
        <f t="shared" si="39"/>
        <v>-3.6453360311208688E-2</v>
      </c>
      <c r="AR31" s="35">
        <f t="shared" si="40"/>
        <v>5.6359782049683484E-2</v>
      </c>
      <c r="AS31" s="4">
        <f t="shared" si="41"/>
        <v>-9.4989064819685776E-2</v>
      </c>
      <c r="AT31" s="31">
        <f t="shared" si="42"/>
        <v>-3.8629282770002292E-2</v>
      </c>
      <c r="AU31" s="4">
        <f t="shared" si="43"/>
        <v>5.9017907866350347E-2</v>
      </c>
      <c r="AV31" s="32">
        <f t="shared" si="44"/>
        <v>-0.1023776302364522</v>
      </c>
      <c r="AW31" s="31">
        <f t="shared" si="45"/>
        <v>-4.3359722370101855E-2</v>
      </c>
      <c r="AX31" s="4">
        <f t="shared" si="46"/>
        <v>5.8721141083546195E-2</v>
      </c>
      <c r="AY31" s="4">
        <f t="shared" si="47"/>
        <v>-8.2744791328034362E-2</v>
      </c>
      <c r="AZ31" s="4">
        <f t="shared" si="48"/>
        <v>-9.443663034268561E-2</v>
      </c>
      <c r="BA31" s="4">
        <f t="shared" si="49"/>
        <v>-2.4023650244488166E-2</v>
      </c>
      <c r="BB31" s="31">
        <f t="shared" si="50"/>
        <v>-3.5715489259139414E-2</v>
      </c>
      <c r="BC31" s="4">
        <f t="shared" si="51"/>
        <v>6.0209904888238894E-2</v>
      </c>
      <c r="BD31" s="4">
        <f t="shared" si="52"/>
        <v>-9.1976467633784087E-2</v>
      </c>
      <c r="BE31" s="4">
        <f t="shared" si="53"/>
        <v>-9.6823627478084512E-2</v>
      </c>
      <c r="BF31" s="4">
        <f t="shared" si="54"/>
        <v>-3.1766562745545193E-2</v>
      </c>
      <c r="BG31" s="4">
        <f t="shared" si="55"/>
        <v>-3.6613722589845618E-2</v>
      </c>
      <c r="BH31" s="4">
        <f t="shared" si="56"/>
        <v>-4.2167725348213309E-2</v>
      </c>
      <c r="BI31" s="34">
        <f t="shared" si="57"/>
        <v>5.997450662531268E-2</v>
      </c>
      <c r="BJ31" s="33">
        <f t="shared" si="58"/>
        <v>-4.2403123611139522E-2</v>
      </c>
      <c r="BK31" s="4">
        <f t="shared" si="59"/>
        <v>-7.5772233971991912E-2</v>
      </c>
      <c r="BL31" s="4">
        <f t="shared" si="60"/>
        <v>-0.12427293145453071</v>
      </c>
      <c r="BN31" t="s">
        <v>90</v>
      </c>
      <c r="BO31">
        <v>-294.44815078627403</v>
      </c>
      <c r="BP31">
        <v>-178.86387192798099</v>
      </c>
      <c r="BQ31">
        <v>-115.583307953369</v>
      </c>
      <c r="BR31">
        <v>-294.45357950803702</v>
      </c>
      <c r="BS31">
        <v>-178.86658427112599</v>
      </c>
      <c r="BT31">
        <v>-115.586018938417</v>
      </c>
      <c r="BU31">
        <v>-294.448417413578</v>
      </c>
      <c r="BV31">
        <v>-178.86401055058599</v>
      </c>
      <c r="BW31">
        <v>-115.583430167926</v>
      </c>
      <c r="BX31">
        <v>-294.45365253292198</v>
      </c>
      <c r="BY31">
        <v>-178.86661494439301</v>
      </c>
      <c r="BZ31">
        <v>-115.586058829623</v>
      </c>
      <c r="CA31">
        <v>-294.03112518365998</v>
      </c>
      <c r="CB31">
        <v>-178.611136791245</v>
      </c>
      <c r="CC31">
        <v>-115.419102990334</v>
      </c>
      <c r="CD31">
        <v>-294.30886829500599</v>
      </c>
      <c r="CE31">
        <v>-178.78058360916299</v>
      </c>
      <c r="CF31">
        <v>-115.52734892250101</v>
      </c>
      <c r="CG31">
        <v>-294.39532028756702</v>
      </c>
      <c r="CH31">
        <v>-178.832172666823</v>
      </c>
      <c r="CI31">
        <v>-115.562181146404</v>
      </c>
      <c r="CJ31">
        <v>-294.42517067350298</v>
      </c>
      <c r="CK31">
        <v>-178.84953471388499</v>
      </c>
      <c r="CL31">
        <v>-115.574662293581</v>
      </c>
      <c r="CM31">
        <v>-294.13266286981599</v>
      </c>
      <c r="CN31">
        <v>-178.67859900243101</v>
      </c>
      <c r="CO31">
        <v>-115.453119616002</v>
      </c>
      <c r="CP31">
        <v>-294.40888421199401</v>
      </c>
      <c r="CQ31">
        <v>-178.84668318796199</v>
      </c>
      <c r="CR31">
        <v>-115.561207168564</v>
      </c>
      <c r="CS31">
        <v>-294.48460793845197</v>
      </c>
      <c r="CT31">
        <v>-178.89078659969499</v>
      </c>
      <c r="CU31">
        <v>-115.592793304738</v>
      </c>
      <c r="CV31">
        <v>-294.417008490824</v>
      </c>
      <c r="CW31">
        <v>-178.84336813941499</v>
      </c>
      <c r="CX31">
        <v>-115.57277705536001</v>
      </c>
      <c r="CY31">
        <v>-294.44689301000699</v>
      </c>
      <c r="CZ31">
        <v>-178.859200104873</v>
      </c>
      <c r="DA31">
        <v>-115.586818176256</v>
      </c>
      <c r="DB31">
        <v>-294.45385126609</v>
      </c>
      <c r="DC31">
        <v>-178.86264345869401</v>
      </c>
      <c r="DD31">
        <v>-115.59032693531</v>
      </c>
      <c r="DE31">
        <v>-294.46808474309398</v>
      </c>
      <c r="DF31">
        <v>-178.88127421210001</v>
      </c>
      <c r="DG31">
        <v>-115.585815372732</v>
      </c>
      <c r="DH31">
        <v>-294.50733123151298</v>
      </c>
      <c r="DI31">
        <v>-178.903365175678</v>
      </c>
      <c r="DJ31">
        <v>-115.60294475313199</v>
      </c>
      <c r="DK31">
        <v>-294.04110521372297</v>
      </c>
      <c r="DL31">
        <v>-178.617919240974</v>
      </c>
      <c r="DM31">
        <v>-115.42221107210401</v>
      </c>
      <c r="DN31">
        <v>-294.14274468074302</v>
      </c>
      <c r="DO31">
        <v>-178.685337604881</v>
      </c>
      <c r="DP31">
        <v>-115.45635433641201</v>
      </c>
      <c r="DR31">
        <v>-1.33632848331</v>
      </c>
      <c r="DS31">
        <v>-0.85114862250699996</v>
      </c>
      <c r="DT31">
        <v>-0.48440881794700003</v>
      </c>
      <c r="DU31">
        <v>-293.11490608367302</v>
      </c>
      <c r="DV31">
        <v>-178.01433461905501</v>
      </c>
      <c r="DW31">
        <v>-115.100371691604</v>
      </c>
      <c r="DX31">
        <v>-1.3386734243639999</v>
      </c>
      <c r="DY31">
        <v>-0.85224965207100001</v>
      </c>
      <c r="DZ31">
        <v>-0.48564724681400001</v>
      </c>
      <c r="EA31">
        <f t="shared" si="61"/>
        <v>-294.45451743860349</v>
      </c>
      <c r="EB31">
        <f t="shared" si="62"/>
        <v>-178.86702466142106</v>
      </c>
      <c r="EC31">
        <f t="shared" si="63"/>
        <v>-115.5865142857474</v>
      </c>
      <c r="ED31">
        <v>-1.3365445409309999</v>
      </c>
      <c r="EE31">
        <v>-0.85126855584899996</v>
      </c>
      <c r="EF31">
        <v>-0.48449892972199998</v>
      </c>
      <c r="EG31">
        <v>-293.11491549610099</v>
      </c>
      <c r="EH31">
        <v>-178.01433791943799</v>
      </c>
      <c r="EI31">
        <v>-115.100377890148</v>
      </c>
      <c r="EJ31">
        <v>-1.3387370368210001</v>
      </c>
      <c r="EK31">
        <v>-0.85227702495400004</v>
      </c>
      <c r="EL31">
        <v>-0.48568093947500002</v>
      </c>
      <c r="EM31">
        <f t="shared" si="64"/>
        <v>-294.45443806166867</v>
      </c>
      <c r="EN31">
        <f t="shared" si="65"/>
        <v>-178.86697625930969</v>
      </c>
      <c r="EO31">
        <f t="shared" si="66"/>
        <v>-115.58648232078851</v>
      </c>
      <c r="EP31">
        <v>-294.09892934784301</v>
      </c>
      <c r="EQ31">
        <v>-178.65230277599301</v>
      </c>
      <c r="ER31">
        <v>-115.445711106026</v>
      </c>
      <c r="ES31">
        <f t="shared" si="67"/>
        <v>-5.7824134120039616E-2</v>
      </c>
      <c r="ET31">
        <f t="shared" si="68"/>
        <v>-3.4383535019003375E-2</v>
      </c>
      <c r="EU31">
        <f t="shared" si="69"/>
        <v>-2.3500033921990848E-2</v>
      </c>
      <c r="EV31">
        <v>-4.3815332899999997E-2</v>
      </c>
      <c r="EW31">
        <v>-3.3034828888000002E-2</v>
      </c>
      <c r="EX31">
        <v>-1.0643230385999999E-2</v>
      </c>
      <c r="EY31">
        <v>-294.34910294711301</v>
      </c>
      <c r="EZ31">
        <v>-178.80298778722101</v>
      </c>
      <c r="FA31">
        <v>-115.545264081846</v>
      </c>
      <c r="FB31">
        <f t="shared" si="70"/>
        <v>-4.0234652107017155E-2</v>
      </c>
      <c r="FC31">
        <f t="shared" si="71"/>
        <v>-2.2404178058025082E-2</v>
      </c>
      <c r="FD31">
        <f t="shared" si="72"/>
        <v>-1.7915159344994436E-2</v>
      </c>
      <c r="FE31">
        <v>-5.9781264881000003E-2</v>
      </c>
      <c r="FF31">
        <v>-4.3695400741999998E-2</v>
      </c>
      <c r="FG31">
        <v>-1.5943086717999998E-2</v>
      </c>
      <c r="FH31">
        <v>-294.42505610543799</v>
      </c>
      <c r="FI31">
        <v>-178.851773327286</v>
      </c>
      <c r="FJ31">
        <v>-115.572325904012</v>
      </c>
      <c r="FK31">
        <v>-294.44834037762701</v>
      </c>
      <c r="FL31">
        <v>-178.864004475587</v>
      </c>
      <c r="FM31">
        <v>-115.583365222575</v>
      </c>
      <c r="FN31">
        <v>-294.45361913580803</v>
      </c>
      <c r="FO31">
        <v>-178.86661063554101</v>
      </c>
      <c r="FP31">
        <v>-115.586032052725</v>
      </c>
      <c r="FQ31">
        <v>-294.42085716868002</v>
      </c>
      <c r="FR31">
        <v>-178.84442477165399</v>
      </c>
      <c r="FS31">
        <v>-115.57555573771199</v>
      </c>
      <c r="FT31">
        <f t="shared" si="73"/>
        <v>-2.5536881112998344E-2</v>
      </c>
      <c r="FU31">
        <f t="shared" si="74"/>
        <v>-1.2252104830992039E-2</v>
      </c>
      <c r="FV31">
        <f t="shared" si="75"/>
        <v>-1.3374591307993455E-2</v>
      </c>
      <c r="FW31">
        <v>-6.3750769770999999E-2</v>
      </c>
      <c r="FX31">
        <v>-4.6361828041000003E-2</v>
      </c>
      <c r="FY31">
        <v>-1.7237567026E-2</v>
      </c>
      <c r="FZ31">
        <v>-4.2971462088999997E-2</v>
      </c>
      <c r="GA31">
        <v>-3.2562501326999997E-2</v>
      </c>
      <c r="GB31">
        <v>-1.0288210026E-2</v>
      </c>
    </row>
    <row r="32" spans="1:184" ht="17" x14ac:dyDescent="0.25">
      <c r="A32" s="5">
        <v>2</v>
      </c>
      <c r="B32" t="s">
        <v>72</v>
      </c>
      <c r="C32" t="s">
        <v>2</v>
      </c>
      <c r="D32" t="s">
        <v>21</v>
      </c>
      <c r="E32" s="3">
        <v>1.5</v>
      </c>
      <c r="F32" s="2">
        <f t="shared" si="4"/>
        <v>-0.41678488930056695</v>
      </c>
      <c r="G32" s="4">
        <f t="shared" si="5"/>
        <v>-0.39626933572236067</v>
      </c>
      <c r="H32" s="4">
        <f t="shared" si="6"/>
        <v>-0.39829217284315599</v>
      </c>
      <c r="I32" s="4">
        <f t="shared" si="7"/>
        <v>-0.39861501266885696</v>
      </c>
      <c r="J32" s="4">
        <f t="shared" si="8"/>
        <v>-0.39966396759217587</v>
      </c>
      <c r="K32" s="4">
        <f t="shared" si="9"/>
        <v>-0.38361566189257834</v>
      </c>
      <c r="L32" s="4">
        <f t="shared" si="10"/>
        <v>-0.38981619806332513</v>
      </c>
      <c r="M32" s="4">
        <f t="shared" si="11"/>
        <v>-0.39643261743749225</v>
      </c>
      <c r="N32" s="4">
        <f t="shared" si="12"/>
        <v>-0.39875301079297676</v>
      </c>
      <c r="O32" s="4">
        <f t="shared" si="13"/>
        <v>-0.39809496794046861</v>
      </c>
      <c r="P32" s="4">
        <f t="shared" si="14"/>
        <v>-0.40331335263198909</v>
      </c>
      <c r="Q32" s="4">
        <f t="shared" si="15"/>
        <v>-0.41107724528038242</v>
      </c>
      <c r="R32" s="4">
        <f t="shared" si="16"/>
        <v>-0.3588235459035034</v>
      </c>
      <c r="S32" s="4">
        <f t="shared" si="17"/>
        <v>-0.36378309359130145</v>
      </c>
      <c r="T32" s="4">
        <f t="shared" si="18"/>
        <v>-0.36618301559571881</v>
      </c>
      <c r="U32" s="4">
        <f t="shared" si="19"/>
        <v>-0.398805178799297</v>
      </c>
      <c r="V32" s="4">
        <f t="shared" si="20"/>
        <v>-0.40823072792365322</v>
      </c>
      <c r="W32" s="39">
        <f t="shared" si="21"/>
        <v>-0.40445458352747266</v>
      </c>
      <c r="X32" s="4">
        <f t="shared" si="22"/>
        <v>-0.41057311825296816</v>
      </c>
      <c r="Y32" s="4">
        <f t="shared" si="23"/>
        <v>-0.41012861408065149</v>
      </c>
      <c r="Z32" s="4">
        <f t="shared" si="24"/>
        <v>-0.43109036311121729</v>
      </c>
      <c r="AA32" s="38">
        <f t="shared" si="25"/>
        <v>-0.41925392187372179</v>
      </c>
      <c r="AB32" s="4">
        <f t="shared" si="26"/>
        <v>-0.41678488930056695</v>
      </c>
      <c r="AC32" s="37">
        <f t="shared" si="27"/>
        <v>-0.41688087943951091</v>
      </c>
      <c r="AD32" s="36">
        <f t="shared" si="28"/>
        <v>-0.42682723749195883</v>
      </c>
      <c r="AE32" s="4">
        <f t="shared" si="29"/>
        <v>-0.39916238181719088</v>
      </c>
      <c r="AF32" s="4">
        <f t="shared" si="30"/>
        <v>-0.40007056944610925</v>
      </c>
      <c r="AG32" s="4">
        <f t="shared" si="31"/>
        <v>-0.40077056920924575</v>
      </c>
      <c r="AH32" s="4">
        <f t="shared" si="32"/>
        <v>-0.40118752185446871</v>
      </c>
      <c r="AI32" s="4">
        <f t="shared" si="33"/>
        <v>-0.41616751993880241</v>
      </c>
      <c r="AL32" s="4">
        <f t="shared" si="34"/>
        <v>2.1760565482109102E-2</v>
      </c>
      <c r="AM32" s="4">
        <f t="shared" si="35"/>
        <v>-4.2722315759740358E-2</v>
      </c>
      <c r="AN32" s="31">
        <f t="shared" si="36"/>
        <v>-2.0961750277631256E-2</v>
      </c>
      <c r="AO32" s="4">
        <f t="shared" si="37"/>
        <v>2.9965420991854352E-2</v>
      </c>
      <c r="AP32" s="4">
        <f t="shared" si="38"/>
        <v>-4.3462575539189169E-2</v>
      </c>
      <c r="AQ32" s="31">
        <f t="shared" si="39"/>
        <v>-1.3497154547334817E-2</v>
      </c>
      <c r="AR32" s="35">
        <f t="shared" si="40"/>
        <v>3.1183830447173329E-2</v>
      </c>
      <c r="AS32" s="4">
        <f t="shared" si="41"/>
        <v>-4.5828458291792128E-2</v>
      </c>
      <c r="AT32" s="31">
        <f t="shared" si="42"/>
        <v>-1.4644627844618799E-2</v>
      </c>
      <c r="AU32" s="4">
        <f t="shared" si="43"/>
        <v>3.2189960180229293E-2</v>
      </c>
      <c r="AV32" s="32">
        <f t="shared" si="44"/>
        <v>-4.9068658258242422E-2</v>
      </c>
      <c r="AW32" s="31">
        <f t="shared" si="45"/>
        <v>-1.6878698078013128E-2</v>
      </c>
      <c r="AX32" s="4">
        <f t="shared" si="46"/>
        <v>3.1555579023897981E-2</v>
      </c>
      <c r="AY32" s="4">
        <f t="shared" si="47"/>
        <v>-3.9981632895793595E-2</v>
      </c>
      <c r="AZ32" s="4">
        <f t="shared" si="48"/>
        <v>-4.563103762396923E-2</v>
      </c>
      <c r="BA32" s="4">
        <f t="shared" si="49"/>
        <v>-8.4260538718956141E-3</v>
      </c>
      <c r="BB32" s="31">
        <f t="shared" si="50"/>
        <v>-1.4075458600071249E-2</v>
      </c>
      <c r="BC32" s="4">
        <f t="shared" si="51"/>
        <v>3.2354338403784738E-2</v>
      </c>
      <c r="BD32" s="4">
        <f t="shared" si="52"/>
        <v>-4.4447634332351771E-2</v>
      </c>
      <c r="BE32" s="4">
        <f t="shared" si="53"/>
        <v>-4.6790024661666707E-2</v>
      </c>
      <c r="BF32" s="4">
        <f t="shared" si="54"/>
        <v>-1.2093295928567033E-2</v>
      </c>
      <c r="BG32" s="4">
        <f t="shared" si="55"/>
        <v>-1.4435686257881969E-2</v>
      </c>
      <c r="BH32" s="4">
        <f t="shared" si="56"/>
        <v>-1.6714319854457683E-2</v>
      </c>
      <c r="BI32" s="34">
        <f t="shared" si="57"/>
        <v>3.2258348264840774E-2</v>
      </c>
      <c r="BJ32" s="33">
        <f t="shared" si="58"/>
        <v>-1.6810309993401648E-2</v>
      </c>
      <c r="BK32" s="4">
        <f t="shared" si="59"/>
        <v>-3.7225559070669212E-2</v>
      </c>
      <c r="BL32" s="4">
        <f t="shared" si="60"/>
        <v>-5.9111006449634323E-2</v>
      </c>
      <c r="BN32" t="s">
        <v>89</v>
      </c>
      <c r="BO32">
        <v>-294.447801371823</v>
      </c>
      <c r="BP32">
        <v>-178.863868823611</v>
      </c>
      <c r="BQ32">
        <v>-115.58330105285501</v>
      </c>
      <c r="BR32">
        <v>-294.45323337873299</v>
      </c>
      <c r="BS32">
        <v>-178.86658357387299</v>
      </c>
      <c r="BT32">
        <v>-115.58601508590699</v>
      </c>
      <c r="BU32">
        <v>-294.44806775863401</v>
      </c>
      <c r="BV32">
        <v>-178.86400768354301</v>
      </c>
      <c r="BW32">
        <v>-115.58342484166</v>
      </c>
      <c r="BX32">
        <v>-294.45330820232101</v>
      </c>
      <c r="BY32">
        <v>-178.86661439696201</v>
      </c>
      <c r="BZ32">
        <v>-115.586056900312</v>
      </c>
      <c r="CA32">
        <v>-294.03064180250601</v>
      </c>
      <c r="CB32">
        <v>-178.61105099737799</v>
      </c>
      <c r="CC32">
        <v>-115.418979474683</v>
      </c>
      <c r="CD32">
        <v>-294.30847577662797</v>
      </c>
      <c r="CE32">
        <v>-178.780558135566</v>
      </c>
      <c r="CF32">
        <v>-115.527296429434</v>
      </c>
      <c r="CG32">
        <v>-294.39494716709498</v>
      </c>
      <c r="CH32">
        <v>-178.83215882697601</v>
      </c>
      <c r="CI32">
        <v>-115.56215658455601</v>
      </c>
      <c r="CJ32">
        <v>-294.42481584390299</v>
      </c>
      <c r="CK32">
        <v>-178.849529389483</v>
      </c>
      <c r="CL32">
        <v>-115.574651001075</v>
      </c>
      <c r="CM32">
        <v>-294.132140713561</v>
      </c>
      <c r="CN32">
        <v>-178.67851571013199</v>
      </c>
      <c r="CO32">
        <v>-115.45299059874201</v>
      </c>
      <c r="CP32">
        <v>-294.40845950250701</v>
      </c>
      <c r="CQ32">
        <v>-178.846659787015</v>
      </c>
      <c r="CR32">
        <v>-115.56115699478001</v>
      </c>
      <c r="CS32">
        <v>-294.484207381153</v>
      </c>
      <c r="CT32">
        <v>-178.89077661460101</v>
      </c>
      <c r="CU32">
        <v>-115.59277567329001</v>
      </c>
      <c r="CV32">
        <v>-294.41669876583597</v>
      </c>
      <c r="CW32">
        <v>-178.843357562856</v>
      </c>
      <c r="CX32">
        <v>-115.572769381285</v>
      </c>
      <c r="CY32">
        <v>-294.44659444349298</v>
      </c>
      <c r="CZ32">
        <v>-178.85919739670601</v>
      </c>
      <c r="DA32">
        <v>-115.58681732155</v>
      </c>
      <c r="DB32">
        <v>-294.45355622037698</v>
      </c>
      <c r="DC32">
        <v>-178.86264306223401</v>
      </c>
      <c r="DD32">
        <v>-115.59032960838699</v>
      </c>
      <c r="DE32">
        <v>-294.467694824219</v>
      </c>
      <c r="DF32">
        <v>-178.881259386746</v>
      </c>
      <c r="DG32">
        <v>-115.585799900993</v>
      </c>
      <c r="DH32">
        <v>-294.50694881114902</v>
      </c>
      <c r="DI32">
        <v>-178.903360132556</v>
      </c>
      <c r="DJ32">
        <v>-115.60293812154499</v>
      </c>
      <c r="DK32">
        <v>-294.04043506695899</v>
      </c>
      <c r="DL32">
        <v>-178.61772418048699</v>
      </c>
      <c r="DM32">
        <v>-115.42205730495</v>
      </c>
      <c r="DN32">
        <v>-294.14201552791502</v>
      </c>
      <c r="DO32">
        <v>-178.68513986478101</v>
      </c>
      <c r="DP32">
        <v>-115.45618867694</v>
      </c>
      <c r="DR32">
        <v>-1.335912056503</v>
      </c>
      <c r="DS32">
        <v>-0.85114623579600002</v>
      </c>
      <c r="DT32">
        <v>-0.48439323149699998</v>
      </c>
      <c r="DU32">
        <v>-293.11497428505601</v>
      </c>
      <c r="DV32">
        <v>-178.01433446477199</v>
      </c>
      <c r="DW32">
        <v>-115.100381157626</v>
      </c>
      <c r="DX32">
        <v>-1.338259093677</v>
      </c>
      <c r="DY32">
        <v>-0.85224910910100005</v>
      </c>
      <c r="DZ32">
        <v>-0.48563392828099999</v>
      </c>
      <c r="EA32">
        <f t="shared" si="61"/>
        <v>-294.45417214770646</v>
      </c>
      <c r="EB32">
        <f t="shared" si="62"/>
        <v>-178.86702470162837</v>
      </c>
      <c r="EC32">
        <f t="shared" si="63"/>
        <v>-115.58651134035887</v>
      </c>
      <c r="ED32">
        <v>-1.3361269662899999</v>
      </c>
      <c r="EE32">
        <v>-0.85126635512100002</v>
      </c>
      <c r="EF32">
        <v>-0.48448408745400001</v>
      </c>
      <c r="EG32">
        <v>-293.11498443995299</v>
      </c>
      <c r="EH32">
        <v>-178.01433781263199</v>
      </c>
      <c r="EI32">
        <v>-115.10038805452299</v>
      </c>
      <c r="EJ32">
        <v>-1.338323762368</v>
      </c>
      <c r="EK32">
        <v>-0.85227658432999998</v>
      </c>
      <c r="EL32">
        <v>-0.48566884579000003</v>
      </c>
      <c r="EM32">
        <f t="shared" si="64"/>
        <v>-294.45409527174161</v>
      </c>
      <c r="EN32">
        <f t="shared" si="65"/>
        <v>-178.86697634249086</v>
      </c>
      <c r="EO32">
        <f t="shared" si="66"/>
        <v>-115.58648137624247</v>
      </c>
      <c r="EP32">
        <v>-294.09830773167499</v>
      </c>
      <c r="EQ32">
        <v>-178.65212149221199</v>
      </c>
      <c r="ER32">
        <v>-115.445567335608</v>
      </c>
      <c r="ES32">
        <f t="shared" si="67"/>
        <v>-5.7872664716001054E-2</v>
      </c>
      <c r="ET32">
        <f t="shared" si="68"/>
        <v>-3.43973117250016E-2</v>
      </c>
      <c r="EU32">
        <f t="shared" si="69"/>
        <v>-2.3510030658002279E-2</v>
      </c>
      <c r="EV32">
        <v>-4.3707796239999999E-2</v>
      </c>
      <c r="EW32">
        <v>-3.3018372567999998E-2</v>
      </c>
      <c r="EX32">
        <v>-1.0621341330999999E-2</v>
      </c>
      <c r="EY32">
        <v>-294.34875998605497</v>
      </c>
      <c r="EZ32">
        <v>-178.802965940224</v>
      </c>
      <c r="FA32">
        <v>-115.545220587139</v>
      </c>
      <c r="FB32">
        <f t="shared" si="70"/>
        <v>-4.0284209426999951E-2</v>
      </c>
      <c r="FC32">
        <f t="shared" si="71"/>
        <v>-2.2407804658001851E-2</v>
      </c>
      <c r="FD32">
        <f t="shared" si="72"/>
        <v>-1.7924157704996446E-2</v>
      </c>
      <c r="FE32">
        <v>-5.9699516453E-2</v>
      </c>
      <c r="FF32">
        <v>-4.3693846792000002E-2</v>
      </c>
      <c r="FG32">
        <v>-1.5936407640999999E-2</v>
      </c>
      <c r="FH32">
        <v>-294.424700934653</v>
      </c>
      <c r="FI32">
        <v>-178.851764992135</v>
      </c>
      <c r="FJ32">
        <v>-115.57231383380901</v>
      </c>
      <c r="FK32">
        <v>-294.44799155551402</v>
      </c>
      <c r="FL32">
        <v>-178.86400179297999</v>
      </c>
      <c r="FM32">
        <v>-115.58335847737899</v>
      </c>
      <c r="FN32">
        <v>-294.45327297683701</v>
      </c>
      <c r="FO32">
        <v>-178.866610014413</v>
      </c>
      <c r="FP32">
        <v>-115.58602800572</v>
      </c>
      <c r="FQ32">
        <v>-294.42053985820098</v>
      </c>
      <c r="FR32">
        <v>-178.844415566827</v>
      </c>
      <c r="FS32">
        <v>-115.575542230406</v>
      </c>
      <c r="FT32">
        <f t="shared" si="73"/>
        <v>-2.5592691105998711E-2</v>
      </c>
      <c r="FU32">
        <f t="shared" si="74"/>
        <v>-1.2256739850982967E-2</v>
      </c>
      <c r="FV32">
        <f t="shared" si="75"/>
        <v>-1.3385645849993466E-2</v>
      </c>
      <c r="FW32">
        <v>-6.3667522951999997E-2</v>
      </c>
      <c r="FX32">
        <v>-4.6361047773999998E-2</v>
      </c>
      <c r="FY32">
        <v>-1.7233442884E-2</v>
      </c>
      <c r="FZ32">
        <v>-4.2887343453E-2</v>
      </c>
      <c r="GA32">
        <v>-3.2556080798999999E-2</v>
      </c>
      <c r="GB32">
        <v>-1.0271939952E-2</v>
      </c>
    </row>
    <row r="33" spans="1:184" ht="17" x14ac:dyDescent="0.25">
      <c r="A33" s="5">
        <v>2</v>
      </c>
      <c r="B33" t="s">
        <v>72</v>
      </c>
      <c r="C33" t="s">
        <v>2</v>
      </c>
      <c r="D33" t="s">
        <v>21</v>
      </c>
      <c r="E33" s="3">
        <v>2</v>
      </c>
      <c r="F33" s="2">
        <f t="shared" si="4"/>
        <v>-0.17126104992502991</v>
      </c>
      <c r="G33" s="4">
        <f t="shared" si="5"/>
        <v>-0.16800158227390702</v>
      </c>
      <c r="H33" s="4">
        <f t="shared" si="6"/>
        <v>-0.16893826571852175</v>
      </c>
      <c r="I33" s="4">
        <f t="shared" si="7"/>
        <v>-0.16903387934504646</v>
      </c>
      <c r="J33" s="4">
        <f t="shared" si="8"/>
        <v>-0.16991572723627862</v>
      </c>
      <c r="K33" s="4">
        <f t="shared" si="9"/>
        <v>-0.16753430921836865</v>
      </c>
      <c r="L33" s="4">
        <f t="shared" si="10"/>
        <v>-0.16867974249298359</v>
      </c>
      <c r="M33" s="4">
        <f t="shared" si="11"/>
        <v>-0.16915368598564831</v>
      </c>
      <c r="N33" s="4">
        <f t="shared" si="12"/>
        <v>-0.16894450440856626</v>
      </c>
      <c r="O33" s="4">
        <f t="shared" si="13"/>
        <v>-0.16799426929018482</v>
      </c>
      <c r="P33" s="4">
        <f t="shared" si="14"/>
        <v>-0.16865178944657594</v>
      </c>
      <c r="Q33" s="4">
        <f t="shared" si="15"/>
        <v>-0.16946577531257828</v>
      </c>
      <c r="R33" s="4">
        <f t="shared" si="16"/>
        <v>-0.15366124386381971</v>
      </c>
      <c r="S33" s="4">
        <f t="shared" si="17"/>
        <v>-0.15467937550903088</v>
      </c>
      <c r="T33" s="4">
        <f t="shared" si="18"/>
        <v>-0.1556255996046372</v>
      </c>
      <c r="U33" s="4">
        <f t="shared" si="19"/>
        <v>-0.16563656363599444</v>
      </c>
      <c r="V33" s="4">
        <f t="shared" si="20"/>
        <v>-0.16780532054276637</v>
      </c>
      <c r="W33" s="39">
        <f t="shared" si="21"/>
        <v>-0.16732867631980272</v>
      </c>
      <c r="X33" s="4">
        <f t="shared" si="22"/>
        <v>-0.16849705784604424</v>
      </c>
      <c r="Y33" s="4">
        <f t="shared" si="23"/>
        <v>-0.17590226199478548</v>
      </c>
      <c r="Z33" s="4">
        <f t="shared" si="24"/>
        <v>-0.17833821685837806</v>
      </c>
      <c r="AA33" s="38">
        <f t="shared" si="25"/>
        <v>-0.17137422058211432</v>
      </c>
      <c r="AB33" s="4">
        <f t="shared" si="26"/>
        <v>-0.17126104992502991</v>
      </c>
      <c r="AC33" s="37">
        <f t="shared" si="27"/>
        <v>-0.17128386178718349</v>
      </c>
      <c r="AD33" s="36">
        <f t="shared" si="28"/>
        <v>-0.17450437361837973</v>
      </c>
      <c r="AE33" s="4">
        <f t="shared" si="29"/>
        <v>-0.16937055093258618</v>
      </c>
      <c r="AF33" s="4">
        <f t="shared" si="30"/>
        <v>-0.17026811641153861</v>
      </c>
      <c r="AG33" s="4">
        <f t="shared" si="31"/>
        <v>-0.16946441961624964</v>
      </c>
      <c r="AH33" s="4">
        <f t="shared" si="32"/>
        <v>-0.16872503521293919</v>
      </c>
      <c r="AI33" s="4">
        <f t="shared" si="33"/>
        <v>-0.16999945240133624</v>
      </c>
      <c r="AL33" s="4">
        <f t="shared" si="34"/>
        <v>1.0424905710526225E-2</v>
      </c>
      <c r="AM33" s="4">
        <f t="shared" si="35"/>
        <v>-1.2860860540807924E-2</v>
      </c>
      <c r="AN33" s="31">
        <f t="shared" si="36"/>
        <v>-2.4359548302816999E-3</v>
      </c>
      <c r="AO33" s="4">
        <f t="shared" si="37"/>
        <v>1.3066390617439937E-2</v>
      </c>
      <c r="AP33" s="4">
        <f t="shared" si="38"/>
        <v>-1.3038437571685416E-2</v>
      </c>
      <c r="AQ33" s="31">
        <f t="shared" si="39"/>
        <v>2.7953045754520664E-5</v>
      </c>
      <c r="AR33" s="35">
        <f t="shared" si="40"/>
        <v>1.3245324956695243E-2</v>
      </c>
      <c r="AS33" s="4">
        <f t="shared" si="41"/>
        <v>-1.3557414283579487E-2</v>
      </c>
      <c r="AT33" s="31">
        <f t="shared" si="42"/>
        <v>-3.120893268842434E-4</v>
      </c>
      <c r="AU33" s="4">
        <f t="shared" si="43"/>
        <v>1.3393084117791342E-2</v>
      </c>
      <c r="AV33" s="32">
        <f t="shared" si="44"/>
        <v>-1.4268179989368397E-2</v>
      </c>
      <c r="AW33" s="31">
        <f t="shared" si="45"/>
        <v>-8.7509587157705467E-4</v>
      </c>
      <c r="AX33" s="4">
        <f t="shared" si="46"/>
        <v>1.297998442368955E-2</v>
      </c>
      <c r="AY33" s="4">
        <f t="shared" si="47"/>
        <v>-1.1975319772174725E-2</v>
      </c>
      <c r="AZ33" s="4">
        <f t="shared" si="48"/>
        <v>-1.3667432455983014E-2</v>
      </c>
      <c r="BA33" s="4">
        <f t="shared" si="49"/>
        <v>1.0046646515148253E-3</v>
      </c>
      <c r="BB33" s="31">
        <f t="shared" si="50"/>
        <v>-6.8744803229346327E-4</v>
      </c>
      <c r="BC33" s="4">
        <f t="shared" si="51"/>
        <v>1.327524647587709E-2</v>
      </c>
      <c r="BD33" s="4">
        <f t="shared" si="52"/>
        <v>-1.3125945033735487E-2</v>
      </c>
      <c r="BE33" s="4">
        <f t="shared" si="53"/>
        <v>-1.3817682337013346E-2</v>
      </c>
      <c r="BF33" s="4">
        <f t="shared" si="54"/>
        <v>1.4930144214160383E-4</v>
      </c>
      <c r="BG33" s="4">
        <f t="shared" si="55"/>
        <v>-5.4243586113625515E-4</v>
      </c>
      <c r="BH33" s="4">
        <f t="shared" si="56"/>
        <v>-9.9293351349130643E-4</v>
      </c>
      <c r="BI33" s="34">
        <f t="shared" si="57"/>
        <v>1.3252434613723501E-2</v>
      </c>
      <c r="BJ33" s="33">
        <f t="shared" si="58"/>
        <v>-1.0157453756448956E-3</v>
      </c>
      <c r="BK33" s="4">
        <f t="shared" si="59"/>
        <v>-1.1255601505951314E-2</v>
      </c>
      <c r="BL33" s="4">
        <f t="shared" si="60"/>
        <v>-1.7511503682718192E-2</v>
      </c>
      <c r="BN33" t="s">
        <v>88</v>
      </c>
      <c r="BO33">
        <v>-294.44743230778698</v>
      </c>
      <c r="BP33">
        <v>-178.86386633675301</v>
      </c>
      <c r="BQ33">
        <v>-115.58329824348201</v>
      </c>
      <c r="BR33">
        <v>-294.452866704737</v>
      </c>
      <c r="BS33">
        <v>-178.86658305982201</v>
      </c>
      <c r="BT33">
        <v>-115.58601442466301</v>
      </c>
      <c r="BU33">
        <v>-294.44769713647401</v>
      </c>
      <c r="BV33">
        <v>-178.864004994504</v>
      </c>
      <c r="BW33">
        <v>-115.583422769348</v>
      </c>
      <c r="BX33">
        <v>-294.45294235657002</v>
      </c>
      <c r="BY33">
        <v>-178.866613897912</v>
      </c>
      <c r="BZ33">
        <v>-115.58605768072201</v>
      </c>
      <c r="CA33">
        <v>-294.03014965468998</v>
      </c>
      <c r="CB33">
        <v>-178.61098428603199</v>
      </c>
      <c r="CC33">
        <v>-115.418898385753</v>
      </c>
      <c r="CD33">
        <v>-294.30803605930203</v>
      </c>
      <c r="CE33">
        <v>-178.780525461107</v>
      </c>
      <c r="CF33">
        <v>-115.52724178992599</v>
      </c>
      <c r="CG33">
        <v>-294.39455482047703</v>
      </c>
      <c r="CH33">
        <v>-178.8321491223</v>
      </c>
      <c r="CI33">
        <v>-115.562136134631</v>
      </c>
      <c r="CJ33">
        <v>-294.42443850265698</v>
      </c>
      <c r="CK33">
        <v>-178.849525175216</v>
      </c>
      <c r="CL33">
        <v>-115.574644097247</v>
      </c>
      <c r="CM33">
        <v>-294.13162192718698</v>
      </c>
      <c r="CN33">
        <v>-178.67845173928899</v>
      </c>
      <c r="CO33">
        <v>-115.45290247200001</v>
      </c>
      <c r="CP33">
        <v>-294.40799919072902</v>
      </c>
      <c r="CQ33">
        <v>-178.846629012199</v>
      </c>
      <c r="CR33">
        <v>-115.561101414807</v>
      </c>
      <c r="CS33">
        <v>-294.48379670888801</v>
      </c>
      <c r="CT33">
        <v>-178.89076939001001</v>
      </c>
      <c r="CU33">
        <v>-115.59275725798599</v>
      </c>
      <c r="CV33">
        <v>-294.41635328349201</v>
      </c>
      <c r="CW33">
        <v>-178.843350460344</v>
      </c>
      <c r="CX33">
        <v>-115.57275794837901</v>
      </c>
      <c r="CY33">
        <v>-294.44625601359598</v>
      </c>
      <c r="CZ33">
        <v>-178.85919531832999</v>
      </c>
      <c r="DA33">
        <v>-115.58681419800099</v>
      </c>
      <c r="DB33">
        <v>-294.45322092987101</v>
      </c>
      <c r="DC33">
        <v>-178.86264271516799</v>
      </c>
      <c r="DD33">
        <v>-115.590330209534</v>
      </c>
      <c r="DE33">
        <v>-294.46729529932003</v>
      </c>
      <c r="DF33">
        <v>-178.881249326388</v>
      </c>
      <c r="DG33">
        <v>-115.585782014277</v>
      </c>
      <c r="DH33">
        <v>-294.506555109798</v>
      </c>
      <c r="DI33">
        <v>-178.90335637992999</v>
      </c>
      <c r="DJ33">
        <v>-115.602931315079</v>
      </c>
      <c r="DK33">
        <v>-294.039731201611</v>
      </c>
      <c r="DL33">
        <v>-178.617563271965</v>
      </c>
      <c r="DM33">
        <v>-115.42188761156</v>
      </c>
      <c r="DN33">
        <v>-294.14127098132002</v>
      </c>
      <c r="DO33">
        <v>-178.684977958216</v>
      </c>
      <c r="DP33">
        <v>-115.456008823077</v>
      </c>
      <c r="DR33">
        <v>-1.335649923186</v>
      </c>
      <c r="DS33">
        <v>-0.851144506573</v>
      </c>
      <c r="DT33">
        <v>-0.48439248744300001</v>
      </c>
      <c r="DU33">
        <v>-293.11486914940701</v>
      </c>
      <c r="DV33">
        <v>-178.014334343679</v>
      </c>
      <c r="DW33">
        <v>-115.100380236956</v>
      </c>
      <c r="DX33">
        <v>-1.3379975553300001</v>
      </c>
      <c r="DY33">
        <v>-0.85224871614300002</v>
      </c>
      <c r="DZ33">
        <v>-0.48563418770700001</v>
      </c>
      <c r="EA33">
        <f t="shared" si="61"/>
        <v>-294.45380571168681</v>
      </c>
      <c r="EB33">
        <f t="shared" si="62"/>
        <v>-178.86702472205727</v>
      </c>
      <c r="EC33">
        <f t="shared" si="63"/>
        <v>-115.58651108048724</v>
      </c>
      <c r="ED33">
        <v>-1.3358626666040001</v>
      </c>
      <c r="EE33">
        <v>-0.85126443692099996</v>
      </c>
      <c r="EF33">
        <v>-0.48448353326900001</v>
      </c>
      <c r="EG33">
        <v>-293.11487974101198</v>
      </c>
      <c r="EH33">
        <v>-178.01433772168599</v>
      </c>
      <c r="EI33">
        <v>-115.100387505201</v>
      </c>
      <c r="EJ33">
        <v>-1.338062615558</v>
      </c>
      <c r="EK33">
        <v>-0.85227617622600005</v>
      </c>
      <c r="EL33">
        <v>-0.485670175521</v>
      </c>
      <c r="EM33">
        <f t="shared" si="64"/>
        <v>-294.45373055560486</v>
      </c>
      <c r="EN33">
        <f t="shared" si="65"/>
        <v>-178.86697638447896</v>
      </c>
      <c r="EO33">
        <f t="shared" si="66"/>
        <v>-115.58648283162202</v>
      </c>
      <c r="EP33">
        <v>-294.09764538839897</v>
      </c>
      <c r="EQ33">
        <v>-178.651973893883</v>
      </c>
      <c r="ER33">
        <v>-115.44540778957401</v>
      </c>
      <c r="ES33">
        <f t="shared" si="67"/>
        <v>-5.7914186787968447E-2</v>
      </c>
      <c r="ET33">
        <f t="shared" si="68"/>
        <v>-3.4410621917999151E-2</v>
      </c>
      <c r="EU33">
        <f t="shared" si="69"/>
        <v>-2.3520178014010185E-2</v>
      </c>
      <c r="EV33">
        <v>-4.3625592921000003E-2</v>
      </c>
      <c r="EW33">
        <v>-3.3004064333000002E-2</v>
      </c>
      <c r="EX33">
        <v>-1.0601033503E-2</v>
      </c>
      <c r="EY33">
        <v>-294.34835549869302</v>
      </c>
      <c r="EZ33">
        <v>-178.80293726339701</v>
      </c>
      <c r="FA33">
        <v>-115.545170249645</v>
      </c>
      <c r="FB33">
        <f t="shared" si="70"/>
        <v>-4.0319439390998468E-2</v>
      </c>
      <c r="FC33">
        <f t="shared" si="71"/>
        <v>-2.2411802290008609E-2</v>
      </c>
      <c r="FD33">
        <f t="shared" si="72"/>
        <v>-1.7928459719001921E-2</v>
      </c>
      <c r="FE33">
        <v>-5.9643692036E-2</v>
      </c>
      <c r="FF33">
        <v>-4.3691748801999997E-2</v>
      </c>
      <c r="FG33">
        <v>-1.5931165162000001E-2</v>
      </c>
      <c r="FH33">
        <v>-294.42432860908599</v>
      </c>
      <c r="FI33">
        <v>-178.851759391385</v>
      </c>
      <c r="FJ33">
        <v>-115.57230365801099</v>
      </c>
      <c r="FK33">
        <v>-294.447623118526</v>
      </c>
      <c r="FL33">
        <v>-178.863999760685</v>
      </c>
      <c r="FM33">
        <v>-115.583355705125</v>
      </c>
      <c r="FN33">
        <v>-294.45290649288</v>
      </c>
      <c r="FO33">
        <v>-178.86660957602101</v>
      </c>
      <c r="FP33">
        <v>-115.58602779259201</v>
      </c>
      <c r="FQ33">
        <v>-294.42018317005602</v>
      </c>
      <c r="FR33">
        <v>-178.84440885036801</v>
      </c>
      <c r="FS33">
        <v>-115.57552586391</v>
      </c>
      <c r="FT33">
        <f t="shared" si="73"/>
        <v>-2.5628349578994403E-2</v>
      </c>
      <c r="FU33">
        <f t="shared" si="74"/>
        <v>-1.2259728068016784E-2</v>
      </c>
      <c r="FV33">
        <f t="shared" si="75"/>
        <v>-1.3389729278998175E-2</v>
      </c>
      <c r="FW33">
        <v>-6.3613538831999994E-2</v>
      </c>
      <c r="FX33">
        <v>-4.6360539642000001E-2</v>
      </c>
      <c r="FY33">
        <v>-1.7231394075999999E-2</v>
      </c>
      <c r="FZ33">
        <v>-4.2829993766000003E-2</v>
      </c>
      <c r="GA33">
        <v>-3.2551079481E-2</v>
      </c>
      <c r="GB33">
        <v>-1.0260977342999999E-2</v>
      </c>
    </row>
    <row r="34" spans="1:184" ht="17" x14ac:dyDescent="0.25">
      <c r="A34" s="5">
        <v>3</v>
      </c>
      <c r="B34" t="s">
        <v>72</v>
      </c>
      <c r="C34" t="s">
        <v>2</v>
      </c>
      <c r="D34" t="s">
        <v>12</v>
      </c>
      <c r="E34" s="3">
        <v>0.9</v>
      </c>
      <c r="F34" s="2">
        <f t="shared" si="4"/>
        <v>-0.28657151902075123</v>
      </c>
      <c r="G34" s="4">
        <f t="shared" si="5"/>
        <v>-0.17499150663178167</v>
      </c>
      <c r="H34" s="4">
        <f t="shared" si="6"/>
        <v>-0.18192401509291917</v>
      </c>
      <c r="I34" s="4">
        <f t="shared" si="7"/>
        <v>-0.18112619700299795</v>
      </c>
      <c r="J34" s="4">
        <f t="shared" si="8"/>
        <v>-0.18410024500698779</v>
      </c>
      <c r="K34" s="4">
        <f t="shared" si="9"/>
        <v>9.3276575700510039E-2</v>
      </c>
      <c r="L34" s="4">
        <f t="shared" si="10"/>
        <v>-9.7626625927637725E-2</v>
      </c>
      <c r="M34" s="4">
        <f t="shared" si="11"/>
        <v>-0.15165320280184019</v>
      </c>
      <c r="N34" s="4">
        <f t="shared" si="12"/>
        <v>-0.17014403401593223</v>
      </c>
      <c r="O34" s="4">
        <f t="shared" si="13"/>
        <v>5.7028440025209829E-3</v>
      </c>
      <c r="P34" s="4">
        <f t="shared" si="14"/>
        <v>-0.19540119036383635</v>
      </c>
      <c r="Q34" s="4">
        <f t="shared" si="15"/>
        <v>-0.25216939451443438</v>
      </c>
      <c r="R34" s="4">
        <f t="shared" si="16"/>
        <v>-2.4006799124494292E-2</v>
      </c>
      <c r="S34" s="4">
        <f t="shared" si="17"/>
        <v>-3.9405240295380971E-2</v>
      </c>
      <c r="T34" s="4">
        <f t="shared" si="18"/>
        <v>-4.8055859106190202E-2</v>
      </c>
      <c r="U34" s="4">
        <f t="shared" si="19"/>
        <v>-0.21112012952308915</v>
      </c>
      <c r="V34" s="4">
        <f t="shared" si="20"/>
        <v>-0.25195726680034897</v>
      </c>
      <c r="W34" s="39">
        <f t="shared" si="21"/>
        <v>-0.23755924310841059</v>
      </c>
      <c r="X34" s="4">
        <f t="shared" si="22"/>
        <v>-0.26315875859716076</v>
      </c>
      <c r="Y34" s="4">
        <f t="shared" si="23"/>
        <v>-5.4404225260175978E-2</v>
      </c>
      <c r="Z34" s="4">
        <f t="shared" si="24"/>
        <v>-0.16791558902034415</v>
      </c>
      <c r="AA34" s="38">
        <f t="shared" si="25"/>
        <v>-0.29543537885308735</v>
      </c>
      <c r="AB34" s="4">
        <f t="shared" si="26"/>
        <v>-0.28657151902075123</v>
      </c>
      <c r="AC34" s="37">
        <f t="shared" si="27"/>
        <v>-0.2880947136118801</v>
      </c>
      <c r="AD34" s="36">
        <f t="shared" si="28"/>
        <v>-0.36368722583607915</v>
      </c>
      <c r="AE34" s="4">
        <f t="shared" si="29"/>
        <v>-0.18442651307359345</v>
      </c>
      <c r="AF34" s="4">
        <f t="shared" si="30"/>
        <v>-0.18490845641628448</v>
      </c>
      <c r="AG34" s="4">
        <f t="shared" si="31"/>
        <v>-0.18707488205455913</v>
      </c>
      <c r="AH34" s="4">
        <f t="shared" si="32"/>
        <v>-0.18954425037170092</v>
      </c>
      <c r="AI34" s="4">
        <f t="shared" si="33"/>
        <v>-0.28938857876624124</v>
      </c>
      <c r="AL34" s="4">
        <f t="shared" si="34"/>
        <v>7.3788224635587443E-2</v>
      </c>
      <c r="AM34" s="4">
        <f t="shared" si="35"/>
        <v>-0.18729958839586827</v>
      </c>
      <c r="AN34" s="31">
        <f t="shared" si="36"/>
        <v>-0.11351136376028083</v>
      </c>
      <c r="AO34" s="4">
        <f t="shared" si="37"/>
        <v>0.11045930688978979</v>
      </c>
      <c r="AP34" s="4">
        <f t="shared" si="38"/>
        <v>-0.20823387195694457</v>
      </c>
      <c r="AQ34" s="31">
        <f t="shared" si="39"/>
        <v>-9.7774565067154776E-2</v>
      </c>
      <c r="AR34" s="35">
        <f t="shared" si="40"/>
        <v>0.11994510823845229</v>
      </c>
      <c r="AS34" s="4">
        <f t="shared" si="41"/>
        <v>-0.22046130056309657</v>
      </c>
      <c r="AT34" s="31">
        <f t="shared" si="42"/>
        <v>-0.10051619232464427</v>
      </c>
      <c r="AU34" s="4">
        <f t="shared" si="43"/>
        <v>0.1277782276689422</v>
      </c>
      <c r="AV34" s="32">
        <f t="shared" si="44"/>
        <v>-0.23720740250573835</v>
      </c>
      <c r="AW34" s="31">
        <f t="shared" si="45"/>
        <v>-0.10942917483679615</v>
      </c>
      <c r="AX34" s="4">
        <f t="shared" si="46"/>
        <v>0.1336035684518094</v>
      </c>
      <c r="AY34" s="4">
        <f t="shared" si="47"/>
        <v>-0.18711333039859485</v>
      </c>
      <c r="AZ34" s="4">
        <f t="shared" si="48"/>
        <v>-0.21355244398391629</v>
      </c>
      <c r="BA34" s="4">
        <f t="shared" si="49"/>
        <v>-5.3509761946785445E-2</v>
      </c>
      <c r="BB34" s="31">
        <f t="shared" si="50"/>
        <v>-7.9948875532106889E-2</v>
      </c>
      <c r="BC34" s="4">
        <f t="shared" si="51"/>
        <v>0.1355443399012716</v>
      </c>
      <c r="BD34" s="4">
        <f t="shared" si="52"/>
        <v>-0.21255202650496799</v>
      </c>
      <c r="BE34" s="4">
        <f t="shared" si="53"/>
        <v>-0.22375351830177981</v>
      </c>
      <c r="BF34" s="4">
        <f t="shared" si="54"/>
        <v>-7.700768660369639E-2</v>
      </c>
      <c r="BG34" s="4">
        <f t="shared" si="55"/>
        <v>-8.8209178400508209E-2</v>
      </c>
      <c r="BH34" s="4">
        <f t="shared" si="56"/>
        <v>-0.10166306260446675</v>
      </c>
      <c r="BI34" s="34">
        <f t="shared" si="57"/>
        <v>0.13402114531014275</v>
      </c>
      <c r="BJ34" s="33">
        <f t="shared" si="58"/>
        <v>-0.1031862571955956</v>
      </c>
      <c r="BK34" s="4">
        <f t="shared" si="59"/>
        <v>-0.16594973980596414</v>
      </c>
      <c r="BL34" s="4">
        <f t="shared" si="60"/>
        <v>-0.31432310932106627</v>
      </c>
      <c r="BN34" t="s">
        <v>87</v>
      </c>
      <c r="BO34">
        <v>-255.22948850188601</v>
      </c>
      <c r="BP34">
        <v>-178.86390160949199</v>
      </c>
      <c r="BQ34">
        <v>-76.365308025689004</v>
      </c>
      <c r="BR34">
        <v>-255.234228426268</v>
      </c>
      <c r="BS34">
        <v>-178.86660942507399</v>
      </c>
      <c r="BT34">
        <v>-76.367329086834005</v>
      </c>
      <c r="BU34">
        <v>-255.229739698884</v>
      </c>
      <c r="BV34">
        <v>-178.864039774319</v>
      </c>
      <c r="BW34">
        <v>-76.365411281608999</v>
      </c>
      <c r="BX34">
        <v>-255.234303413579</v>
      </c>
      <c r="BY34">
        <v>-178.86663979667401</v>
      </c>
      <c r="BZ34">
        <v>-76.367370234502005</v>
      </c>
      <c r="CA34">
        <v>-254.870709706767</v>
      </c>
      <c r="CB34">
        <v>-178.61121410003</v>
      </c>
      <c r="CC34">
        <v>-76.259644252415995</v>
      </c>
      <c r="CD34">
        <v>-255.10905103227699</v>
      </c>
      <c r="CE34">
        <v>-178.78064233484099</v>
      </c>
      <c r="CF34">
        <v>-76.328253119511004</v>
      </c>
      <c r="CG34">
        <v>-255.18393402127001</v>
      </c>
      <c r="CH34">
        <v>-178.83222225237799</v>
      </c>
      <c r="CI34">
        <v>-76.351470094139998</v>
      </c>
      <c r="CJ34">
        <v>-255.20973345801499</v>
      </c>
      <c r="CK34">
        <v>-178.84956945228299</v>
      </c>
      <c r="CL34">
        <v>-76.359892863965996</v>
      </c>
      <c r="CM34">
        <v>-254.95127936999799</v>
      </c>
      <c r="CN34">
        <v>-178.67866087461101</v>
      </c>
      <c r="CO34">
        <v>-76.272627583447004</v>
      </c>
      <c r="CP34">
        <v>-255.18883030539001</v>
      </c>
      <c r="CQ34">
        <v>-178.846725759777</v>
      </c>
      <c r="CR34">
        <v>-76.341793154008002</v>
      </c>
      <c r="CS34">
        <v>-255.25458804661201</v>
      </c>
      <c r="CT34">
        <v>-178.89081796021</v>
      </c>
      <c r="CU34">
        <v>-76.363368228908996</v>
      </c>
      <c r="CV34">
        <v>-255.195265536389</v>
      </c>
      <c r="CW34">
        <v>-178.84341899478099</v>
      </c>
      <c r="CX34">
        <v>-76.351808284339995</v>
      </c>
      <c r="CY34">
        <v>-255.221033676855</v>
      </c>
      <c r="CZ34">
        <v>-178.859234014424</v>
      </c>
      <c r="DA34">
        <v>-76.361736866186007</v>
      </c>
      <c r="DB34">
        <v>-255.22702188153801</v>
      </c>
      <c r="DC34">
        <v>-178.86267209116701</v>
      </c>
      <c r="DD34">
        <v>-76.364273208488001</v>
      </c>
      <c r="DE34">
        <v>-255.24036372382901</v>
      </c>
      <c r="DF34">
        <v>-178.88132636978199</v>
      </c>
      <c r="DG34">
        <v>-76.358700912719002</v>
      </c>
      <c r="DH34">
        <v>-255.274331369316</v>
      </c>
      <c r="DI34">
        <v>-178.903393955231</v>
      </c>
      <c r="DJ34">
        <v>-76.370535894639005</v>
      </c>
      <c r="DK34">
        <v>-254.879932175622</v>
      </c>
      <c r="DL34">
        <v>-178.61816078541</v>
      </c>
      <c r="DM34">
        <v>-76.261684691564</v>
      </c>
      <c r="DN34">
        <v>-254.96073648102401</v>
      </c>
      <c r="DO34">
        <v>-178.68557495099901</v>
      </c>
      <c r="DP34">
        <v>-76.274893939511998</v>
      </c>
      <c r="DR34">
        <v>-1.153063863786</v>
      </c>
      <c r="DS34">
        <v>-0.85113922931800001</v>
      </c>
      <c r="DT34">
        <v>-0.30006589676599998</v>
      </c>
      <c r="DU34">
        <v>-254.079083918501</v>
      </c>
      <c r="DV34">
        <v>-178.014372312398</v>
      </c>
      <c r="DW34">
        <v>-76.066290399893006</v>
      </c>
      <c r="DX34">
        <v>-1.1551445077660001</v>
      </c>
      <c r="DY34">
        <v>-0.852237112676</v>
      </c>
      <c r="DZ34">
        <v>-0.30103868694000002</v>
      </c>
      <c r="EA34">
        <f t="shared" si="61"/>
        <v>-255.23506064317215</v>
      </c>
      <c r="EB34">
        <f t="shared" si="62"/>
        <v>-178.86704855694816</v>
      </c>
      <c r="EC34">
        <f t="shared" si="63"/>
        <v>-76.367718183879759</v>
      </c>
      <c r="ED34">
        <v>-1.1532779856969999</v>
      </c>
      <c r="EE34">
        <v>-0.85125868230500001</v>
      </c>
      <c r="EF34">
        <v>-0.300150701086</v>
      </c>
      <c r="EG34">
        <v>-254.07909339911299</v>
      </c>
      <c r="EH34">
        <v>-178.01437560479101</v>
      </c>
      <c r="EI34">
        <v>-76.066296609079998</v>
      </c>
      <c r="EJ34">
        <v>-1.155210014466</v>
      </c>
      <c r="EK34">
        <v>-0.85226419188299996</v>
      </c>
      <c r="EL34">
        <v>-0.301073625422</v>
      </c>
      <c r="EM34">
        <f t="shared" si="64"/>
        <v>-255.23499562200882</v>
      </c>
      <c r="EN34">
        <f t="shared" si="65"/>
        <v>-178.86700005125061</v>
      </c>
      <c r="EO34">
        <f t="shared" si="66"/>
        <v>-76.367700900388414</v>
      </c>
      <c r="EP34">
        <v>-254.921994671867</v>
      </c>
      <c r="EQ34">
        <v>-178.65252786397599</v>
      </c>
      <c r="ER34">
        <v>-76.269497698259002</v>
      </c>
      <c r="ES34">
        <f t="shared" si="67"/>
        <v>-4.2062496244994918E-2</v>
      </c>
      <c r="ET34">
        <f t="shared" si="68"/>
        <v>-3.4367078565992415E-2</v>
      </c>
      <c r="EU34">
        <f t="shared" si="69"/>
        <v>-7.8130066950024002E-3</v>
      </c>
      <c r="EV34">
        <v>-3.8741809156999998E-2</v>
      </c>
      <c r="EW34">
        <v>-3.3047087023000001E-2</v>
      </c>
      <c r="EX34">
        <v>-5.3962412529999998E-3</v>
      </c>
      <c r="EY34">
        <v>-255.13613129538001</v>
      </c>
      <c r="EZ34">
        <v>-178.80303943516799</v>
      </c>
      <c r="FA34">
        <v>-76.333112310390007</v>
      </c>
      <c r="FB34">
        <f t="shared" si="70"/>
        <v>-2.7080263103016478E-2</v>
      </c>
      <c r="FC34">
        <f t="shared" si="71"/>
        <v>-2.2397100326998043E-2</v>
      </c>
      <c r="FD34">
        <f t="shared" si="72"/>
        <v>-4.8591908790029947E-3</v>
      </c>
      <c r="FE34">
        <v>-5.2699010010999997E-2</v>
      </c>
      <c r="FF34">
        <v>-4.3686324609000002E-2</v>
      </c>
      <c r="FG34">
        <v>-8.6808436180000007E-3</v>
      </c>
      <c r="FH34">
        <v>-255.20941475797099</v>
      </c>
      <c r="FI34">
        <v>-178.85181601544201</v>
      </c>
      <c r="FJ34">
        <v>-76.357347574431003</v>
      </c>
      <c r="FK34">
        <v>-255.22965508394199</v>
      </c>
      <c r="FL34">
        <v>-178.86403334678499</v>
      </c>
      <c r="FM34">
        <v>-76.365342937266007</v>
      </c>
      <c r="FN34">
        <v>-255.23426342409999</v>
      </c>
      <c r="FO34">
        <v>-178.86663566974599</v>
      </c>
      <c r="FP34">
        <v>-76.367337596189998</v>
      </c>
      <c r="FQ34">
        <v>-255.19841468019101</v>
      </c>
      <c r="FR34">
        <v>-178.84446583467101</v>
      </c>
      <c r="FS34">
        <v>-76.353898315457002</v>
      </c>
      <c r="FT34">
        <f t="shared" si="73"/>
        <v>-1.4480658921002032E-2</v>
      </c>
      <c r="FU34">
        <f t="shared" si="74"/>
        <v>-1.2243582293024247E-2</v>
      </c>
      <c r="FV34">
        <f t="shared" si="75"/>
        <v>-2.4282213170039313E-3</v>
      </c>
      <c r="FW34">
        <v>-5.6173366421000001E-2</v>
      </c>
      <c r="FX34">
        <v>-4.6352125538999998E-2</v>
      </c>
      <c r="FY34">
        <v>-9.4699134509999994E-3</v>
      </c>
      <c r="FZ34">
        <v>-3.7893018214999998E-2</v>
      </c>
      <c r="GA34">
        <v>-3.2557039578999997E-2</v>
      </c>
      <c r="GB34">
        <v>-5.0715209029999998E-3</v>
      </c>
    </row>
    <row r="35" spans="1:184" ht="17" x14ac:dyDescent="0.25">
      <c r="A35" s="5">
        <v>3</v>
      </c>
      <c r="B35" t="s">
        <v>72</v>
      </c>
      <c r="C35" t="s">
        <v>2</v>
      </c>
      <c r="D35" t="s">
        <v>12</v>
      </c>
      <c r="E35" s="3">
        <v>0.95</v>
      </c>
      <c r="F35" s="2">
        <f t="shared" si="4"/>
        <v>-0.47549758227788341</v>
      </c>
      <c r="G35" s="4">
        <f t="shared" si="5"/>
        <v>-0.37219026884585166</v>
      </c>
      <c r="H35" s="4">
        <f t="shared" si="6"/>
        <v>-0.37809491361563569</v>
      </c>
      <c r="I35" s="4">
        <f t="shared" si="7"/>
        <v>-0.37752830014548205</v>
      </c>
      <c r="J35" s="4">
        <f t="shared" si="8"/>
        <v>-0.38006888969374525</v>
      </c>
      <c r="K35" s="4">
        <f t="shared" si="9"/>
        <v>-0.15758086523952181</v>
      </c>
      <c r="L35" s="4">
        <f t="shared" si="10"/>
        <v>-0.30856243142474044</v>
      </c>
      <c r="M35" s="4">
        <f t="shared" si="11"/>
        <v>-0.35352723897858557</v>
      </c>
      <c r="N35" s="4">
        <f t="shared" si="12"/>
        <v>-0.36856383434340007</v>
      </c>
      <c r="O35" s="4">
        <f t="shared" si="13"/>
        <v>-0.23941999156827981</v>
      </c>
      <c r="P35" s="4">
        <f t="shared" si="14"/>
        <v>-0.39842521991189506</v>
      </c>
      <c r="Q35" s="4">
        <f t="shared" si="15"/>
        <v>-0.4464421746966023</v>
      </c>
      <c r="R35" s="4">
        <f t="shared" si="16"/>
        <v>-0.25620104075686218</v>
      </c>
      <c r="S35" s="4">
        <f t="shared" si="17"/>
        <v>-0.26852716594799253</v>
      </c>
      <c r="T35" s="4">
        <f t="shared" si="18"/>
        <v>-0.2758879910563814</v>
      </c>
      <c r="U35" s="4">
        <f t="shared" si="19"/>
        <v>-0.41316263505019818</v>
      </c>
      <c r="V35" s="4">
        <f t="shared" si="20"/>
        <v>-0.44606443907125132</v>
      </c>
      <c r="W35" s="39">
        <f t="shared" si="21"/>
        <v>-0.43534130832384654</v>
      </c>
      <c r="X35" s="4">
        <f t="shared" si="22"/>
        <v>-0.45542065336484705</v>
      </c>
      <c r="Y35" s="4">
        <f t="shared" si="23"/>
        <v>-0.28853272727748064</v>
      </c>
      <c r="Z35" s="4">
        <f t="shared" si="24"/>
        <v>-0.39361729233604786</v>
      </c>
      <c r="AA35" s="38">
        <f t="shared" si="25"/>
        <v>-0.48317947867420291</v>
      </c>
      <c r="AB35" s="4">
        <f t="shared" si="26"/>
        <v>-0.47549758227788341</v>
      </c>
      <c r="AC35" s="37">
        <f t="shared" si="27"/>
        <v>-0.47678811706468166</v>
      </c>
      <c r="AD35" s="36">
        <f t="shared" si="28"/>
        <v>-0.53814269519280311</v>
      </c>
      <c r="AE35" s="4">
        <f t="shared" si="29"/>
        <v>-0.3802342417902278</v>
      </c>
      <c r="AF35" s="4">
        <f t="shared" si="30"/>
        <v>-0.38075496736564396</v>
      </c>
      <c r="AG35" s="4">
        <f t="shared" si="31"/>
        <v>-0.38300771105330367</v>
      </c>
      <c r="AH35" s="4">
        <f t="shared" si="32"/>
        <v>-0.3843399343982874</v>
      </c>
      <c r="AI35" s="4">
        <f t="shared" si="33"/>
        <v>-0.47792373931685411</v>
      </c>
      <c r="AL35" s="4">
        <f t="shared" si="34"/>
        <v>5.2419051259342875E-2</v>
      </c>
      <c r="AM35" s="4">
        <f t="shared" si="35"/>
        <v>-0.15750361630330062</v>
      </c>
      <c r="AN35" s="31">
        <f t="shared" si="36"/>
        <v>-0.10508456504395775</v>
      </c>
      <c r="AO35" s="4">
        <f t="shared" si="37"/>
        <v>8.3342773387056784E-2</v>
      </c>
      <c r="AP35" s="4">
        <f t="shared" si="38"/>
        <v>-0.17320556124589176</v>
      </c>
      <c r="AQ35" s="31">
        <f t="shared" si="39"/>
        <v>-8.9862787858834975E-2</v>
      </c>
      <c r="AR35" s="35">
        <f t="shared" si="40"/>
        <v>9.091980815275684E-2</v>
      </c>
      <c r="AS35" s="4">
        <f t="shared" si="41"/>
        <v>-0.1838347444908594</v>
      </c>
      <c r="AT35" s="31">
        <f t="shared" si="42"/>
        <v>-9.2914936338102563E-2</v>
      </c>
      <c r="AU35" s="4">
        <f t="shared" si="43"/>
        <v>9.7176719516083171E-2</v>
      </c>
      <c r="AV35" s="32">
        <f t="shared" si="44"/>
        <v>-0.19839196595749647</v>
      </c>
      <c r="AW35" s="31">
        <f t="shared" si="45"/>
        <v>-0.1012152464414133</v>
      </c>
      <c r="AX35" s="4">
        <f t="shared" si="46"/>
        <v>0.10202358874434399</v>
      </c>
      <c r="AY35" s="4">
        <f t="shared" si="47"/>
        <v>-0.156961594293336</v>
      </c>
      <c r="AZ35" s="4">
        <f t="shared" si="48"/>
        <v>-0.17914026756698437</v>
      </c>
      <c r="BA35" s="4">
        <f t="shared" si="49"/>
        <v>-5.4938005548992017E-2</v>
      </c>
      <c r="BB35" s="31">
        <f t="shared" si="50"/>
        <v>-7.711667882264038E-2</v>
      </c>
      <c r="BC35" s="4">
        <f t="shared" si="51"/>
        <v>0.10364935104525702</v>
      </c>
      <c r="BD35" s="4">
        <f t="shared" si="52"/>
        <v>-0.17753727312325879</v>
      </c>
      <c r="BE35" s="4">
        <f t="shared" si="53"/>
        <v>-0.18689348741685452</v>
      </c>
      <c r="BF35" s="4">
        <f t="shared" si="54"/>
        <v>-7.3887922078001766E-2</v>
      </c>
      <c r="BG35" s="4">
        <f t="shared" si="55"/>
        <v>-8.3244136371597499E-2</v>
      </c>
      <c r="BH35" s="4">
        <f t="shared" si="56"/>
        <v>-9.4742614912239453E-2</v>
      </c>
      <c r="BI35" s="34">
        <f t="shared" si="57"/>
        <v>0.1023588162584588</v>
      </c>
      <c r="BJ35" s="33">
        <f t="shared" si="58"/>
        <v>-9.6033149699037673E-2</v>
      </c>
      <c r="BK35" s="4">
        <f t="shared" si="59"/>
        <v>-0.13819843337302121</v>
      </c>
      <c r="BL35" s="4">
        <f t="shared" si="60"/>
        <v>-0.26103707887241617</v>
      </c>
      <c r="BN35" t="s">
        <v>86</v>
      </c>
      <c r="BO35">
        <v>-255.229795196071</v>
      </c>
      <c r="BP35">
        <v>-178.86389987089601</v>
      </c>
      <c r="BQ35">
        <v>-76.365302202251996</v>
      </c>
      <c r="BR35">
        <v>-255.23453882338899</v>
      </c>
      <c r="BS35">
        <v>-178.86660908354699</v>
      </c>
      <c r="BT35">
        <v>-76.367327207269</v>
      </c>
      <c r="BU35">
        <v>-255.230045607991</v>
      </c>
      <c r="BV35">
        <v>-178.86403810320701</v>
      </c>
      <c r="BW35">
        <v>-76.365405875166999</v>
      </c>
      <c r="BX35">
        <v>-255.2346145619</v>
      </c>
      <c r="BY35">
        <v>-178.86663952276501</v>
      </c>
      <c r="BZ35">
        <v>-76.367369360831006</v>
      </c>
      <c r="CA35">
        <v>-254.870989633427</v>
      </c>
      <c r="CB35">
        <v>-178.61117899735299</v>
      </c>
      <c r="CC35">
        <v>-76.259559514990997</v>
      </c>
      <c r="CD35">
        <v>-255.10933200987901</v>
      </c>
      <c r="CE35">
        <v>-178.78062394078901</v>
      </c>
      <c r="CF35">
        <v>-76.328216343576003</v>
      </c>
      <c r="CG35">
        <v>-255.184230970405</v>
      </c>
      <c r="CH35">
        <v>-178.83221254693601</v>
      </c>
      <c r="CI35">
        <v>-76.351455041975996</v>
      </c>
      <c r="CJ35">
        <v>-255.21003805266599</v>
      </c>
      <c r="CK35">
        <v>-178.849565191625</v>
      </c>
      <c r="CL35">
        <v>-76.359885517208994</v>
      </c>
      <c r="CM35">
        <v>-254.95154737371399</v>
      </c>
      <c r="CN35">
        <v>-178.678626175929</v>
      </c>
      <c r="CO35">
        <v>-76.272539657758003</v>
      </c>
      <c r="CP35">
        <v>-255.18910130088</v>
      </c>
      <c r="CQ35">
        <v>-178.846709820771</v>
      </c>
      <c r="CR35">
        <v>-76.341756549132</v>
      </c>
      <c r="CS35">
        <v>-255.254878356299</v>
      </c>
      <c r="CT35">
        <v>-178.89081139261299</v>
      </c>
      <c r="CU35">
        <v>-76.363355512824</v>
      </c>
      <c r="CV35">
        <v>-255.19561932452501</v>
      </c>
      <c r="CW35">
        <v>-178.84341228306201</v>
      </c>
      <c r="CX35">
        <v>-76.351798759133004</v>
      </c>
      <c r="CY35">
        <v>-255.22139119414001</v>
      </c>
      <c r="CZ35">
        <v>-178.85923190058</v>
      </c>
      <c r="DA35">
        <v>-76.361731368299999</v>
      </c>
      <c r="DB35">
        <v>-255.227383214817</v>
      </c>
      <c r="DC35">
        <v>-178.862671720973</v>
      </c>
      <c r="DD35">
        <v>-76.364271838362995</v>
      </c>
      <c r="DE35">
        <v>-255.24066232183799</v>
      </c>
      <c r="DF35">
        <v>-178.88131643709701</v>
      </c>
      <c r="DG35">
        <v>-76.358687468198994</v>
      </c>
      <c r="DH35">
        <v>-255.27462924006099</v>
      </c>
      <c r="DI35">
        <v>-178.90339013554399</v>
      </c>
      <c r="DJ35">
        <v>-76.370528255615</v>
      </c>
      <c r="DK35">
        <v>-254.880141165824</v>
      </c>
      <c r="DL35">
        <v>-178.618094354969</v>
      </c>
      <c r="DM35">
        <v>-76.261587004705007</v>
      </c>
      <c r="DN35">
        <v>-254.96092421661601</v>
      </c>
      <c r="DO35">
        <v>-178.68550680641499</v>
      </c>
      <c r="DP35">
        <v>-76.274790141143995</v>
      </c>
      <c r="DR35">
        <v>-1.1527235710529999</v>
      </c>
      <c r="DS35">
        <v>-0.85113802817700002</v>
      </c>
      <c r="DT35">
        <v>-0.300062812505</v>
      </c>
      <c r="DU35">
        <v>-254.079733301993</v>
      </c>
      <c r="DV35">
        <v>-178.01437225967001</v>
      </c>
      <c r="DW35">
        <v>-76.066289763624994</v>
      </c>
      <c r="DX35">
        <v>-1.154805521396</v>
      </c>
      <c r="DY35">
        <v>-0.85223682387599997</v>
      </c>
      <c r="DZ35">
        <v>-0.30103744364399998</v>
      </c>
      <c r="EA35">
        <f t="shared" si="61"/>
        <v>-255.23537156281381</v>
      </c>
      <c r="EB35">
        <f t="shared" si="62"/>
        <v>-178.86704858033875</v>
      </c>
      <c r="EC35">
        <f t="shared" si="63"/>
        <v>-76.367717040665752</v>
      </c>
      <c r="ED35">
        <v>-1.1529369690519999</v>
      </c>
      <c r="EE35">
        <v>-0.85125750135800005</v>
      </c>
      <c r="EF35">
        <v>-0.30014806035000002</v>
      </c>
      <c r="EG35">
        <v>-254.07974303053899</v>
      </c>
      <c r="EH35">
        <v>-178.01437556026099</v>
      </c>
      <c r="EI35">
        <v>-76.066296250925006</v>
      </c>
      <c r="EJ35">
        <v>-1.1548715313619999</v>
      </c>
      <c r="EK35">
        <v>-0.85226396250299996</v>
      </c>
      <c r="EL35">
        <v>-0.301073109906</v>
      </c>
      <c r="EM35">
        <f t="shared" si="64"/>
        <v>-255.23530767804942</v>
      </c>
      <c r="EN35">
        <f t="shared" si="65"/>
        <v>-178.86700011826861</v>
      </c>
      <c r="EO35">
        <f t="shared" si="66"/>
        <v>-76.367700788142514</v>
      </c>
      <c r="EP35">
        <v>-254.922244929611</v>
      </c>
      <c r="EQ35">
        <v>-178.65246540527301</v>
      </c>
      <c r="ER35">
        <v>-76.269403253259995</v>
      </c>
      <c r="ES35">
        <f t="shared" si="67"/>
        <v>-4.2103763786997206E-2</v>
      </c>
      <c r="ET35">
        <f t="shared" si="68"/>
        <v>-3.4371050304002893E-2</v>
      </c>
      <c r="EU35">
        <f t="shared" si="69"/>
        <v>-7.8162485549881922E-3</v>
      </c>
      <c r="EV35">
        <v>-3.8679287005E-2</v>
      </c>
      <c r="EW35">
        <v>-3.3041401142E-2</v>
      </c>
      <c r="EX35">
        <v>-5.3868878839999999E-3</v>
      </c>
      <c r="EY35">
        <v>-255.136461989157</v>
      </c>
      <c r="EZ35">
        <v>-178.80302455467501</v>
      </c>
      <c r="FA35">
        <v>-76.333078524125995</v>
      </c>
      <c r="FB35">
        <f t="shared" si="70"/>
        <v>-2.7129979277987104E-2</v>
      </c>
      <c r="FC35">
        <f t="shared" si="71"/>
        <v>-2.2400613885992016E-2</v>
      </c>
      <c r="FD35">
        <f t="shared" si="72"/>
        <v>-4.8621805499919901E-3</v>
      </c>
      <c r="FE35">
        <v>-5.2639311722000003E-2</v>
      </c>
      <c r="FF35">
        <v>-4.3685266096E-2</v>
      </c>
      <c r="FG35">
        <v>-8.6780250059999998E-3</v>
      </c>
      <c r="FH35">
        <v>-255.20971942994399</v>
      </c>
      <c r="FI35">
        <v>-178.85181064071801</v>
      </c>
      <c r="FJ35">
        <v>-76.357337921964998</v>
      </c>
      <c r="FK35">
        <v>-255.22996208240701</v>
      </c>
      <c r="FL35">
        <v>-178.86403183524999</v>
      </c>
      <c r="FM35">
        <v>-76.365337146149002</v>
      </c>
      <c r="FN35">
        <v>-255.23457388041101</v>
      </c>
      <c r="FO35">
        <v>-178.86663537007701</v>
      </c>
      <c r="FP35">
        <v>-76.367335735702994</v>
      </c>
      <c r="FQ35">
        <v>-255.198764761126</v>
      </c>
      <c r="FR35">
        <v>-178.844459849652</v>
      </c>
      <c r="FS35">
        <v>-76.353886419912001</v>
      </c>
      <c r="FT35">
        <f t="shared" si="73"/>
        <v>-1.453379072100347E-2</v>
      </c>
      <c r="FU35">
        <f t="shared" si="74"/>
        <v>-1.2247302715991282E-2</v>
      </c>
      <c r="FV35">
        <f t="shared" si="75"/>
        <v>-2.4313779360056742E-3</v>
      </c>
      <c r="FW35">
        <v>-5.6113595173999997E-2</v>
      </c>
      <c r="FX35">
        <v>-4.6351542960999997E-2</v>
      </c>
      <c r="FY35">
        <v>-9.469092912E-3</v>
      </c>
      <c r="FZ35">
        <v>-3.7836798737999999E-2</v>
      </c>
      <c r="GA35">
        <v>-3.2554525849000003E-2</v>
      </c>
      <c r="GB35">
        <v>-5.0620396759999998E-3</v>
      </c>
    </row>
    <row r="36" spans="1:184" ht="17" x14ac:dyDescent="0.25">
      <c r="A36" s="5">
        <v>3</v>
      </c>
      <c r="B36" t="s">
        <v>72</v>
      </c>
      <c r="C36" t="s">
        <v>2</v>
      </c>
      <c r="D36" t="s">
        <v>12</v>
      </c>
      <c r="E36" s="3">
        <v>1</v>
      </c>
      <c r="F36" s="2">
        <f t="shared" si="4"/>
        <v>-0.57310949257139154</v>
      </c>
      <c r="G36" s="4">
        <f t="shared" si="5"/>
        <v>-0.47936617120073882</v>
      </c>
      <c r="H36" s="4">
        <f t="shared" si="6"/>
        <v>-0.48441497897722569</v>
      </c>
      <c r="I36" s="4">
        <f t="shared" si="7"/>
        <v>-0.48402136295833664</v>
      </c>
      <c r="J36" s="4">
        <f t="shared" si="8"/>
        <v>-0.48621049889630491</v>
      </c>
      <c r="K36" s="4">
        <f t="shared" si="9"/>
        <v>-0.30928337772077297</v>
      </c>
      <c r="L36" s="4">
        <f t="shared" si="10"/>
        <v>-0.42640938883148505</v>
      </c>
      <c r="M36" s="4">
        <f t="shared" si="11"/>
        <v>-0.46450654793570045</v>
      </c>
      <c r="N36" s="4">
        <f t="shared" si="12"/>
        <v>-0.47715314348003074</v>
      </c>
      <c r="O36" s="4">
        <f t="shared" si="13"/>
        <v>-0.3838437684844791</v>
      </c>
      <c r="P36" s="4">
        <f t="shared" si="14"/>
        <v>-0.50709186645795745</v>
      </c>
      <c r="Q36" s="4">
        <f t="shared" si="15"/>
        <v>-0.54842681707370389</v>
      </c>
      <c r="R36" s="4">
        <f t="shared" si="16"/>
        <v>-0.38881254244761565</v>
      </c>
      <c r="S36" s="4">
        <f t="shared" si="17"/>
        <v>-0.39913482837047104</v>
      </c>
      <c r="T36" s="4">
        <f t="shared" si="18"/>
        <v>-0.40543987627213834</v>
      </c>
      <c r="U36" s="4">
        <f t="shared" si="19"/>
        <v>-0.52078234036608617</v>
      </c>
      <c r="V36" s="4">
        <f t="shared" si="20"/>
        <v>-0.54787332043588122</v>
      </c>
      <c r="W36" s="39">
        <f t="shared" si="21"/>
        <v>-0.53942967281196608</v>
      </c>
      <c r="X36" s="4">
        <f t="shared" si="22"/>
        <v>-0.55571183896772836</v>
      </c>
      <c r="Y36" s="4">
        <f t="shared" si="23"/>
        <v>-0.42338864346048399</v>
      </c>
      <c r="Z36" s="4">
        <f t="shared" si="24"/>
        <v>-0.51870007999571344</v>
      </c>
      <c r="AA36" s="38">
        <f t="shared" si="25"/>
        <v>-0.57972641551245507</v>
      </c>
      <c r="AB36" s="4">
        <f t="shared" si="26"/>
        <v>-0.57310949257139154</v>
      </c>
      <c r="AC36" s="37">
        <f t="shared" si="27"/>
        <v>-0.57421116896233759</v>
      </c>
      <c r="AD36" s="36">
        <f t="shared" si="28"/>
        <v>-0.62339479359399252</v>
      </c>
      <c r="AE36" s="4">
        <f t="shared" si="29"/>
        <v>-0.48625302908713824</v>
      </c>
      <c r="AF36" s="4">
        <f t="shared" si="30"/>
        <v>-0.48680040462036372</v>
      </c>
      <c r="AG36" s="4">
        <f t="shared" si="31"/>
        <v>-0.48948435382874206</v>
      </c>
      <c r="AH36" s="4">
        <f t="shared" si="32"/>
        <v>-0.49042170273965596</v>
      </c>
      <c r="AI36" s="4">
        <f t="shared" si="33"/>
        <v>-0.57552743027833353</v>
      </c>
      <c r="AL36" s="4">
        <f t="shared" si="34"/>
        <v>3.7666408966115714E-2</v>
      </c>
      <c r="AM36" s="4">
        <f t="shared" si="35"/>
        <v>-0.13297784486992262</v>
      </c>
      <c r="AN36" s="31">
        <f t="shared" si="36"/>
        <v>-9.5311435903806904E-2</v>
      </c>
      <c r="AO36" s="4">
        <f t="shared" si="37"/>
        <v>6.3809424852248359E-2</v>
      </c>
      <c r="AP36" s="4">
        <f t="shared" si="38"/>
        <v>-0.14449190310620436</v>
      </c>
      <c r="AQ36" s="31">
        <f t="shared" si="39"/>
        <v>-8.0682478253955997E-2</v>
      </c>
      <c r="AR36" s="35">
        <f t="shared" si="40"/>
        <v>6.987483817785009E-2</v>
      </c>
      <c r="AS36" s="4">
        <f t="shared" si="41"/>
        <v>-0.15379510732188956</v>
      </c>
      <c r="AT36" s="31">
        <f t="shared" si="42"/>
        <v>-8.3920269144039467E-2</v>
      </c>
      <c r="AU36" s="4">
        <f t="shared" si="43"/>
        <v>7.488349324328876E-2</v>
      </c>
      <c r="AV36" s="32">
        <f t="shared" si="44"/>
        <v>-0.16653633127070044</v>
      </c>
      <c r="AW36" s="31">
        <f t="shared" si="45"/>
        <v>-9.1652838027411684E-2</v>
      </c>
      <c r="AX36" s="4">
        <f t="shared" si="46"/>
        <v>7.8857280258717563E-2</v>
      </c>
      <c r="AY36" s="4">
        <f t="shared" si="47"/>
        <v>-0.13196979791847052</v>
      </c>
      <c r="AZ36" s="4">
        <f t="shared" si="48"/>
        <v>-0.1506171303643504</v>
      </c>
      <c r="BA36" s="4">
        <f t="shared" si="49"/>
        <v>-5.3112517659752959E-2</v>
      </c>
      <c r="BB36" s="31">
        <f t="shared" si="50"/>
        <v>-7.1759850105632836E-2</v>
      </c>
      <c r="BC36" s="4">
        <f t="shared" si="51"/>
        <v>8.0227243319672653E-2</v>
      </c>
      <c r="BD36" s="4">
        <f t="shared" si="52"/>
        <v>-0.14873849206541018</v>
      </c>
      <c r="BE36" s="4">
        <f t="shared" si="53"/>
        <v>-0.15657701059725729</v>
      </c>
      <c r="BF36" s="4">
        <f t="shared" si="54"/>
        <v>-6.8511248745737524E-2</v>
      </c>
      <c r="BG36" s="4">
        <f t="shared" si="55"/>
        <v>-7.6349767277584635E-2</v>
      </c>
      <c r="BH36" s="4">
        <f t="shared" si="56"/>
        <v>-8.6309087951027791E-2</v>
      </c>
      <c r="BI36" s="34">
        <f t="shared" si="57"/>
        <v>7.9125566928726604E-2</v>
      </c>
      <c r="BJ36" s="33">
        <f t="shared" si="58"/>
        <v>-8.741076434197384E-2</v>
      </c>
      <c r="BK36" s="4">
        <f t="shared" si="59"/>
        <v>-0.11566334421200916</v>
      </c>
      <c r="BL36" s="4">
        <f t="shared" si="60"/>
        <v>-0.21682163229330137</v>
      </c>
      <c r="BN36" t="s">
        <v>85</v>
      </c>
      <c r="BO36">
        <v>-255.22995893617301</v>
      </c>
      <c r="BP36">
        <v>-178.863898279164</v>
      </c>
      <c r="BQ36">
        <v>-76.365296738420994</v>
      </c>
      <c r="BR36">
        <v>-255.234706222998</v>
      </c>
      <c r="BS36">
        <v>-178.866608791733</v>
      </c>
      <c r="BT36">
        <v>-76.367325466889994</v>
      </c>
      <c r="BU36">
        <v>-255.23020886087599</v>
      </c>
      <c r="BV36">
        <v>-178.86403658290001</v>
      </c>
      <c r="BW36">
        <v>-76.365400940868</v>
      </c>
      <c r="BX36">
        <v>-255.23478265900701</v>
      </c>
      <c r="BY36">
        <v>-178.86663928916499</v>
      </c>
      <c r="BZ36">
        <v>-76.367368544124005</v>
      </c>
      <c r="CA36">
        <v>-254.87112320826699</v>
      </c>
      <c r="CB36">
        <v>-178.61114785525299</v>
      </c>
      <c r="CC36">
        <v>-76.259482478598997</v>
      </c>
      <c r="CD36">
        <v>-255.10947256796399</v>
      </c>
      <c r="CE36">
        <v>-178.78060848908501</v>
      </c>
      <c r="CF36">
        <v>-76.328184552292001</v>
      </c>
      <c r="CG36">
        <v>-255.184387531684</v>
      </c>
      <c r="CH36">
        <v>-178.83220473297001</v>
      </c>
      <c r="CI36">
        <v>-76.351442560441996</v>
      </c>
      <c r="CJ36">
        <v>-255.210201698541</v>
      </c>
      <c r="CK36">
        <v>-178.849562036398</v>
      </c>
      <c r="CL36">
        <v>-76.359879270239006</v>
      </c>
      <c r="CM36">
        <v>-254.95166636270801</v>
      </c>
      <c r="CN36">
        <v>-178.67859534305501</v>
      </c>
      <c r="CO36">
        <v>-76.272459325697</v>
      </c>
      <c r="CP36">
        <v>-255.189229430517</v>
      </c>
      <c r="CQ36">
        <v>-178.846696333452</v>
      </c>
      <c r="CR36">
        <v>-76.341724994770999</v>
      </c>
      <c r="CS36">
        <v>-255.25502501684801</v>
      </c>
      <c r="CT36">
        <v>-178.890806079447</v>
      </c>
      <c r="CU36">
        <v>-76.363344963673001</v>
      </c>
      <c r="CV36">
        <v>-255.19581658730701</v>
      </c>
      <c r="CW36">
        <v>-178.84340649849901</v>
      </c>
      <c r="CX36">
        <v>-76.351790476606993</v>
      </c>
      <c r="CY36">
        <v>-255.221592507293</v>
      </c>
      <c r="CZ36">
        <v>-178.85923005922399</v>
      </c>
      <c r="DA36">
        <v>-76.361726386258994</v>
      </c>
      <c r="DB36">
        <v>-255.22758812611099</v>
      </c>
      <c r="DC36">
        <v>-178.86267142435099</v>
      </c>
      <c r="DD36">
        <v>-76.364270592216997</v>
      </c>
      <c r="DE36">
        <v>-255.24081360225401</v>
      </c>
      <c r="DF36">
        <v>-178.881307873992</v>
      </c>
      <c r="DG36">
        <v>-76.358675808810005</v>
      </c>
      <c r="DH36">
        <v>-255.274781283973</v>
      </c>
      <c r="DI36">
        <v>-178.90338683592199</v>
      </c>
      <c r="DJ36">
        <v>-76.370521356376003</v>
      </c>
      <c r="DK36">
        <v>-254.880209783346</v>
      </c>
      <c r="DL36">
        <v>-178.618032786519</v>
      </c>
      <c r="DM36">
        <v>-76.261502284103997</v>
      </c>
      <c r="DN36">
        <v>-254.96096998144401</v>
      </c>
      <c r="DO36">
        <v>-178.68544375936099</v>
      </c>
      <c r="DP36">
        <v>-76.274699620923997</v>
      </c>
      <c r="DR36">
        <v>-1.1524508957820001</v>
      </c>
      <c r="DS36">
        <v>-0.85113697499300001</v>
      </c>
      <c r="DT36">
        <v>-0.30005990200400001</v>
      </c>
      <c r="DU36">
        <v>-254.08017196529499</v>
      </c>
      <c r="DV36">
        <v>-178.01437221486901</v>
      </c>
      <c r="DW36">
        <v>-76.066289127991993</v>
      </c>
      <c r="DX36">
        <v>-1.154534257703</v>
      </c>
      <c r="DY36">
        <v>-0.85223657686400001</v>
      </c>
      <c r="DZ36">
        <v>-0.30103633889800002</v>
      </c>
      <c r="EA36">
        <f t="shared" si="61"/>
        <v>-255.23553952702639</v>
      </c>
      <c r="EB36">
        <f t="shared" si="62"/>
        <v>-178.86704861097877</v>
      </c>
      <c r="EC36">
        <f t="shared" si="63"/>
        <v>-76.367716022553438</v>
      </c>
      <c r="ED36">
        <v>-1.1526637959899999</v>
      </c>
      <c r="EE36">
        <v>-0.85125647445200003</v>
      </c>
      <c r="EF36">
        <v>-0.30014564959399997</v>
      </c>
      <c r="EG36">
        <v>-254.08018195609401</v>
      </c>
      <c r="EH36">
        <v>-178.014375522629</v>
      </c>
      <c r="EI36">
        <v>-76.066295903541004</v>
      </c>
      <c r="EJ36">
        <v>-1.1546007029130001</v>
      </c>
      <c r="EK36">
        <v>-0.852263766536</v>
      </c>
      <c r="EL36">
        <v>-0.30107264058299998</v>
      </c>
      <c r="EM36">
        <f t="shared" si="64"/>
        <v>-255.23547661518481</v>
      </c>
      <c r="EN36">
        <f t="shared" si="65"/>
        <v>-178.86700018237892</v>
      </c>
      <c r="EO36">
        <f t="shared" si="66"/>
        <v>-76.36770066701331</v>
      </c>
      <c r="EP36">
        <v>-254.92234375637901</v>
      </c>
      <c r="EQ36">
        <v>-178.652407674248</v>
      </c>
      <c r="ER36">
        <v>-76.269321394648998</v>
      </c>
      <c r="ES36">
        <f t="shared" si="67"/>
        <v>-4.2133973033003258E-2</v>
      </c>
      <c r="ET36">
        <f t="shared" si="68"/>
        <v>-3.4374887729001102E-2</v>
      </c>
      <c r="EU36">
        <f t="shared" si="69"/>
        <v>-7.8191105450002851E-3</v>
      </c>
      <c r="EV36">
        <v>-3.8626225064999999E-2</v>
      </c>
      <c r="EW36">
        <v>-3.3036085112999998E-2</v>
      </c>
      <c r="EX36">
        <v>-5.3782262759999996E-3</v>
      </c>
      <c r="EY36">
        <v>-255.13663931506201</v>
      </c>
      <c r="EZ36">
        <v>-178.80301196011101</v>
      </c>
      <c r="FA36">
        <v>-76.333049515151004</v>
      </c>
      <c r="FB36">
        <f t="shared" si="70"/>
        <v>-2.7166747098021915E-2</v>
      </c>
      <c r="FC36">
        <f t="shared" si="71"/>
        <v>-2.2403471025995714E-2</v>
      </c>
      <c r="FD36">
        <f t="shared" si="72"/>
        <v>-4.8649628590027305E-3</v>
      </c>
      <c r="FE36">
        <v>-5.2590115456000001E-2</v>
      </c>
      <c r="FF36">
        <v>-4.3684373340999998E-2</v>
      </c>
      <c r="FG36">
        <v>-8.6754796200000008E-3</v>
      </c>
      <c r="FH36">
        <v>-255.209880831812</v>
      </c>
      <c r="FI36">
        <v>-178.851805993384</v>
      </c>
      <c r="FJ36">
        <v>-76.357329559156994</v>
      </c>
      <c r="FK36">
        <v>-255.23012606940401</v>
      </c>
      <c r="FL36">
        <v>-178.86403044589599</v>
      </c>
      <c r="FM36">
        <v>-76.365331711452995</v>
      </c>
      <c r="FN36">
        <v>-255.234741330373</v>
      </c>
      <c r="FO36">
        <v>-178.866635113635</v>
      </c>
      <c r="FP36">
        <v>-76.367334012583001</v>
      </c>
      <c r="FQ36">
        <v>-255.19896048241</v>
      </c>
      <c r="FR36">
        <v>-178.84445501627499</v>
      </c>
      <c r="FS36">
        <v>-76.353876580500994</v>
      </c>
      <c r="FT36">
        <f t="shared" si="73"/>
        <v>-1.4572950726005729E-2</v>
      </c>
      <c r="FU36">
        <f t="shared" si="74"/>
        <v>-1.2250283304979348E-2</v>
      </c>
      <c r="FV36">
        <f t="shared" si="75"/>
        <v>-2.4340200589989536E-3</v>
      </c>
      <c r="FW36">
        <v>-5.6064534437999997E-2</v>
      </c>
      <c r="FX36">
        <v>-4.6351063172000002E-2</v>
      </c>
      <c r="FY36">
        <v>-9.4683831719999997E-3</v>
      </c>
      <c r="FZ36">
        <v>-3.7789916696999999E-2</v>
      </c>
      <c r="GA36">
        <v>-3.2552366851999998E-2</v>
      </c>
      <c r="GB36">
        <v>-5.0532285809999997E-3</v>
      </c>
    </row>
    <row r="37" spans="1:184" ht="17" x14ac:dyDescent="0.25">
      <c r="A37" s="5">
        <v>3</v>
      </c>
      <c r="B37" t="s">
        <v>72</v>
      </c>
      <c r="C37" t="s">
        <v>2</v>
      </c>
      <c r="D37" t="s">
        <v>12</v>
      </c>
      <c r="E37" s="3">
        <v>1.05</v>
      </c>
      <c r="F37" s="2">
        <f t="shared" si="4"/>
        <v>-0.61284035038453077</v>
      </c>
      <c r="G37" s="4">
        <f t="shared" si="5"/>
        <v>-0.52903995687449812</v>
      </c>
      <c r="H37" s="4">
        <f t="shared" si="6"/>
        <v>-0.53341865353299089</v>
      </c>
      <c r="I37" s="4">
        <f t="shared" si="7"/>
        <v>-0.53310405854631937</v>
      </c>
      <c r="J37" s="4">
        <f t="shared" si="8"/>
        <v>-0.53504616217308987</v>
      </c>
      <c r="K37" s="4">
        <f t="shared" si="9"/>
        <v>-0.39546514652723425</v>
      </c>
      <c r="L37" s="4">
        <f t="shared" si="10"/>
        <v>-0.48460713619508383</v>
      </c>
      <c r="M37" s="4">
        <f t="shared" si="11"/>
        <v>-0.51731643784851844</v>
      </c>
      <c r="N37" s="4">
        <f t="shared" si="12"/>
        <v>-0.52759465315410792</v>
      </c>
      <c r="O37" s="4">
        <f t="shared" si="13"/>
        <v>-0.46209009922798688</v>
      </c>
      <c r="P37" s="4">
        <f t="shared" si="14"/>
        <v>-0.55575363179082926</v>
      </c>
      <c r="Q37" s="4">
        <f t="shared" si="15"/>
        <v>-0.59180428475823632</v>
      </c>
      <c r="R37" s="4">
        <f t="shared" si="16"/>
        <v>-0.45727256885546458</v>
      </c>
      <c r="S37" s="4">
        <f t="shared" si="17"/>
        <v>-0.46623891594444794</v>
      </c>
      <c r="T37" s="4">
        <f t="shared" si="18"/>
        <v>-0.47170305153687991</v>
      </c>
      <c r="U37" s="4">
        <f t="shared" si="19"/>
        <v>-0.56831216578692811</v>
      </c>
      <c r="V37" s="4">
        <f t="shared" si="20"/>
        <v>-0.59103827135597953</v>
      </c>
      <c r="W37" s="39">
        <f t="shared" si="21"/>
        <v>-0.58400206083334394</v>
      </c>
      <c r="X37" s="4">
        <f t="shared" si="22"/>
        <v>-0.5976151973861672</v>
      </c>
      <c r="Y37" s="4">
        <f t="shared" si="23"/>
        <v>-0.49352526479689468</v>
      </c>
      <c r="Z37" s="4">
        <f t="shared" si="24"/>
        <v>-0.57862185257088217</v>
      </c>
      <c r="AA37" s="38">
        <f t="shared" si="25"/>
        <v>-0.61851524130697833</v>
      </c>
      <c r="AB37" s="4">
        <f t="shared" si="26"/>
        <v>-0.61284035038453077</v>
      </c>
      <c r="AC37" s="37">
        <f t="shared" si="27"/>
        <v>-0.61378530249559171</v>
      </c>
      <c r="AD37" s="36">
        <f t="shared" si="28"/>
        <v>-0.65279972933079189</v>
      </c>
      <c r="AE37" s="4">
        <f t="shared" si="29"/>
        <v>-0.53501729952040344</v>
      </c>
      <c r="AF37" s="4">
        <f t="shared" si="30"/>
        <v>-0.53556867898703431</v>
      </c>
      <c r="AG37" s="4">
        <f t="shared" si="31"/>
        <v>-0.53876177935971881</v>
      </c>
      <c r="AH37" s="4">
        <f t="shared" si="32"/>
        <v>-0.53837835445833293</v>
      </c>
      <c r="AI37" s="4">
        <f t="shared" si="33"/>
        <v>-0.61544033094409645</v>
      </c>
      <c r="AL37" s="4">
        <f t="shared" si="34"/>
        <v>2.7401733429502053E-2</v>
      </c>
      <c r="AM37" s="4">
        <f t="shared" si="35"/>
        <v>-0.11249832183606004</v>
      </c>
      <c r="AN37" s="31">
        <f t="shared" si="36"/>
        <v>-8.5096588406557983E-2</v>
      </c>
      <c r="AO37" s="4">
        <f t="shared" si="37"/>
        <v>4.957044680105082E-2</v>
      </c>
      <c r="AP37" s="4">
        <f t="shared" si="38"/>
        <v>-0.12071694302451715</v>
      </c>
      <c r="AQ37" s="31">
        <f t="shared" si="39"/>
        <v>-7.1146496223466332E-2</v>
      </c>
      <c r="AR37" s="35">
        <f t="shared" si="40"/>
        <v>5.4400920775591589E-2</v>
      </c>
      <c r="AS37" s="4">
        <f t="shared" si="41"/>
        <v>-0.12888876831952045</v>
      </c>
      <c r="AT37" s="31">
        <f t="shared" si="42"/>
        <v>-7.448784754392887E-2</v>
      </c>
      <c r="AU37" s="4">
        <f t="shared" si="43"/>
        <v>5.8389796164995164E-2</v>
      </c>
      <c r="AV37" s="32">
        <f t="shared" si="44"/>
        <v>-0.1400805097604586</v>
      </c>
      <c r="AW37" s="31">
        <f t="shared" si="45"/>
        <v>-8.1690713595463441E-2</v>
      </c>
      <c r="AX37" s="4">
        <f t="shared" si="46"/>
        <v>6.1646948699115335E-2</v>
      </c>
      <c r="AY37" s="4">
        <f t="shared" si="47"/>
        <v>-0.11103959693146354</v>
      </c>
      <c r="AZ37" s="4">
        <f t="shared" si="48"/>
        <v>-0.12672949197787933</v>
      </c>
      <c r="BA37" s="4">
        <f t="shared" si="49"/>
        <v>-4.9392648232348201E-2</v>
      </c>
      <c r="BB37" s="31">
        <f t="shared" si="50"/>
        <v>-6.5082543278764005E-2</v>
      </c>
      <c r="BC37" s="4">
        <f t="shared" si="51"/>
        <v>6.2808838362962097E-2</v>
      </c>
      <c r="BD37" s="4">
        <f t="shared" si="52"/>
        <v>-0.12479935541153159</v>
      </c>
      <c r="BE37" s="4">
        <f t="shared" si="53"/>
        <v>-0.13137628144171931</v>
      </c>
      <c r="BF37" s="4">
        <f t="shared" si="54"/>
        <v>-6.1990517048569491E-2</v>
      </c>
      <c r="BG37" s="4">
        <f t="shared" si="55"/>
        <v>-6.8567443078757215E-2</v>
      </c>
      <c r="BH37" s="4">
        <f t="shared" si="56"/>
        <v>-7.7271671397496508E-2</v>
      </c>
      <c r="BI37" s="34">
        <f t="shared" si="57"/>
        <v>6.1863886251901257E-2</v>
      </c>
      <c r="BJ37" s="33">
        <f t="shared" si="58"/>
        <v>-7.8216623508557348E-2</v>
      </c>
      <c r="BK37" s="4">
        <f t="shared" si="59"/>
        <v>-9.7072515586489355E-2</v>
      </c>
      <c r="BL37" s="4">
        <f t="shared" si="60"/>
        <v>-0.18003988870671961</v>
      </c>
      <c r="BN37" t="s">
        <v>84</v>
      </c>
      <c r="BO37">
        <v>-255.23003184791099</v>
      </c>
      <c r="BP37">
        <v>-178.86389693177199</v>
      </c>
      <c r="BQ37">
        <v>-76.365291837338006</v>
      </c>
      <c r="BR37">
        <v>-255.234782449476</v>
      </c>
      <c r="BS37">
        <v>-178.86660853754501</v>
      </c>
      <c r="BT37">
        <v>-76.367323855232996</v>
      </c>
      <c r="BU37">
        <v>-255.23028152542</v>
      </c>
      <c r="BV37">
        <v>-178.864035295615</v>
      </c>
      <c r="BW37">
        <v>-76.365396674446004</v>
      </c>
      <c r="BX37">
        <v>-255.23485951565999</v>
      </c>
      <c r="BY37">
        <v>-178.866639086574</v>
      </c>
      <c r="BZ37">
        <v>-76.367367778787994</v>
      </c>
      <c r="CA37">
        <v>-254.871163162307</v>
      </c>
      <c r="CB37">
        <v>-178.611120048461</v>
      </c>
      <c r="CC37">
        <v>-76.259412900046001</v>
      </c>
      <c r="CD37">
        <v>-255.10952504825801</v>
      </c>
      <c r="CE37">
        <v>-178.780595729108</v>
      </c>
      <c r="CF37">
        <v>-76.328157048552995</v>
      </c>
      <c r="CG37">
        <v>-255.18445468759199</v>
      </c>
      <c r="CH37">
        <v>-178.83219838425001</v>
      </c>
      <c r="CI37">
        <v>-76.351431907156993</v>
      </c>
      <c r="CJ37">
        <v>-255.21027372544401</v>
      </c>
      <c r="CK37">
        <v>-178.849559065411</v>
      </c>
      <c r="CL37">
        <v>-76.359873884470005</v>
      </c>
      <c r="CM37">
        <v>-254.951690682585</v>
      </c>
      <c r="CN37">
        <v>-178.67856792106599</v>
      </c>
      <c r="CO37">
        <v>-76.272386374102993</v>
      </c>
      <c r="CP37">
        <v>-255.18926858938099</v>
      </c>
      <c r="CQ37">
        <v>-178.84668515147399</v>
      </c>
      <c r="CR37">
        <v>-76.341697788157006</v>
      </c>
      <c r="CS37">
        <v>-255.255080783274</v>
      </c>
      <c r="CT37">
        <v>-178.89080173752299</v>
      </c>
      <c r="CU37">
        <v>-76.363335945630993</v>
      </c>
      <c r="CV37">
        <v>-255.19591339166101</v>
      </c>
      <c r="CW37">
        <v>-178.84340141616201</v>
      </c>
      <c r="CX37">
        <v>-76.351783265305997</v>
      </c>
      <c r="CY37">
        <v>-255.22169361805101</v>
      </c>
      <c r="CZ37">
        <v>-178.85922857085899</v>
      </c>
      <c r="DA37">
        <v>-76.361722048215995</v>
      </c>
      <c r="DB37">
        <v>-255.22769233102599</v>
      </c>
      <c r="DC37">
        <v>-178.86267117847399</v>
      </c>
      <c r="DD37">
        <v>-76.364269445922005</v>
      </c>
      <c r="DE37">
        <v>-255.24087171495299</v>
      </c>
      <c r="DF37">
        <v>-178.88130038546799</v>
      </c>
      <c r="DG37">
        <v>-76.358665666438</v>
      </c>
      <c r="DH37">
        <v>-255.274841315336</v>
      </c>
      <c r="DI37">
        <v>-178.90338412870901</v>
      </c>
      <c r="DJ37">
        <v>-76.370515307226995</v>
      </c>
      <c r="DK37">
        <v>-254.88019107279999</v>
      </c>
      <c r="DL37">
        <v>-178.617975261922</v>
      </c>
      <c r="DM37">
        <v>-76.261429328339005</v>
      </c>
      <c r="DN37">
        <v>-254.96092831805299</v>
      </c>
      <c r="DO37">
        <v>-178.685385072217</v>
      </c>
      <c r="DP37">
        <v>-76.274621153257996</v>
      </c>
      <c r="DR37">
        <v>-1.1522294719640001</v>
      </c>
      <c r="DS37">
        <v>-0.85113606279099996</v>
      </c>
      <c r="DT37">
        <v>-0.30005718024200001</v>
      </c>
      <c r="DU37">
        <v>-254.08046813633601</v>
      </c>
      <c r="DV37">
        <v>-178.01437217647401</v>
      </c>
      <c r="DW37">
        <v>-76.066288501413993</v>
      </c>
      <c r="DX37">
        <v>-1.1543143131410001</v>
      </c>
      <c r="DY37">
        <v>-0.85223636107099998</v>
      </c>
      <c r="DZ37">
        <v>-0.30103535381899998</v>
      </c>
      <c r="EA37">
        <f t="shared" si="61"/>
        <v>-255.23561634517887</v>
      </c>
      <c r="EB37">
        <f t="shared" si="62"/>
        <v>-178.86704863534075</v>
      </c>
      <c r="EC37">
        <f t="shared" si="63"/>
        <v>-76.36771510553568</v>
      </c>
      <c r="ED37">
        <v>-1.1524420318199999</v>
      </c>
      <c r="EE37">
        <v>-0.85125559044099997</v>
      </c>
      <c r="EF37">
        <v>-0.300143453359</v>
      </c>
      <c r="EG37">
        <v>-254.080478393943</v>
      </c>
      <c r="EH37">
        <v>-178.01437549043399</v>
      </c>
      <c r="EI37">
        <v>-76.066295565340994</v>
      </c>
      <c r="EJ37">
        <v>-1.1543811217169999</v>
      </c>
      <c r="EK37">
        <v>-0.85226359614000002</v>
      </c>
      <c r="EL37">
        <v>-0.30107221344700003</v>
      </c>
      <c r="EM37">
        <f t="shared" si="64"/>
        <v>-255.235554253955</v>
      </c>
      <c r="EN37">
        <f t="shared" si="65"/>
        <v>-178.86700023546234</v>
      </c>
      <c r="EO37">
        <f t="shared" si="66"/>
        <v>-76.367700535511148</v>
      </c>
      <c r="EP37">
        <v>-254.92234765700201</v>
      </c>
      <c r="EQ37">
        <v>-178.65235398228</v>
      </c>
      <c r="ER37">
        <v>-76.269250859623</v>
      </c>
      <c r="ES37">
        <f t="shared" si="67"/>
        <v>-4.2156584202018621E-2</v>
      </c>
      <c r="ET37">
        <f t="shared" si="68"/>
        <v>-3.4378720358006376E-2</v>
      </c>
      <c r="EU37">
        <f t="shared" si="69"/>
        <v>-7.8215312839944318E-3</v>
      </c>
      <c r="EV37">
        <v>-3.8580661050999998E-2</v>
      </c>
      <c r="EW37">
        <v>-3.3031089936999998E-2</v>
      </c>
      <c r="EX37">
        <v>-5.370293634E-3</v>
      </c>
      <c r="EY37">
        <v>-255.136719408788</v>
      </c>
      <c r="EZ37">
        <v>-178.80300152305401</v>
      </c>
      <c r="FA37">
        <v>-76.333024610669</v>
      </c>
      <c r="FB37">
        <f t="shared" si="70"/>
        <v>-2.7194360529989581E-2</v>
      </c>
      <c r="FC37">
        <f t="shared" si="71"/>
        <v>-2.2405793946006725E-2</v>
      </c>
      <c r="FD37">
        <f t="shared" si="72"/>
        <v>-4.8675621160043647E-3</v>
      </c>
      <c r="FE37">
        <v>-5.2549180594000003E-2</v>
      </c>
      <c r="FF37">
        <v>-4.3683628420000002E-2</v>
      </c>
      <c r="FG37">
        <v>-8.6731774880000004E-3</v>
      </c>
      <c r="FH37">
        <v>-255.209951196986</v>
      </c>
      <c r="FI37">
        <v>-178.85180191435299</v>
      </c>
      <c r="FJ37">
        <v>-76.357322331777993</v>
      </c>
      <c r="FK37">
        <v>-255.23019920959899</v>
      </c>
      <c r="FL37">
        <v>-178.864029280892</v>
      </c>
      <c r="FM37">
        <v>-76.365326837479998</v>
      </c>
      <c r="FN37">
        <v>-255.23481759470499</v>
      </c>
      <c r="FO37">
        <v>-178.866634888612</v>
      </c>
      <c r="FP37">
        <v>-76.367332413089002</v>
      </c>
      <c r="FQ37">
        <v>-255.19905696995801</v>
      </c>
      <c r="FR37">
        <v>-178.84445107104199</v>
      </c>
      <c r="FS37">
        <v>-76.353868196112998</v>
      </c>
      <c r="FT37">
        <f t="shared" si="73"/>
        <v>-1.4602282366013242E-2</v>
      </c>
      <c r="FU37">
        <f t="shared" si="74"/>
        <v>-1.225268679198166E-2</v>
      </c>
      <c r="FV37">
        <f t="shared" si="75"/>
        <v>-2.4362889560052281E-3</v>
      </c>
      <c r="FW37">
        <v>-5.6023813317000001E-2</v>
      </c>
      <c r="FX37">
        <v>-4.6350666481000002E-2</v>
      </c>
      <c r="FY37">
        <v>-9.4677495179999998E-3</v>
      </c>
      <c r="FZ37">
        <v>-3.7750236070999997E-2</v>
      </c>
      <c r="GA37">
        <v>-3.2550477158000003E-2</v>
      </c>
      <c r="GB37">
        <v>-5.0450640189999996E-3</v>
      </c>
    </row>
    <row r="38" spans="1:184" ht="17" x14ac:dyDescent="0.25">
      <c r="A38" s="5">
        <v>3</v>
      </c>
      <c r="B38" t="s">
        <v>72</v>
      </c>
      <c r="C38" t="s">
        <v>2</v>
      </c>
      <c r="D38" t="s">
        <v>12</v>
      </c>
      <c r="E38" s="3">
        <v>1.1000000000000001</v>
      </c>
      <c r="F38" s="2">
        <f t="shared" si="4"/>
        <v>-0.61586200149334314</v>
      </c>
      <c r="G38" s="4">
        <f t="shared" si="5"/>
        <v>-0.54186850192503921</v>
      </c>
      <c r="H38" s="4">
        <f t="shared" si="6"/>
        <v>-0.54568384627700828</v>
      </c>
      <c r="I38" s="4">
        <f t="shared" si="7"/>
        <v>-0.54542303013524596</v>
      </c>
      <c r="J38" s="4">
        <f t="shared" si="8"/>
        <v>-0.54716084112138386</v>
      </c>
      <c r="K38" s="4">
        <f t="shared" si="9"/>
        <v>-0.43775394358635755</v>
      </c>
      <c r="L38" s="4">
        <f t="shared" si="10"/>
        <v>-0.50442974588465928</v>
      </c>
      <c r="M38" s="4">
        <f t="shared" si="11"/>
        <v>-0.53276208971921468</v>
      </c>
      <c r="N38" s="4">
        <f t="shared" si="12"/>
        <v>-0.54089771900387207</v>
      </c>
      <c r="O38" s="4">
        <f t="shared" si="13"/>
        <v>-0.49639696602975081</v>
      </c>
      <c r="P38" s="4">
        <f t="shared" si="14"/>
        <v>-0.56630952256222566</v>
      </c>
      <c r="Q38" s="4">
        <f t="shared" si="15"/>
        <v>-0.5979195932292708</v>
      </c>
      <c r="R38" s="4">
        <f t="shared" si="16"/>
        <v>-0.48402872365931421</v>
      </c>
      <c r="S38" s="4">
        <f t="shared" si="17"/>
        <v>-0.49207514243628436</v>
      </c>
      <c r="T38" s="4">
        <f t="shared" si="18"/>
        <v>-0.49682312214918617</v>
      </c>
      <c r="U38" s="4">
        <f t="shared" si="19"/>
        <v>-0.57755211643061977</v>
      </c>
      <c r="V38" s="4">
        <f t="shared" si="20"/>
        <v>-0.5969743537089145</v>
      </c>
      <c r="W38" s="39">
        <f t="shared" si="21"/>
        <v>-0.59076697182920523</v>
      </c>
      <c r="X38" s="4">
        <f t="shared" si="22"/>
        <v>-0.60250254214298216</v>
      </c>
      <c r="Y38" s="4">
        <f t="shared" si="23"/>
        <v>-0.52125236883228565</v>
      </c>
      <c r="Z38" s="4">
        <f t="shared" si="24"/>
        <v>-0.59631834273222406</v>
      </c>
      <c r="AA38" s="38">
        <f t="shared" si="25"/>
        <v>-0.62074982017694669</v>
      </c>
      <c r="AB38" s="4">
        <f t="shared" si="26"/>
        <v>-0.61586200149334314</v>
      </c>
      <c r="AC38" s="37">
        <f t="shared" si="27"/>
        <v>-0.61667498334406246</v>
      </c>
      <c r="AD38" s="36">
        <f t="shared" si="28"/>
        <v>-0.64748650061536228</v>
      </c>
      <c r="AE38" s="4">
        <f t="shared" si="29"/>
        <v>-0.54707926732747325</v>
      </c>
      <c r="AF38" s="4">
        <f t="shared" si="30"/>
        <v>-0.54762711294388244</v>
      </c>
      <c r="AG38" s="4">
        <f t="shared" si="31"/>
        <v>-0.5513377473649349</v>
      </c>
      <c r="AH38" s="4">
        <f t="shared" si="32"/>
        <v>-0.54943346120416836</v>
      </c>
      <c r="AI38" s="4">
        <f t="shared" si="33"/>
        <v>-0.61864424115451255</v>
      </c>
      <c r="AL38" s="4">
        <f t="shared" si="34"/>
        <v>2.0286182976885628E-2</v>
      </c>
      <c r="AM38" s="4">
        <f t="shared" si="35"/>
        <v>-9.5352155621596602E-2</v>
      </c>
      <c r="AN38" s="31">
        <f t="shared" si="36"/>
        <v>-7.5065972644710974E-2</v>
      </c>
      <c r="AO38" s="4">
        <f t="shared" si="37"/>
        <v>3.917106881446477E-2</v>
      </c>
      <c r="AP38" s="4">
        <f t="shared" si="38"/>
        <v>-0.10105084612278485</v>
      </c>
      <c r="AQ38" s="31">
        <f t="shared" si="39"/>
        <v>-6.1879777308320082E-2</v>
      </c>
      <c r="AR38" s="35">
        <f t="shared" si="40"/>
        <v>4.3068678410216069E-2</v>
      </c>
      <c r="AS38" s="4">
        <f t="shared" si="41"/>
        <v>-0.10822618193922395</v>
      </c>
      <c r="AT38" s="31">
        <f t="shared" si="42"/>
        <v>-6.5157503529007885E-2</v>
      </c>
      <c r="AU38" s="4">
        <f t="shared" si="43"/>
        <v>4.6287219504927923E-2</v>
      </c>
      <c r="AV38" s="32">
        <f t="shared" si="44"/>
        <v>-0.1180531790066468</v>
      </c>
      <c r="AW38" s="31">
        <f t="shared" si="45"/>
        <v>-7.1765959501718879E-2</v>
      </c>
      <c r="AX38" s="4">
        <f t="shared" si="46"/>
        <v>4.882842560089707E-2</v>
      </c>
      <c r="AY38" s="4">
        <f t="shared" si="47"/>
        <v>-9.3523392771305558E-2</v>
      </c>
      <c r="AZ38" s="4">
        <f t="shared" si="48"/>
        <v>-0.10673824816989103</v>
      </c>
      <c r="BA38" s="4">
        <f t="shared" si="49"/>
        <v>-4.4694967170408488E-2</v>
      </c>
      <c r="BB38" s="31">
        <f t="shared" si="50"/>
        <v>-5.7909822568993956E-2</v>
      </c>
      <c r="BC38" s="4">
        <f t="shared" si="51"/>
        <v>4.9818290457186096E-2</v>
      </c>
      <c r="BD38" s="4">
        <f t="shared" si="52"/>
        <v>-0.10489921127263013</v>
      </c>
      <c r="BE38" s="4">
        <f t="shared" si="53"/>
        <v>-0.11042739970669774</v>
      </c>
      <c r="BF38" s="4">
        <f t="shared" si="54"/>
        <v>-5.5080920815444037E-2</v>
      </c>
      <c r="BG38" s="4">
        <f t="shared" si="55"/>
        <v>-6.0609109249511642E-2</v>
      </c>
      <c r="BH38" s="4">
        <f t="shared" si="56"/>
        <v>-6.8234888549460707E-2</v>
      </c>
      <c r="BI38" s="34">
        <f t="shared" si="57"/>
        <v>4.9005308606466819E-2</v>
      </c>
      <c r="BJ38" s="33">
        <f t="shared" si="58"/>
        <v>-6.9047870400179984E-2</v>
      </c>
      <c r="BK38" s="4">
        <f t="shared" si="59"/>
        <v>-8.1669583313221397E-2</v>
      </c>
      <c r="BL38" s="4">
        <f t="shared" si="60"/>
        <v>-0.14967767812866595</v>
      </c>
      <c r="BN38" t="s">
        <v>83</v>
      </c>
      <c r="BO38">
        <v>-255.23004699804</v>
      </c>
      <c r="BP38">
        <v>-178.863895864048</v>
      </c>
      <c r="BQ38">
        <v>-76.365287611604003</v>
      </c>
      <c r="BR38">
        <v>-255.23480028819199</v>
      </c>
      <c r="BS38">
        <v>-178.866608316015</v>
      </c>
      <c r="BT38">
        <v>-76.367322369651006</v>
      </c>
      <c r="BU38">
        <v>-255.23029654963901</v>
      </c>
      <c r="BV38">
        <v>-178.86403426034499</v>
      </c>
      <c r="BW38">
        <v>-76.365393102404994</v>
      </c>
      <c r="BX38">
        <v>-255.23487792170599</v>
      </c>
      <c r="BY38">
        <v>-178.86663890780099</v>
      </c>
      <c r="BZ38">
        <v>-76.367367057638006</v>
      </c>
      <c r="CA38">
        <v>-254.87114433078699</v>
      </c>
      <c r="CB38">
        <v>-178.61109542959599</v>
      </c>
      <c r="CC38">
        <v>-76.259351295906001</v>
      </c>
      <c r="CD38">
        <v>-255.109522666716</v>
      </c>
      <c r="CE38">
        <v>-178.780585414618</v>
      </c>
      <c r="CF38">
        <v>-76.328133392162997</v>
      </c>
      <c r="CG38">
        <v>-255.18446466901599</v>
      </c>
      <c r="CH38">
        <v>-178.83219315201799</v>
      </c>
      <c r="CI38">
        <v>-76.351422506600997</v>
      </c>
      <c r="CJ38">
        <v>-255.21028874364899</v>
      </c>
      <c r="CK38">
        <v>-178.84955736547599</v>
      </c>
      <c r="CL38">
        <v>-76.359869402826007</v>
      </c>
      <c r="CM38">
        <v>-254.95165622093401</v>
      </c>
      <c r="CN38">
        <v>-178.67854380278101</v>
      </c>
      <c r="CO38">
        <v>-76.272321359266996</v>
      </c>
      <c r="CP38">
        <v>-255.18925300318401</v>
      </c>
      <c r="CQ38">
        <v>-178.846676073347</v>
      </c>
      <c r="CR38">
        <v>-76.341674458205006</v>
      </c>
      <c r="CS38">
        <v>-255.25507893404799</v>
      </c>
      <c r="CT38">
        <v>-178.89079811033301</v>
      </c>
      <c r="CU38">
        <v>-76.363327978230998</v>
      </c>
      <c r="CV38">
        <v>-255.195945394402</v>
      </c>
      <c r="CW38">
        <v>-178.84339695175001</v>
      </c>
      <c r="CX38">
        <v>-76.351777093813993</v>
      </c>
      <c r="CY38">
        <v>-255.221730017065</v>
      </c>
      <c r="CZ38">
        <v>-178.859227445437</v>
      </c>
      <c r="DA38">
        <v>-76.361718400005998</v>
      </c>
      <c r="DB38">
        <v>-255.22773109691499</v>
      </c>
      <c r="DC38">
        <v>-178.86267097112301</v>
      </c>
      <c r="DD38">
        <v>-76.364268387783</v>
      </c>
      <c r="DE38">
        <v>-255.240871199981</v>
      </c>
      <c r="DF38">
        <v>-178.88129385461599</v>
      </c>
      <c r="DG38">
        <v>-76.358656957519997</v>
      </c>
      <c r="DH38">
        <v>-255.27484350504599</v>
      </c>
      <c r="DI38">
        <v>-178.90338200784501</v>
      </c>
      <c r="DJ38">
        <v>-76.370510158051999</v>
      </c>
      <c r="DK38">
        <v>-254.880119776279</v>
      </c>
      <c r="DL38">
        <v>-178.617921703805</v>
      </c>
      <c r="DM38">
        <v>-76.261367403983996</v>
      </c>
      <c r="DN38">
        <v>-254.96083489872899</v>
      </c>
      <c r="DO38">
        <v>-178.68533059288799</v>
      </c>
      <c r="DP38">
        <v>-76.274554012112006</v>
      </c>
      <c r="DR38">
        <v>-1.152049289841</v>
      </c>
      <c r="DS38">
        <v>-0.851135283395</v>
      </c>
      <c r="DT38">
        <v>-0.300054693983</v>
      </c>
      <c r="DU38">
        <v>-254.08066476930199</v>
      </c>
      <c r="DV38">
        <v>-178.01437214247699</v>
      </c>
      <c r="DW38">
        <v>-76.066287896396005</v>
      </c>
      <c r="DX38">
        <v>-1.15413551889</v>
      </c>
      <c r="DY38">
        <v>-0.85223617353799996</v>
      </c>
      <c r="DZ38">
        <v>-0.30103447325499999</v>
      </c>
      <c r="EA38">
        <f t="shared" si="61"/>
        <v>-255.23563473901552</v>
      </c>
      <c r="EB38">
        <f t="shared" si="62"/>
        <v>-178.86704865054435</v>
      </c>
      <c r="EC38">
        <f t="shared" si="63"/>
        <v>-76.367714262200295</v>
      </c>
      <c r="ED38">
        <v>-1.152261615372</v>
      </c>
      <c r="EE38">
        <v>-0.85125483566500004</v>
      </c>
      <c r="EF38">
        <v>-0.30014148640400001</v>
      </c>
      <c r="EG38">
        <v>-254.080675286933</v>
      </c>
      <c r="EH38">
        <v>-178.01437546201799</v>
      </c>
      <c r="EI38">
        <v>-76.066295235888006</v>
      </c>
      <c r="EJ38">
        <v>-1.1542026347729999</v>
      </c>
      <c r="EK38">
        <v>-0.85226344578299995</v>
      </c>
      <c r="EL38">
        <v>-0.30107182175000002</v>
      </c>
      <c r="EM38">
        <f t="shared" si="64"/>
        <v>-255.23557335130488</v>
      </c>
      <c r="EN38">
        <f t="shared" si="65"/>
        <v>-178.86700027324093</v>
      </c>
      <c r="EO38">
        <f t="shared" si="66"/>
        <v>-76.367700378745539</v>
      </c>
      <c r="EP38">
        <v>-254.92229337201499</v>
      </c>
      <c r="EQ38">
        <v>-178.652304166145</v>
      </c>
      <c r="ER38">
        <v>-76.269190865469</v>
      </c>
      <c r="ES38">
        <f t="shared" si="67"/>
        <v>-4.2173595735988556E-2</v>
      </c>
      <c r="ET38">
        <f t="shared" si="68"/>
        <v>-3.4382462340005304E-2</v>
      </c>
      <c r="EU38">
        <f t="shared" si="69"/>
        <v>-7.8234614850032358E-3</v>
      </c>
      <c r="EV38">
        <v>-3.8541526712999999E-2</v>
      </c>
      <c r="EW38">
        <v>-3.3026426742999999E-2</v>
      </c>
      <c r="EX38">
        <v>-5.3631466440000001E-3</v>
      </c>
      <c r="EY38">
        <v>-255.13673784326599</v>
      </c>
      <c r="EZ38">
        <v>-178.80299305272999</v>
      </c>
      <c r="FA38">
        <v>-76.333003353669994</v>
      </c>
      <c r="FB38">
        <f t="shared" si="70"/>
        <v>-2.7215176549987063E-2</v>
      </c>
      <c r="FC38">
        <f t="shared" si="71"/>
        <v>-2.2407638111985761E-2</v>
      </c>
      <c r="FD38">
        <f t="shared" si="72"/>
        <v>-4.8699615069978108E-3</v>
      </c>
      <c r="FE38">
        <v>-5.2515159919E-2</v>
      </c>
      <c r="FF38">
        <v>-4.3683020617000003E-2</v>
      </c>
      <c r="FG38">
        <v>-8.6711045349999998E-3</v>
      </c>
      <c r="FH38">
        <v>-255.209963689972</v>
      </c>
      <c r="FI38">
        <v>-178.85179834479499</v>
      </c>
      <c r="FJ38">
        <v>-76.357316183292994</v>
      </c>
      <c r="FK38">
        <v>-255.23021457273501</v>
      </c>
      <c r="FL38">
        <v>-178.86402837338099</v>
      </c>
      <c r="FM38">
        <v>-76.365322637236005</v>
      </c>
      <c r="FN38">
        <v>-255.23483546576901</v>
      </c>
      <c r="FO38">
        <v>-178.866634691618</v>
      </c>
      <c r="FP38">
        <v>-76.367330941215002</v>
      </c>
      <c r="FQ38">
        <v>-255.19908895790601</v>
      </c>
      <c r="FR38">
        <v>-178.844447769867</v>
      </c>
      <c r="FS38">
        <v>-76.353860811947001</v>
      </c>
      <c r="FT38">
        <f t="shared" si="73"/>
        <v>-1.4624288890018988E-2</v>
      </c>
      <c r="FU38">
        <f t="shared" si="74"/>
        <v>-1.2254617849009719E-2</v>
      </c>
      <c r="FV38">
        <f t="shared" si="75"/>
        <v>-2.4383053460041992E-3</v>
      </c>
      <c r="FW38">
        <v>-5.5989976141999999E-2</v>
      </c>
      <c r="FX38">
        <v>-4.6350340465999999E-2</v>
      </c>
      <c r="FY38">
        <v>-9.4671662839999997E-3</v>
      </c>
      <c r="FZ38">
        <v>-3.7716584790999999E-2</v>
      </c>
      <c r="GA38">
        <v>-3.2548810292999997E-2</v>
      </c>
      <c r="GB38">
        <v>-5.0376257380000001E-3</v>
      </c>
    </row>
    <row r="39" spans="1:184" ht="17" x14ac:dyDescent="0.25">
      <c r="A39" s="5">
        <v>3</v>
      </c>
      <c r="B39" t="s">
        <v>72</v>
      </c>
      <c r="C39" t="s">
        <v>2</v>
      </c>
      <c r="D39" t="s">
        <v>12</v>
      </c>
      <c r="E39" s="3">
        <v>1.25</v>
      </c>
      <c r="F39" s="2">
        <f t="shared" si="4"/>
        <v>-0.52559818842229766</v>
      </c>
      <c r="G39" s="4">
        <f t="shared" si="5"/>
        <v>-0.47749056286678537</v>
      </c>
      <c r="H39" s="4">
        <f t="shared" si="6"/>
        <v>-0.48007669894994026</v>
      </c>
      <c r="I39" s="4">
        <f t="shared" si="7"/>
        <v>-0.47993261523941205</v>
      </c>
      <c r="J39" s="4">
        <f t="shared" si="8"/>
        <v>-0.48115095442525391</v>
      </c>
      <c r="K39" s="4">
        <f t="shared" si="9"/>
        <v>-0.43055394602269392</v>
      </c>
      <c r="L39" s="4">
        <f t="shared" si="10"/>
        <v>-0.45594206861565656</v>
      </c>
      <c r="M39" s="4">
        <f t="shared" si="11"/>
        <v>-0.47331540330936683</v>
      </c>
      <c r="N39" s="4">
        <f t="shared" si="12"/>
        <v>-0.47846890665884795</v>
      </c>
      <c r="O39" s="4">
        <f t="shared" si="13"/>
        <v>-0.4680440938413602</v>
      </c>
      <c r="P39" s="4">
        <f t="shared" si="14"/>
        <v>-0.49443082062879307</v>
      </c>
      <c r="Q39" s="4">
        <f t="shared" si="15"/>
        <v>-0.51446668377979687</v>
      </c>
      <c r="R39" s="4">
        <f t="shared" si="16"/>
        <v>-0.44401254072407459</v>
      </c>
      <c r="S39" s="4">
        <f t="shared" si="17"/>
        <v>-0.45046231177959456</v>
      </c>
      <c r="T39" s="4">
        <f t="shared" si="18"/>
        <v>-0.4536279566647845</v>
      </c>
      <c r="U39" s="4">
        <f t="shared" si="19"/>
        <v>-0.50031655665809793</v>
      </c>
      <c r="V39" s="4">
        <f t="shared" si="20"/>
        <v>-0.5134621119767333</v>
      </c>
      <c r="W39" s="39">
        <f t="shared" si="21"/>
        <v>-0.50827231410957541</v>
      </c>
      <c r="X39" s="4">
        <f t="shared" si="22"/>
        <v>-0.5167822014471225</v>
      </c>
      <c r="Y39" s="4">
        <f t="shared" si="23"/>
        <v>-0.48113499498747153</v>
      </c>
      <c r="Z39" s="4">
        <f t="shared" si="24"/>
        <v>-0.53013169790152537</v>
      </c>
      <c r="AA39" s="38">
        <f t="shared" si="25"/>
        <v>-0.5290734018639941</v>
      </c>
      <c r="AB39" s="4">
        <f t="shared" si="26"/>
        <v>-0.52559818842229766</v>
      </c>
      <c r="AC39" s="37">
        <f t="shared" si="27"/>
        <v>-0.52610739609026347</v>
      </c>
      <c r="AD39" s="36">
        <f t="shared" si="28"/>
        <v>-0.54205215914396054</v>
      </c>
      <c r="AE39" s="4">
        <f t="shared" si="29"/>
        <v>-0.48104255913753619</v>
      </c>
      <c r="AF39" s="4">
        <f t="shared" si="30"/>
        <v>-0.4814838101750839</v>
      </c>
      <c r="AG39" s="4">
        <f t="shared" si="31"/>
        <v>-0.48470595819319084</v>
      </c>
      <c r="AH39" s="4">
        <f t="shared" si="32"/>
        <v>-0.48387586099272978</v>
      </c>
      <c r="AI39" s="4">
        <f t="shared" si="33"/>
        <v>-0.52760288376038655</v>
      </c>
      <c r="AL39" s="4">
        <f t="shared" si="34"/>
        <v>9.6654108723672107E-3</v>
      </c>
      <c r="AM39" s="4">
        <f t="shared" si="35"/>
        <v>-5.8662113785735812E-2</v>
      </c>
      <c r="AN39" s="31">
        <f t="shared" si="36"/>
        <v>-4.8996702913368599E-2</v>
      </c>
      <c r="AO39" s="4">
        <f t="shared" si="37"/>
        <v>2.1697646985935286E-2</v>
      </c>
      <c r="AP39" s="4">
        <f t="shared" si="38"/>
        <v>-6.0186398994712134E-2</v>
      </c>
      <c r="AQ39" s="31">
        <f t="shared" si="39"/>
        <v>-3.8488752008776848E-2</v>
      </c>
      <c r="AR39" s="35">
        <f t="shared" si="40"/>
        <v>2.3683621051136292E-2</v>
      </c>
      <c r="AS39" s="4">
        <f t="shared" si="41"/>
        <v>-6.483490089187624E-2</v>
      </c>
      <c r="AT39" s="31">
        <f t="shared" si="42"/>
        <v>-4.1151279840739949E-2</v>
      </c>
      <c r="AU39" s="4">
        <f t="shared" si="43"/>
        <v>2.5323584978988151E-2</v>
      </c>
      <c r="AV39" s="32">
        <f t="shared" si="44"/>
        <v>-7.12012669658771E-2</v>
      </c>
      <c r="AW39" s="31">
        <f t="shared" si="45"/>
        <v>-4.5877681986888949E-2</v>
      </c>
      <c r="AX39" s="4">
        <f t="shared" si="46"/>
        <v>2.6459101236692987E-2</v>
      </c>
      <c r="AY39" s="4">
        <f t="shared" si="47"/>
        <v>-5.6304015934023344E-2</v>
      </c>
      <c r="AZ39" s="4">
        <f t="shared" si="48"/>
        <v>-6.4259773385500846E-2</v>
      </c>
      <c r="BA39" s="4">
        <f t="shared" si="49"/>
        <v>-2.9844914697330357E-2</v>
      </c>
      <c r="BB39" s="31">
        <f t="shared" si="50"/>
        <v>-3.7800672148807862E-2</v>
      </c>
      <c r="BC39" s="4">
        <f t="shared" si="51"/>
        <v>2.7086888718663337E-2</v>
      </c>
      <c r="BD39" s="4">
        <f t="shared" si="52"/>
        <v>-6.2999800197138744E-2</v>
      </c>
      <c r="BE39" s="4">
        <f t="shared" si="53"/>
        <v>-6.6319889667527956E-2</v>
      </c>
      <c r="BF39" s="4">
        <f t="shared" si="54"/>
        <v>-3.5912911478475404E-2</v>
      </c>
      <c r="BG39" s="4">
        <f t="shared" si="55"/>
        <v>-3.9233000948864616E-2</v>
      </c>
      <c r="BH39" s="4">
        <f t="shared" si="56"/>
        <v>-4.4114378247213759E-2</v>
      </c>
      <c r="BI39" s="34">
        <f t="shared" si="57"/>
        <v>2.6577681050697605E-2</v>
      </c>
      <c r="BJ39" s="33">
        <f t="shared" si="58"/>
        <v>-4.4623585915179495E-2</v>
      </c>
      <c r="BK39" s="4">
        <f t="shared" si="59"/>
        <v>-4.9238106461182207E-2</v>
      </c>
      <c r="BL39" s="4">
        <f t="shared" si="60"/>
        <v>-8.7655237687539994E-2</v>
      </c>
      <c r="BN39" t="s">
        <v>82</v>
      </c>
      <c r="BO39">
        <v>-255.229932589496</v>
      </c>
      <c r="BP39">
        <v>-178.86389359721801</v>
      </c>
      <c r="BQ39">
        <v>-76.365278062662</v>
      </c>
      <c r="BR39">
        <v>-255.23469157525099</v>
      </c>
      <c r="BS39">
        <v>-178.86660780724699</v>
      </c>
      <c r="BT39">
        <v>-76.367318717117996</v>
      </c>
      <c r="BU39">
        <v>-255.23018200675401</v>
      </c>
      <c r="BV39">
        <v>-178.86403204723101</v>
      </c>
      <c r="BW39">
        <v>-76.365385138248996</v>
      </c>
      <c r="BX39">
        <v>-255.23477047765499</v>
      </c>
      <c r="BY39">
        <v>-178.86663850032599</v>
      </c>
      <c r="BZ39">
        <v>-76.367365214507998</v>
      </c>
      <c r="CA39">
        <v>-254.87093689104</v>
      </c>
      <c r="CB39">
        <v>-178.61103802343899</v>
      </c>
      <c r="CC39">
        <v>-76.259212736242006</v>
      </c>
      <c r="CD39">
        <v>-255.10937136390399</v>
      </c>
      <c r="CE39">
        <v>-178.78056544732499</v>
      </c>
      <c r="CF39">
        <v>-76.328079326673006</v>
      </c>
      <c r="CG39">
        <v>-255.18433585733499</v>
      </c>
      <c r="CH39">
        <v>-178.83218185384899</v>
      </c>
      <c r="CI39">
        <v>-76.351399727409998</v>
      </c>
      <c r="CJ39">
        <v>-255.21017554707799</v>
      </c>
      <c r="CK39">
        <v>-178.84955282129499</v>
      </c>
      <c r="CL39">
        <v>-76.359860237077001</v>
      </c>
      <c r="CM39">
        <v>-254.95140669118899</v>
      </c>
      <c r="CN39">
        <v>-178.678488252584</v>
      </c>
      <c r="CO39">
        <v>-76.272172562894994</v>
      </c>
      <c r="CP39">
        <v>-255.189067334312</v>
      </c>
      <c r="CQ39">
        <v>-178.846658240907</v>
      </c>
      <c r="CR39">
        <v>-76.341621167770995</v>
      </c>
      <c r="CS39">
        <v>-255.254918739597</v>
      </c>
      <c r="CT39">
        <v>-178.89079012323</v>
      </c>
      <c r="CU39">
        <v>-76.363308761553995</v>
      </c>
      <c r="CV39">
        <v>-255.19585807893299</v>
      </c>
      <c r="CW39">
        <v>-178.843386799575</v>
      </c>
      <c r="CX39">
        <v>-76.351763700364003</v>
      </c>
      <c r="CY39">
        <v>-255.22165351961999</v>
      </c>
      <c r="CZ39">
        <v>-178.859225277212</v>
      </c>
      <c r="DA39">
        <v>-76.361710385050003</v>
      </c>
      <c r="DB39">
        <v>-255.22765914769801</v>
      </c>
      <c r="DC39">
        <v>-178.86267053944999</v>
      </c>
      <c r="DD39">
        <v>-76.364265706113997</v>
      </c>
      <c r="DE39">
        <v>-255.24071432241601</v>
      </c>
      <c r="DF39">
        <v>-178.88127926232301</v>
      </c>
      <c r="DG39">
        <v>-76.358637754941995</v>
      </c>
      <c r="DH39">
        <v>-255.274694961856</v>
      </c>
      <c r="DI39">
        <v>-178.903377857338</v>
      </c>
      <c r="DJ39">
        <v>-76.370498850592</v>
      </c>
      <c r="DK39">
        <v>-254.87978292726501</v>
      </c>
      <c r="DL39">
        <v>-178.61778316029299</v>
      </c>
      <c r="DM39">
        <v>-76.261233029584005</v>
      </c>
      <c r="DN39">
        <v>-254.96044057608901</v>
      </c>
      <c r="DO39">
        <v>-178.68518977729701</v>
      </c>
      <c r="DP39">
        <v>-76.274405980191005</v>
      </c>
      <c r="DR39">
        <v>-1.151682899611</v>
      </c>
      <c r="DS39">
        <v>-0.85113360364099999</v>
      </c>
      <c r="DT39">
        <v>-0.30004906077499999</v>
      </c>
      <c r="DU39">
        <v>-254.080919307599</v>
      </c>
      <c r="DV39">
        <v>-178.014372043305</v>
      </c>
      <c r="DW39">
        <v>-76.066286296778003</v>
      </c>
      <c r="DX39">
        <v>-1.1537722676519999</v>
      </c>
      <c r="DY39">
        <v>-0.85223576394099998</v>
      </c>
      <c r="DZ39">
        <v>-0.30103242034</v>
      </c>
      <c r="EA39">
        <f t="shared" si="61"/>
        <v>-255.23552728160993</v>
      </c>
      <c r="EB39">
        <f t="shared" si="62"/>
        <v>-178.86704864981334</v>
      </c>
      <c r="EC39">
        <f t="shared" si="63"/>
        <v>-76.367712041714469</v>
      </c>
      <c r="ED39">
        <v>-1.1518949214800001</v>
      </c>
      <c r="EE39">
        <v>-0.85125323161599997</v>
      </c>
      <c r="EF39">
        <v>-0.30013720318699999</v>
      </c>
      <c r="EG39">
        <v>-254.08093048555401</v>
      </c>
      <c r="EH39">
        <v>-178.01437538205499</v>
      </c>
      <c r="EI39">
        <v>-76.066294307864993</v>
      </c>
      <c r="EJ39">
        <v>-1.1538399921019999</v>
      </c>
      <c r="EK39">
        <v>-0.85226311827099999</v>
      </c>
      <c r="EL39">
        <v>-0.30107090664300001</v>
      </c>
      <c r="EM39">
        <f t="shared" si="64"/>
        <v>-255.23546735872878</v>
      </c>
      <c r="EN39">
        <f t="shared" si="65"/>
        <v>-178.86700032312439</v>
      </c>
      <c r="EO39">
        <f t="shared" si="66"/>
        <v>-76.367699742344016</v>
      </c>
      <c r="EP39">
        <v>-254.921986736131</v>
      </c>
      <c r="EQ39">
        <v>-178.65217537837</v>
      </c>
      <c r="ER39">
        <v>-76.269060023185006</v>
      </c>
      <c r="ES39">
        <f t="shared" si="67"/>
        <v>-4.2203808865991732E-2</v>
      </c>
      <c r="ET39">
        <f t="shared" si="68"/>
        <v>-3.4392218077016423E-2</v>
      </c>
      <c r="EU39">
        <f t="shared" si="69"/>
        <v>-7.8269936010002539E-3</v>
      </c>
      <c r="EV39">
        <v>-3.8453839956999997E-2</v>
      </c>
      <c r="EW39">
        <v>-3.3014398925999999E-2</v>
      </c>
      <c r="EX39">
        <v>-5.3459570060000001E-3</v>
      </c>
      <c r="EY39">
        <v>-255.13662360698399</v>
      </c>
      <c r="EZ39">
        <v>-178.802976400256</v>
      </c>
      <c r="FA39">
        <v>-76.332955194221995</v>
      </c>
      <c r="FB39">
        <f t="shared" si="70"/>
        <v>-2.7252243079999516E-2</v>
      </c>
      <c r="FC39">
        <f t="shared" si="71"/>
        <v>-2.2410952931011252E-2</v>
      </c>
      <c r="FD39">
        <f t="shared" si="72"/>
        <v>-4.8758675489892767E-3</v>
      </c>
      <c r="FE39">
        <v>-5.2443727327999998E-2</v>
      </c>
      <c r="FF39">
        <v>-4.3681840651000003E-2</v>
      </c>
      <c r="FG39">
        <v>-8.6659735490000004E-3</v>
      </c>
      <c r="FH39">
        <v>-255.20984288797101</v>
      </c>
      <c r="FI39">
        <v>-178.851790320932</v>
      </c>
      <c r="FJ39">
        <v>-76.357302822785002</v>
      </c>
      <c r="FK39">
        <v>-255.23010062754599</v>
      </c>
      <c r="FL39">
        <v>-178.864026453306</v>
      </c>
      <c r="FM39">
        <v>-76.365313151178995</v>
      </c>
      <c r="FN39">
        <v>-255.234726809356</v>
      </c>
      <c r="FO39">
        <v>-178.86663423861901</v>
      </c>
      <c r="FP39">
        <v>-76.367327314373995</v>
      </c>
      <c r="FQ39">
        <v>-255.199000131612</v>
      </c>
      <c r="FR39">
        <v>-178.844440449524</v>
      </c>
      <c r="FS39">
        <v>-76.353843148262996</v>
      </c>
      <c r="FT39">
        <f t="shared" si="73"/>
        <v>-1.4664274277009781E-2</v>
      </c>
      <c r="FU39">
        <f t="shared" si="74"/>
        <v>-1.22585956750072E-2</v>
      </c>
      <c r="FV39">
        <f t="shared" si="75"/>
        <v>-2.4434208529982016E-3</v>
      </c>
      <c r="FW39">
        <v>-5.5918607985E-2</v>
      </c>
      <c r="FX39">
        <v>-4.6349673707000001E-2</v>
      </c>
      <c r="FY39">
        <v>-9.4656132909999996E-3</v>
      </c>
      <c r="FZ39">
        <v>-3.7643173741999998E-2</v>
      </c>
      <c r="GA39">
        <v>-3.2544880302E-2</v>
      </c>
      <c r="GB39">
        <v>-5.0198275259999998E-3</v>
      </c>
    </row>
    <row r="40" spans="1:184" ht="17" x14ac:dyDescent="0.25">
      <c r="A40" s="5">
        <v>3</v>
      </c>
      <c r="B40" t="s">
        <v>72</v>
      </c>
      <c r="C40" t="s">
        <v>2</v>
      </c>
      <c r="D40" t="s">
        <v>12</v>
      </c>
      <c r="E40" s="3">
        <v>1.5</v>
      </c>
      <c r="F40" s="2">
        <f t="shared" si="4"/>
        <v>-0.33577922875253918</v>
      </c>
      <c r="G40" s="4">
        <f t="shared" si="5"/>
        <v>-0.3145170309798383</v>
      </c>
      <c r="H40" s="4">
        <f t="shared" si="6"/>
        <v>-0.31608542320185345</v>
      </c>
      <c r="I40" s="4">
        <f t="shared" si="7"/>
        <v>-0.31605081667038493</v>
      </c>
      <c r="J40" s="4">
        <f t="shared" si="8"/>
        <v>-0.31670800862908105</v>
      </c>
      <c r="K40" s="4">
        <f t="shared" si="9"/>
        <v>-0.30394626823540533</v>
      </c>
      <c r="L40" s="4">
        <f t="shared" si="10"/>
        <v>-0.30858443880839015</v>
      </c>
      <c r="M40" s="4">
        <f t="shared" si="11"/>
        <v>-0.31366919409517341</v>
      </c>
      <c r="N40" s="4">
        <f t="shared" si="12"/>
        <v>-0.3159432232751116</v>
      </c>
      <c r="O40" s="4">
        <f t="shared" si="13"/>
        <v>-0.31974515020546868</v>
      </c>
      <c r="P40" s="4">
        <f t="shared" si="14"/>
        <v>-0.32437081389945194</v>
      </c>
      <c r="Q40" s="4">
        <f t="shared" si="15"/>
        <v>-0.33088739588080196</v>
      </c>
      <c r="R40" s="4">
        <f t="shared" si="16"/>
        <v>-0.29751113258198797</v>
      </c>
      <c r="S40" s="4">
        <f t="shared" si="17"/>
        <v>-0.30160606380088173</v>
      </c>
      <c r="T40" s="4">
        <f t="shared" si="18"/>
        <v>-0.3035077909427884</v>
      </c>
      <c r="U40" s="4">
        <f t="shared" si="19"/>
        <v>-0.32294700362352668</v>
      </c>
      <c r="V40" s="4">
        <f t="shared" si="20"/>
        <v>-0.3301022892717711</v>
      </c>
      <c r="W40" s="39">
        <f t="shared" si="21"/>
        <v>-0.32654109220169608</v>
      </c>
      <c r="X40" s="4">
        <f t="shared" si="22"/>
        <v>-0.33160404035408697</v>
      </c>
      <c r="Y40" s="4">
        <f t="shared" si="23"/>
        <v>-0.32756532923117632</v>
      </c>
      <c r="Z40" s="4">
        <f t="shared" si="24"/>
        <v>-0.34965302732631348</v>
      </c>
      <c r="AA40" s="38">
        <f t="shared" si="25"/>
        <v>-0.33817312129699062</v>
      </c>
      <c r="AB40" s="4">
        <f t="shared" si="26"/>
        <v>-0.33577922875253918</v>
      </c>
      <c r="AC40" s="37">
        <f t="shared" si="27"/>
        <v>-0.33602877483835464</v>
      </c>
      <c r="AD40" s="36">
        <f t="shared" si="28"/>
        <v>-0.34346564084463843</v>
      </c>
      <c r="AE40" s="4">
        <f t="shared" si="29"/>
        <v>-0.31669701652101895</v>
      </c>
      <c r="AF40" s="4">
        <f t="shared" si="30"/>
        <v>-0.31690000828457987</v>
      </c>
      <c r="AG40" s="4">
        <f t="shared" si="31"/>
        <v>-0.3170029342887522</v>
      </c>
      <c r="AH40" s="4">
        <f t="shared" si="32"/>
        <v>-0.31832908995570247</v>
      </c>
      <c r="AI40" s="4">
        <f t="shared" si="33"/>
        <v>-0.33515989082907338</v>
      </c>
      <c r="AL40" s="4">
        <f t="shared" si="34"/>
        <v>5.3297732716977393E-3</v>
      </c>
      <c r="AM40" s="4">
        <f t="shared" si="35"/>
        <v>-2.741747200645045E-2</v>
      </c>
      <c r="AN40" s="31">
        <f t="shared" si="36"/>
        <v>-2.2087698734752709E-2</v>
      </c>
      <c r="AO40" s="4">
        <f t="shared" si="37"/>
        <v>1.1497821437619677E-2</v>
      </c>
      <c r="AP40" s="4">
        <f t="shared" si="38"/>
        <v>-2.7284197146270103E-2</v>
      </c>
      <c r="AQ40" s="31">
        <f t="shared" si="39"/>
        <v>-1.5786375708650428E-2</v>
      </c>
      <c r="AR40" s="35">
        <f t="shared" si="40"/>
        <v>1.1991318125692886E-2</v>
      </c>
      <c r="AS40" s="4">
        <f t="shared" si="41"/>
        <v>-2.9209519284134983E-2</v>
      </c>
      <c r="AT40" s="31">
        <f t="shared" si="42"/>
        <v>-1.7218201158442095E-2</v>
      </c>
      <c r="AU40" s="4">
        <f t="shared" si="43"/>
        <v>1.2398834407569665E-2</v>
      </c>
      <c r="AV40" s="32">
        <f t="shared" si="44"/>
        <v>-3.1846348484420681E-2</v>
      </c>
      <c r="AW40" s="31">
        <f t="shared" si="45"/>
        <v>-1.9447514076851018E-2</v>
      </c>
      <c r="AX40" s="4">
        <f t="shared" si="46"/>
        <v>1.2709498978937226E-2</v>
      </c>
      <c r="AY40" s="4">
        <f t="shared" si="47"/>
        <v>-2.5435871041538716E-2</v>
      </c>
      <c r="AZ40" s="4">
        <f t="shared" si="48"/>
        <v>-2.9029959619708137E-2</v>
      </c>
      <c r="BA40" s="4">
        <f t="shared" si="49"/>
        <v>-1.272637206260149E-2</v>
      </c>
      <c r="BB40" s="31">
        <f t="shared" si="50"/>
        <v>-1.632046064077091E-2</v>
      </c>
      <c r="BC40" s="4">
        <f t="shared" si="51"/>
        <v>1.2967128016461381E-2</v>
      </c>
      <c r="BD40" s="4">
        <f t="shared" si="52"/>
        <v>-2.8496225470889369E-2</v>
      </c>
      <c r="BE40" s="4">
        <f t="shared" si="53"/>
        <v>-2.9997976553205238E-2</v>
      </c>
      <c r="BF40" s="4">
        <f t="shared" si="54"/>
        <v>-1.5529097454427989E-2</v>
      </c>
      <c r="BG40" s="4">
        <f t="shared" si="55"/>
        <v>-1.7030848536743859E-2</v>
      </c>
      <c r="BH40" s="4">
        <f t="shared" si="56"/>
        <v>-1.8879220467959298E-2</v>
      </c>
      <c r="BI40" s="34">
        <f t="shared" si="57"/>
        <v>1.2717581930645927E-2</v>
      </c>
      <c r="BJ40" s="33">
        <f t="shared" si="58"/>
        <v>-1.9128766553774754E-2</v>
      </c>
      <c r="BK40" s="4">
        <f t="shared" si="59"/>
        <v>-2.2402270500245354E-2</v>
      </c>
      <c r="BL40" s="4">
        <f t="shared" si="60"/>
        <v>-3.9532760576519943E-2</v>
      </c>
      <c r="BN40" t="s">
        <v>81</v>
      </c>
      <c r="BO40">
        <v>-255.22966153375</v>
      </c>
      <c r="BP40">
        <v>-178.86389138030799</v>
      </c>
      <c r="BQ40">
        <v>-76.365268938669999</v>
      </c>
      <c r="BR40">
        <v>-255.23442585355801</v>
      </c>
      <c r="BS40">
        <v>-178.866607335352</v>
      </c>
      <c r="BT40">
        <v>-76.367314804041996</v>
      </c>
      <c r="BU40">
        <v>-255.22991086269101</v>
      </c>
      <c r="BV40">
        <v>-178.86402986867901</v>
      </c>
      <c r="BW40">
        <v>-76.365377334997007</v>
      </c>
      <c r="BX40">
        <v>-255.23450582582399</v>
      </c>
      <c r="BY40">
        <v>-178.86663809651199</v>
      </c>
      <c r="BZ40">
        <v>-76.367363022994994</v>
      </c>
      <c r="CA40">
        <v>-254.870558649439</v>
      </c>
      <c r="CB40">
        <v>-178.610981868414</v>
      </c>
      <c r="CC40">
        <v>-76.259092411834999</v>
      </c>
      <c r="CD40">
        <v>-255.109051150987</v>
      </c>
      <c r="CE40">
        <v>-178.78054677797201</v>
      </c>
      <c r="CF40">
        <v>-76.328012612430001</v>
      </c>
      <c r="CG40">
        <v>-255.184048552626</v>
      </c>
      <c r="CH40">
        <v>-178.83217250403101</v>
      </c>
      <c r="CI40">
        <v>-76.351376184936996</v>
      </c>
      <c r="CJ40">
        <v>-255.20990346705801</v>
      </c>
      <c r="CK40">
        <v>-178.849549113861</v>
      </c>
      <c r="CL40">
        <v>-76.359850865642997</v>
      </c>
      <c r="CM40">
        <v>-254.950982133434</v>
      </c>
      <c r="CN40">
        <v>-178.67843508142801</v>
      </c>
      <c r="CO40">
        <v>-76.272037505696005</v>
      </c>
      <c r="CP40">
        <v>-255.188712222996</v>
      </c>
      <c r="CQ40">
        <v>-178.84664071424601</v>
      </c>
      <c r="CR40">
        <v>-76.341554590976003</v>
      </c>
      <c r="CS40">
        <v>-255.25459964011799</v>
      </c>
      <c r="CT40">
        <v>-178.89078340373501</v>
      </c>
      <c r="CU40">
        <v>-76.363288933774996</v>
      </c>
      <c r="CV40">
        <v>-255.19560160921</v>
      </c>
      <c r="CW40">
        <v>-178.843378775123</v>
      </c>
      <c r="CX40">
        <v>-76.351748719938001</v>
      </c>
      <c r="CY40">
        <v>-255.22140641261601</v>
      </c>
      <c r="CZ40">
        <v>-178.85922329656</v>
      </c>
      <c r="DA40">
        <v>-76.361702476218994</v>
      </c>
      <c r="DB40">
        <v>-255.227416865647</v>
      </c>
      <c r="DC40">
        <v>-178.86267031920701</v>
      </c>
      <c r="DD40">
        <v>-76.364262876007999</v>
      </c>
      <c r="DE40">
        <v>-255.240399500347</v>
      </c>
      <c r="DF40">
        <v>-178.88126803911601</v>
      </c>
      <c r="DG40">
        <v>-76.358616812443003</v>
      </c>
      <c r="DH40">
        <v>-255.27438786972601</v>
      </c>
      <c r="DI40">
        <v>-178.903374078171</v>
      </c>
      <c r="DJ40">
        <v>-76.370487740094006</v>
      </c>
      <c r="DK40">
        <v>-254.879243192714</v>
      </c>
      <c r="DL40">
        <v>-178.61762099658799</v>
      </c>
      <c r="DM40">
        <v>-76.261100187568005</v>
      </c>
      <c r="DN40">
        <v>-254.95984083826801</v>
      </c>
      <c r="DO40">
        <v>-178.68502468591501</v>
      </c>
      <c r="DP40">
        <v>-76.274258944809006</v>
      </c>
      <c r="DR40">
        <v>-1.151395311685</v>
      </c>
      <c r="DS40">
        <v>-0.85113191479100003</v>
      </c>
      <c r="DT40">
        <v>-0.30004377159599999</v>
      </c>
      <c r="DU40">
        <v>-254.080938072809</v>
      </c>
      <c r="DV40">
        <v>-178.01437193488499</v>
      </c>
      <c r="DW40">
        <v>-76.066284485767</v>
      </c>
      <c r="DX40">
        <v>-1.153487780748</v>
      </c>
      <c r="DY40">
        <v>-0.85223540046699997</v>
      </c>
      <c r="DZ40">
        <v>-0.30103031827400001</v>
      </c>
      <c r="EA40">
        <f t="shared" si="61"/>
        <v>-255.23526280026414</v>
      </c>
      <c r="EB40">
        <f t="shared" si="62"/>
        <v>-178.86704870804382</v>
      </c>
      <c r="EC40">
        <f t="shared" si="63"/>
        <v>-76.367709403420349</v>
      </c>
      <c r="ED40">
        <v>-1.1516071121060001</v>
      </c>
      <c r="EE40">
        <v>-0.85125160890399998</v>
      </c>
      <c r="EF40">
        <v>-0.30013312842399997</v>
      </c>
      <c r="EG40">
        <v>-254.080949913594</v>
      </c>
      <c r="EH40">
        <v>-178.014375298895</v>
      </c>
      <c r="EI40">
        <v>-76.066293137157999</v>
      </c>
      <c r="EJ40">
        <v>-1.1535559122300001</v>
      </c>
      <c r="EK40">
        <v>-0.85226279761699997</v>
      </c>
      <c r="EL40">
        <v>-0.30106988583700001</v>
      </c>
      <c r="EM40">
        <f t="shared" si="64"/>
        <v>-255.23520404310497</v>
      </c>
      <c r="EN40">
        <f t="shared" si="65"/>
        <v>-178.8670003858125</v>
      </c>
      <c r="EO40">
        <f t="shared" si="66"/>
        <v>-76.367698645004552</v>
      </c>
      <c r="EP40">
        <v>-254.92146949609801</v>
      </c>
      <c r="EQ40">
        <v>-178.652024309491</v>
      </c>
      <c r="ER40">
        <v>-76.268931671583005</v>
      </c>
      <c r="ES40">
        <f t="shared" si="67"/>
        <v>-4.2226303384012454E-2</v>
      </c>
      <c r="ET40">
        <f t="shared" si="68"/>
        <v>-3.4403312903009464E-2</v>
      </c>
      <c r="EU40">
        <f t="shared" si="69"/>
        <v>-7.8314840150000009E-3</v>
      </c>
      <c r="EV40">
        <v>-3.8371342171000002E-2</v>
      </c>
      <c r="EW40">
        <v>-3.3000376424E-2</v>
      </c>
      <c r="EX40">
        <v>-5.3272732260000004E-3</v>
      </c>
      <c r="EY40">
        <v>-255.13632893519599</v>
      </c>
      <c r="EZ40">
        <v>-178.80296001868501</v>
      </c>
      <c r="FA40">
        <v>-76.33289547887</v>
      </c>
      <c r="FB40">
        <f t="shared" si="70"/>
        <v>-2.7277784208990852E-2</v>
      </c>
      <c r="FC40">
        <f t="shared" si="71"/>
        <v>-2.2413240713007099E-2</v>
      </c>
      <c r="FD40">
        <f t="shared" si="72"/>
        <v>-4.8828664399991339E-3</v>
      </c>
      <c r="FE40">
        <v>-5.2383287799999997E-2</v>
      </c>
      <c r="FF40">
        <v>-4.3680695561000002E-2</v>
      </c>
      <c r="FG40">
        <v>-8.6591121050000001E-3</v>
      </c>
      <c r="FH40">
        <v>-255.20956563079201</v>
      </c>
      <c r="FI40">
        <v>-178.851784217241</v>
      </c>
      <c r="FJ40">
        <v>-76.357287045527002</v>
      </c>
      <c r="FK40">
        <v>-255.22982997939201</v>
      </c>
      <c r="FL40">
        <v>-178.86402459417201</v>
      </c>
      <c r="FM40">
        <v>-76.365304080949997</v>
      </c>
      <c r="FN40">
        <v>-255.23446117837199</v>
      </c>
      <c r="FO40">
        <v>-178.86663383095399</v>
      </c>
      <c r="FP40">
        <v>-76.36732341023</v>
      </c>
      <c r="FQ40">
        <v>-255.19874012361299</v>
      </c>
      <c r="FR40">
        <v>-178.84443423072301</v>
      </c>
      <c r="FS40">
        <v>-76.353825138613004</v>
      </c>
      <c r="FT40">
        <f t="shared" si="73"/>
        <v>-1.4691570986997249E-2</v>
      </c>
      <c r="FU40">
        <f t="shared" si="74"/>
        <v>-1.2261726692003094E-2</v>
      </c>
      <c r="FV40">
        <f t="shared" si="75"/>
        <v>-2.4489536760086139E-3</v>
      </c>
      <c r="FW40">
        <v>-5.5859516503999999E-2</v>
      </c>
      <c r="FX40">
        <v>-4.6349173011999999E-2</v>
      </c>
      <c r="FY40">
        <v>-9.4637951620000008E-3</v>
      </c>
      <c r="FZ40">
        <v>-3.7578976843000003E-2</v>
      </c>
      <c r="GA40">
        <v>-3.2541088021000003E-2</v>
      </c>
      <c r="GB40">
        <v>-5.0021885330000003E-3</v>
      </c>
    </row>
    <row r="41" spans="1:184" ht="17" x14ac:dyDescent="0.25">
      <c r="A41" s="5">
        <v>3</v>
      </c>
      <c r="B41" t="s">
        <v>72</v>
      </c>
      <c r="C41" t="s">
        <v>2</v>
      </c>
      <c r="D41" t="s">
        <v>12</v>
      </c>
      <c r="E41" s="3">
        <v>2</v>
      </c>
      <c r="F41" s="2">
        <f t="shared" si="4"/>
        <v>-0.14067666833176676</v>
      </c>
      <c r="G41" s="4">
        <f t="shared" si="5"/>
        <v>-0.13659334565403464</v>
      </c>
      <c r="H41" s="4">
        <f t="shared" si="6"/>
        <v>-0.13716911697596099</v>
      </c>
      <c r="I41" s="4">
        <f t="shared" si="7"/>
        <v>-0.13723404414475709</v>
      </c>
      <c r="J41" s="4">
        <f t="shared" si="8"/>
        <v>-0.13745934200858514</v>
      </c>
      <c r="K41" s="4">
        <f t="shared" si="9"/>
        <v>-0.13708786893636504</v>
      </c>
      <c r="L41" s="4">
        <f t="shared" si="10"/>
        <v>-0.13710719122341808</v>
      </c>
      <c r="M41" s="4">
        <f t="shared" si="11"/>
        <v>-0.13733700527443876</v>
      </c>
      <c r="N41" s="4">
        <f t="shared" si="12"/>
        <v>-0.13731167961983259</v>
      </c>
      <c r="O41" s="4">
        <f t="shared" si="13"/>
        <v>-0.13931091485515101</v>
      </c>
      <c r="P41" s="4">
        <f t="shared" si="14"/>
        <v>-0.13910437574035472</v>
      </c>
      <c r="Q41" s="4">
        <f t="shared" si="15"/>
        <v>-0.1398576218385072</v>
      </c>
      <c r="R41" s="4">
        <f t="shared" si="16"/>
        <v>-0.13089387012769296</v>
      </c>
      <c r="S41" s="4">
        <f t="shared" si="17"/>
        <v>-0.13163987287846168</v>
      </c>
      <c r="T41" s="4">
        <f t="shared" si="18"/>
        <v>-0.13235718400424734</v>
      </c>
      <c r="U41" s="4">
        <f t="shared" si="19"/>
        <v>-0.13761857568462188</v>
      </c>
      <c r="V41" s="4">
        <f t="shared" si="20"/>
        <v>-0.13904134805005053</v>
      </c>
      <c r="W41" s="39">
        <f t="shared" si="21"/>
        <v>-0.13856877657981592</v>
      </c>
      <c r="X41" s="4">
        <f t="shared" si="22"/>
        <v>-0.13943140579159327</v>
      </c>
      <c r="Y41" s="4">
        <f t="shared" si="23"/>
        <v>-0.14332394603535992</v>
      </c>
      <c r="Z41" s="4">
        <f t="shared" si="24"/>
        <v>-0.14746220928402673</v>
      </c>
      <c r="AA41" s="38">
        <f t="shared" si="25"/>
        <v>-0.1413073802246278</v>
      </c>
      <c r="AB41" s="4">
        <f t="shared" si="26"/>
        <v>-0.14067666833176676</v>
      </c>
      <c r="AC41" s="37">
        <f t="shared" si="27"/>
        <v>-0.14075745954842175</v>
      </c>
      <c r="AD41" s="36">
        <f t="shared" si="28"/>
        <v>-0.14278635994609956</v>
      </c>
      <c r="AE41" s="4">
        <f t="shared" si="29"/>
        <v>-0.13740334831077702</v>
      </c>
      <c r="AF41" s="4">
        <f t="shared" si="30"/>
        <v>-0.13753478467468894</v>
      </c>
      <c r="AG41" s="4">
        <f t="shared" si="31"/>
        <v>-0.13748767925887381</v>
      </c>
      <c r="AH41" s="4">
        <f t="shared" si="32"/>
        <v>-0.1372851084412294</v>
      </c>
      <c r="AI41" s="4">
        <f t="shared" si="33"/>
        <v>-0.14035147584945526</v>
      </c>
      <c r="AL41" s="4">
        <f t="shared" si="34"/>
        <v>3.1796151082179522E-3</v>
      </c>
      <c r="AM41" s="4">
        <f t="shared" si="35"/>
        <v>-7.3178789919284308E-3</v>
      </c>
      <c r="AN41" s="31">
        <f t="shared" si="36"/>
        <v>-4.1382638837104786E-3</v>
      </c>
      <c r="AO41" s="4">
        <f t="shared" si="37"/>
        <v>5.1496855766855563E-3</v>
      </c>
      <c r="AP41" s="4">
        <f t="shared" si="38"/>
        <v>-7.1468713580076755E-3</v>
      </c>
      <c r="AQ41" s="31">
        <f t="shared" si="39"/>
        <v>-1.9971857813221193E-3</v>
      </c>
      <c r="AR41" s="35">
        <f t="shared" si="40"/>
        <v>5.055627554087074E-3</v>
      </c>
      <c r="AS41" s="4">
        <f t="shared" si="41"/>
        <v>-7.5762447333809144E-3</v>
      </c>
      <c r="AT41" s="31">
        <f t="shared" si="42"/>
        <v>-2.5206171792938404E-3</v>
      </c>
      <c r="AU41" s="4">
        <f t="shared" si="43"/>
        <v>4.9779569707247614E-3</v>
      </c>
      <c r="AV41" s="32">
        <f t="shared" si="44"/>
        <v>-8.1642939910832879E-3</v>
      </c>
      <c r="AW41" s="31">
        <f t="shared" si="45"/>
        <v>-3.1863370203585265E-3</v>
      </c>
      <c r="AX41" s="4">
        <f t="shared" si="46"/>
        <v>4.9396889004210747E-3</v>
      </c>
      <c r="AY41" s="4">
        <f t="shared" si="47"/>
        <v>-6.7247055569289171E-3</v>
      </c>
      <c r="AZ41" s="4">
        <f t="shared" si="48"/>
        <v>-7.6749064521229732E-3</v>
      </c>
      <c r="BA41" s="4">
        <f t="shared" si="49"/>
        <v>-1.7850166565078424E-3</v>
      </c>
      <c r="BB41" s="31">
        <f t="shared" si="50"/>
        <v>-2.7352175517018984E-3</v>
      </c>
      <c r="BC41" s="4">
        <f t="shared" si="51"/>
        <v>5.0224103340054784E-3</v>
      </c>
      <c r="BD41" s="4">
        <f t="shared" si="52"/>
        <v>-7.4014751715888449E-3</v>
      </c>
      <c r="BE41" s="4">
        <f t="shared" si="53"/>
        <v>-7.7915329131315767E-3</v>
      </c>
      <c r="BF41" s="4">
        <f t="shared" si="54"/>
        <v>-2.3790648375833666E-3</v>
      </c>
      <c r="BG41" s="4">
        <f t="shared" si="55"/>
        <v>-2.7691225791260984E-3</v>
      </c>
      <c r="BH41" s="4">
        <f t="shared" si="56"/>
        <v>-3.1418836570778095E-3</v>
      </c>
      <c r="BI41" s="34">
        <f t="shared" si="57"/>
        <v>4.9416191173504839E-3</v>
      </c>
      <c r="BJ41" s="33">
        <f t="shared" si="58"/>
        <v>-3.222674873732804E-3</v>
      </c>
      <c r="BK41" s="4">
        <f t="shared" si="59"/>
        <v>-5.9004931638200944E-3</v>
      </c>
      <c r="BL41" s="4">
        <f t="shared" si="60"/>
        <v>-1.0273985605416104E-2</v>
      </c>
      <c r="BN41" t="s">
        <v>80</v>
      </c>
      <c r="BO41">
        <v>-255.229367851983</v>
      </c>
      <c r="BP41">
        <v>-178.86388971155199</v>
      </c>
      <c r="BQ41">
        <v>-76.365260465087999</v>
      </c>
      <c r="BR41">
        <v>-255.234136735173</v>
      </c>
      <c r="BS41">
        <v>-178.86660701986801</v>
      </c>
      <c r="BT41">
        <v>-76.367311122412005</v>
      </c>
      <c r="BU41">
        <v>-255.22961538729501</v>
      </c>
      <c r="BV41">
        <v>-178.864027889704</v>
      </c>
      <c r="BW41">
        <v>-76.365368801230005</v>
      </c>
      <c r="BX41">
        <v>-255.234217632704</v>
      </c>
      <c r="BY41">
        <v>-178.86663777230001</v>
      </c>
      <c r="BZ41">
        <v>-76.367360805008005</v>
      </c>
      <c r="CA41">
        <v>-254.87015818790999</v>
      </c>
      <c r="CB41">
        <v>-178.61094183435401</v>
      </c>
      <c r="CC41">
        <v>-76.258997890139995</v>
      </c>
      <c r="CD41">
        <v>-255.10868328898101</v>
      </c>
      <c r="CE41">
        <v>-178.78052645696999</v>
      </c>
      <c r="CF41">
        <v>-76.327938337803005</v>
      </c>
      <c r="CG41">
        <v>-255.18373347722701</v>
      </c>
      <c r="CH41">
        <v>-178.83216625465201</v>
      </c>
      <c r="CI41">
        <v>-76.351348362134999</v>
      </c>
      <c r="CJ41">
        <v>-255.209607150186</v>
      </c>
      <c r="CK41">
        <v>-178.849546257014</v>
      </c>
      <c r="CL41">
        <v>-76.359842073091002</v>
      </c>
      <c r="CM41">
        <v>-254.95054776154001</v>
      </c>
      <c r="CN41">
        <v>-178.67839770825799</v>
      </c>
      <c r="CO41">
        <v>-76.271928047217003</v>
      </c>
      <c r="CP41">
        <v>-255.188323351272</v>
      </c>
      <c r="CQ41">
        <v>-178.846621486152</v>
      </c>
      <c r="CR41">
        <v>-76.341480188196002</v>
      </c>
      <c r="CS41">
        <v>-255.25426593839401</v>
      </c>
      <c r="CT41">
        <v>-178.890778720995</v>
      </c>
      <c r="CU41">
        <v>-76.363264340100997</v>
      </c>
      <c r="CV41">
        <v>-255.195310797323</v>
      </c>
      <c r="CW41">
        <v>-178.84337391485701</v>
      </c>
      <c r="CX41">
        <v>-76.351728289815</v>
      </c>
      <c r="CY41">
        <v>-255.22112623087199</v>
      </c>
      <c r="CZ41">
        <v>-178.85922193598699</v>
      </c>
      <c r="DA41">
        <v>-76.361694513402995</v>
      </c>
      <c r="DB41">
        <v>-255.227141383483</v>
      </c>
      <c r="DC41">
        <v>-178.86267012423301</v>
      </c>
      <c r="DD41">
        <v>-76.364260334660003</v>
      </c>
      <c r="DE41">
        <v>-255.24006964131999</v>
      </c>
      <c r="DF41">
        <v>-178.881261080976</v>
      </c>
      <c r="DG41">
        <v>-76.358589251192996</v>
      </c>
      <c r="DH41">
        <v>-255.274069877535</v>
      </c>
      <c r="DI41">
        <v>-178.90337155030701</v>
      </c>
      <c r="DJ41">
        <v>-76.370476750744999</v>
      </c>
      <c r="DK41">
        <v>-254.87870482496101</v>
      </c>
      <c r="DL41">
        <v>-178.617502723744</v>
      </c>
      <c r="DM41">
        <v>-76.260973699979999</v>
      </c>
      <c r="DN41">
        <v>-254.959265638902</v>
      </c>
      <c r="DO41">
        <v>-178.684905883672</v>
      </c>
      <c r="DP41">
        <v>-76.274124759250995</v>
      </c>
      <c r="DR41">
        <v>-1.1512253853450001</v>
      </c>
      <c r="DS41">
        <v>-0.85113085583100001</v>
      </c>
      <c r="DT41">
        <v>-0.30003926535800002</v>
      </c>
      <c r="DU41">
        <v>-254.080817299811</v>
      </c>
      <c r="DV41">
        <v>-178.01437185008299</v>
      </c>
      <c r="DW41">
        <v>-76.066283054215006</v>
      </c>
      <c r="DX41">
        <v>-1.153319435362</v>
      </c>
      <c r="DY41">
        <v>-0.85223516978500002</v>
      </c>
      <c r="DZ41">
        <v>-0.30102806819700001</v>
      </c>
      <c r="EA41">
        <f t="shared" si="61"/>
        <v>-255.23497431423078</v>
      </c>
      <c r="EB41">
        <f t="shared" si="62"/>
        <v>-178.86704872385479</v>
      </c>
      <c r="EC41">
        <f t="shared" si="63"/>
        <v>-76.367706624211635</v>
      </c>
      <c r="ED41">
        <v>-1.1514354915310001</v>
      </c>
      <c r="EE41">
        <v>-0.85125029923899997</v>
      </c>
      <c r="EF41">
        <v>-0.30012874146500002</v>
      </c>
      <c r="EG41">
        <v>-254.080829528376</v>
      </c>
      <c r="EH41">
        <v>-178.01437522710799</v>
      </c>
      <c r="EI41">
        <v>-76.066292032269004</v>
      </c>
      <c r="EJ41">
        <v>-1.153388104327</v>
      </c>
      <c r="EK41">
        <v>-0.85226254519300004</v>
      </c>
      <c r="EL41">
        <v>-0.30106877273900001</v>
      </c>
      <c r="EM41">
        <f t="shared" si="64"/>
        <v>-255.23491721599044</v>
      </c>
      <c r="EN41">
        <f t="shared" si="65"/>
        <v>-178.86700044039046</v>
      </c>
      <c r="EO41">
        <f t="shared" si="66"/>
        <v>-76.367697599978456</v>
      </c>
      <c r="EP41">
        <v>-254.92095384885701</v>
      </c>
      <c r="EQ41">
        <v>-178.651916383925</v>
      </c>
      <c r="ER41">
        <v>-76.268814130734</v>
      </c>
      <c r="ES41">
        <f t="shared" si="67"/>
        <v>-4.2249023896005156E-2</v>
      </c>
      <c r="ET41">
        <f t="shared" si="68"/>
        <v>-3.4413660181002115E-2</v>
      </c>
      <c r="EU41">
        <f t="shared" si="69"/>
        <v>-7.8404307540012041E-3</v>
      </c>
      <c r="EV41">
        <v>-3.8311790046000001E-2</v>
      </c>
      <c r="EW41">
        <v>-3.2989499747000002E-2</v>
      </c>
      <c r="EX41">
        <v>-5.3106285169999996E-3</v>
      </c>
      <c r="EY41">
        <v>-255.135981548481</v>
      </c>
      <c r="EZ41">
        <v>-178.80294212362699</v>
      </c>
      <c r="FA41">
        <v>-76.332829137191993</v>
      </c>
      <c r="FB41">
        <f t="shared" si="70"/>
        <v>-2.7298259499985988E-2</v>
      </c>
      <c r="FC41">
        <f t="shared" si="71"/>
        <v>-2.2415666656996791E-2</v>
      </c>
      <c r="FD41">
        <f t="shared" si="72"/>
        <v>-4.8907993889883983E-3</v>
      </c>
      <c r="FE41">
        <v>-5.2341802792E-2</v>
      </c>
      <c r="FF41">
        <v>-4.3679362525000001E-2</v>
      </c>
      <c r="FG41">
        <v>-8.6510510029999994E-3</v>
      </c>
      <c r="FH41">
        <v>-255.20926214912001</v>
      </c>
      <c r="FI41">
        <v>-178.851780491894</v>
      </c>
      <c r="FJ41">
        <v>-76.357265192680003</v>
      </c>
      <c r="FK41">
        <v>-255.22953675254101</v>
      </c>
      <c r="FL41">
        <v>-178.864023296102</v>
      </c>
      <c r="FM41">
        <v>-76.365295671237007</v>
      </c>
      <c r="FN41">
        <v>-255.23417211263799</v>
      </c>
      <c r="FO41">
        <v>-178.86663357681499</v>
      </c>
      <c r="FP41">
        <v>-76.367319736262004</v>
      </c>
      <c r="FQ41">
        <v>-255.19844315936399</v>
      </c>
      <c r="FR41">
        <v>-178.844429877507</v>
      </c>
      <c r="FS41">
        <v>-76.353802478071998</v>
      </c>
      <c r="FT41">
        <f t="shared" si="73"/>
        <v>-1.4709682136981428E-2</v>
      </c>
      <c r="FU41">
        <f t="shared" si="74"/>
        <v>-1.2263622854987943E-2</v>
      </c>
      <c r="FV41">
        <f t="shared" si="75"/>
        <v>-2.4541159369988463E-3</v>
      </c>
      <c r="FW41">
        <v>-5.5822779029999998E-2</v>
      </c>
      <c r="FX41">
        <v>-4.6348843488000002E-2</v>
      </c>
      <c r="FY41">
        <v>-9.4618620279999996E-3</v>
      </c>
      <c r="FZ41">
        <v>-3.7533950386999998E-2</v>
      </c>
      <c r="GA41">
        <v>-3.2538218913000003E-2</v>
      </c>
      <c r="GB41">
        <v>-4.9863284399999999E-3</v>
      </c>
    </row>
    <row r="42" spans="1:184" ht="17" x14ac:dyDescent="0.25">
      <c r="A42" s="5">
        <v>4</v>
      </c>
      <c r="B42" t="s">
        <v>72</v>
      </c>
      <c r="C42" t="s">
        <v>2</v>
      </c>
      <c r="D42" t="s">
        <v>1</v>
      </c>
      <c r="E42" s="3">
        <v>0.9</v>
      </c>
      <c r="F42" s="2">
        <f t="shared" si="4"/>
        <v>-0.24368339537208783</v>
      </c>
      <c r="G42" s="4">
        <f t="shared" si="5"/>
        <v>-0.1938698644795222</v>
      </c>
      <c r="H42" s="4">
        <f t="shared" si="6"/>
        <v>-0.19794401259543254</v>
      </c>
      <c r="I42" s="4">
        <f t="shared" si="7"/>
        <v>-0.19698271637024797</v>
      </c>
      <c r="J42" s="4">
        <f t="shared" si="8"/>
        <v>-0.19902348456283458</v>
      </c>
      <c r="K42" s="4">
        <f t="shared" si="9"/>
        <v>-6.1480633571933084E-2</v>
      </c>
      <c r="L42" s="4">
        <f t="shared" si="10"/>
        <v>-0.14419788792377103</v>
      </c>
      <c r="M42" s="4">
        <f t="shared" si="11"/>
        <v>-0.17952086706406903</v>
      </c>
      <c r="N42" s="4">
        <f t="shared" si="12"/>
        <v>-0.18968985930660845</v>
      </c>
      <c r="O42" s="4">
        <f t="shared" si="13"/>
        <v>-9.497479900787606E-2</v>
      </c>
      <c r="P42" s="4">
        <f t="shared" si="14"/>
        <v>-0.18600290841833769</v>
      </c>
      <c r="Q42" s="4">
        <f t="shared" si="15"/>
        <v>-0.22236970065564443</v>
      </c>
      <c r="R42" s="4">
        <f t="shared" si="16"/>
        <v>-9.5572421497627222E-2</v>
      </c>
      <c r="S42" s="4">
        <f t="shared" si="17"/>
        <v>-0.10421583712523101</v>
      </c>
      <c r="T42" s="4">
        <f t="shared" si="18"/>
        <v>-0.10821262208704208</v>
      </c>
      <c r="U42" s="4">
        <f t="shared" si="19"/>
        <v>-0.20174936824823633</v>
      </c>
      <c r="V42" s="4">
        <f t="shared" si="20"/>
        <v>-0.22379745857805364</v>
      </c>
      <c r="W42" s="39">
        <f t="shared" si="21"/>
        <v>-0.2167521708240974</v>
      </c>
      <c r="X42" s="4">
        <f t="shared" si="22"/>
        <v>-0.23009941002861739</v>
      </c>
      <c r="Y42" s="4">
        <f t="shared" si="23"/>
        <v>-0.12574557888291665</v>
      </c>
      <c r="Z42" s="4">
        <f t="shared" si="24"/>
        <v>-0.17565516820225396</v>
      </c>
      <c r="AA42" s="38">
        <f t="shared" si="25"/>
        <v>-0.24785360191476985</v>
      </c>
      <c r="AB42" s="4">
        <f t="shared" si="26"/>
        <v>-0.24368339537208783</v>
      </c>
      <c r="AC42" s="37">
        <f t="shared" si="27"/>
        <v>-0.24365522457501679</v>
      </c>
      <c r="AD42" s="36">
        <f t="shared" si="28"/>
        <v>-0.27698947492438747</v>
      </c>
      <c r="AE42" s="4">
        <f t="shared" si="29"/>
        <v>-0.19946360767718238</v>
      </c>
      <c r="AF42" s="4">
        <f t="shared" si="30"/>
        <v>-0.1996569288937696</v>
      </c>
      <c r="AG42" s="4">
        <f t="shared" si="31"/>
        <v>-0.20267982529811479</v>
      </c>
      <c r="AH42" s="4">
        <f t="shared" si="32"/>
        <v>-0.20035896592173177</v>
      </c>
      <c r="AI42" s="4">
        <f t="shared" si="33"/>
        <v>-0.24621301860413447</v>
      </c>
      <c r="AL42" s="4">
        <f t="shared" si="34"/>
        <v>5.8321403741582581E-2</v>
      </c>
      <c r="AM42" s="4">
        <f t="shared" si="35"/>
        <v>-0.10823099242705023</v>
      </c>
      <c r="AN42" s="31">
        <f t="shared" si="36"/>
        <v>-4.9909588685467646E-2</v>
      </c>
      <c r="AO42" s="4">
        <f t="shared" si="37"/>
        <v>7.4677471483641941E-2</v>
      </c>
      <c r="AP42" s="4">
        <f t="shared" si="38"/>
        <v>-0.11648249134825121</v>
      </c>
      <c r="AQ42" s="31">
        <f t="shared" si="39"/>
        <v>-4.1805019864609272E-2</v>
      </c>
      <c r="AR42" s="35">
        <f t="shared" si="40"/>
        <v>8.0910330722126111E-2</v>
      </c>
      <c r="AS42" s="4">
        <f t="shared" si="41"/>
        <v>-0.12375916430135674</v>
      </c>
      <c r="AT42" s="31">
        <f t="shared" si="42"/>
        <v>-4.2848833579230625E-2</v>
      </c>
      <c r="AU42" s="4">
        <f t="shared" si="43"/>
        <v>8.6057258115388766E-2</v>
      </c>
      <c r="AV42" s="32">
        <f t="shared" si="44"/>
        <v>-0.13372494786885675</v>
      </c>
      <c r="AW42" s="31">
        <f t="shared" si="45"/>
        <v>-4.7667689753467982E-2</v>
      </c>
      <c r="AX42" s="4">
        <f t="shared" si="46"/>
        <v>8.8664787495063582E-2</v>
      </c>
      <c r="AY42" s="4">
        <f t="shared" si="47"/>
        <v>-0.10617694675060911</v>
      </c>
      <c r="AZ42" s="4">
        <f t="shared" si="48"/>
        <v>-0.12117974932647017</v>
      </c>
      <c r="BA42" s="4">
        <f t="shared" si="49"/>
        <v>-1.7512159255545529E-2</v>
      </c>
      <c r="BB42" s="31">
        <f t="shared" si="50"/>
        <v>-3.2514961831406591E-2</v>
      </c>
      <c r="BC42" s="4">
        <f t="shared" si="51"/>
        <v>8.9698481390538529E-2</v>
      </c>
      <c r="BD42" s="4">
        <f t="shared" si="52"/>
        <v>-0.11958162145282263</v>
      </c>
      <c r="BE42" s="4">
        <f t="shared" si="53"/>
        <v>-0.12588357290338636</v>
      </c>
      <c r="BF42" s="4">
        <f t="shared" si="54"/>
        <v>-2.9883140062284097E-2</v>
      </c>
      <c r="BG42" s="4">
        <f t="shared" si="55"/>
        <v>-3.6185091512847836E-2</v>
      </c>
      <c r="BH42" s="4">
        <f t="shared" si="56"/>
        <v>-4.4026466478318219E-2</v>
      </c>
      <c r="BI42" s="34">
        <f t="shared" si="57"/>
        <v>8.9726652187609557E-2</v>
      </c>
      <c r="BJ42" s="33">
        <f t="shared" si="58"/>
        <v>-4.399829568124719E-2</v>
      </c>
      <c r="BK42" s="4">
        <f t="shared" si="59"/>
        <v>-9.6335292325514424E-2</v>
      </c>
      <c r="BL42" s="4">
        <f t="shared" si="60"/>
        <v>-0.16703102742115639</v>
      </c>
      <c r="BN42" t="s">
        <v>79</v>
      </c>
      <c r="BO42">
        <v>-219.29914960372199</v>
      </c>
      <c r="BP42">
        <v>-178.863905233731</v>
      </c>
      <c r="BQ42">
        <v>-40.434935418709003</v>
      </c>
      <c r="BR42">
        <v>-219.302683289702</v>
      </c>
      <c r="BS42">
        <v>-178.866617253676</v>
      </c>
      <c r="BT42">
        <v>-40.435750592175999</v>
      </c>
      <c r="BU42">
        <v>-219.29931216266701</v>
      </c>
      <c r="BV42">
        <v>-178.86404377698199</v>
      </c>
      <c r="BW42">
        <v>-40.434954473757998</v>
      </c>
      <c r="BX42">
        <v>-219.30272264860901</v>
      </c>
      <c r="BY42">
        <v>-178.86664787233599</v>
      </c>
      <c r="BZ42">
        <v>-40.435757612175003</v>
      </c>
      <c r="CA42">
        <v>-218.97707019405499</v>
      </c>
      <c r="CB42">
        <v>-178.61121485897499</v>
      </c>
      <c r="CC42">
        <v>-40.365757359458001</v>
      </c>
      <c r="CD42">
        <v>-219.19419852848901</v>
      </c>
      <c r="CE42">
        <v>-178.78062048821701</v>
      </c>
      <c r="CF42">
        <v>-40.413348246319998</v>
      </c>
      <c r="CG42">
        <v>-219.25930516274201</v>
      </c>
      <c r="CH42">
        <v>-178.83220818997199</v>
      </c>
      <c r="CI42">
        <v>-40.426810888070001</v>
      </c>
      <c r="CJ42">
        <v>-219.281349162917</v>
      </c>
      <c r="CK42">
        <v>-178.84956759122599</v>
      </c>
      <c r="CL42">
        <v>-40.431479281671002</v>
      </c>
      <c r="CM42">
        <v>-219.07270520538799</v>
      </c>
      <c r="CN42">
        <v>-178.67866829021901</v>
      </c>
      <c r="CO42">
        <v>-40.393885563198999</v>
      </c>
      <c r="CP42">
        <v>-219.28719479901</v>
      </c>
      <c r="CQ42">
        <v>-178.84671349283099</v>
      </c>
      <c r="CR42">
        <v>-40.440184891689</v>
      </c>
      <c r="CS42">
        <v>-219.342714090832</v>
      </c>
      <c r="CT42">
        <v>-178.890815771278</v>
      </c>
      <c r="CU42">
        <v>-40.451543950893999</v>
      </c>
      <c r="CV42">
        <v>-219.287076607676</v>
      </c>
      <c r="CW42">
        <v>-178.843408368746</v>
      </c>
      <c r="CX42">
        <v>-40.443515934588</v>
      </c>
      <c r="CY42">
        <v>-219.307491598886</v>
      </c>
      <c r="CZ42">
        <v>-178.859237383471</v>
      </c>
      <c r="DA42">
        <v>-40.448088136914002</v>
      </c>
      <c r="DB42">
        <v>-219.312087784814</v>
      </c>
      <c r="DC42">
        <v>-178.862680251516</v>
      </c>
      <c r="DD42">
        <v>-40.449235085514999</v>
      </c>
      <c r="DE42">
        <v>-219.330619188236</v>
      </c>
      <c r="DF42">
        <v>-178.88130877073701</v>
      </c>
      <c r="DG42">
        <v>-40.448988909428998</v>
      </c>
      <c r="DH42">
        <v>-219.35841656594999</v>
      </c>
      <c r="DI42">
        <v>-178.90339557951501</v>
      </c>
      <c r="DJ42">
        <v>-40.454664342497999</v>
      </c>
      <c r="DK42">
        <v>-218.98649342583701</v>
      </c>
      <c r="DL42">
        <v>-178.61812630488001</v>
      </c>
      <c r="DM42">
        <v>-40.368166732630002</v>
      </c>
      <c r="DN42">
        <v>-219.082008939698</v>
      </c>
      <c r="DO42">
        <v>-178.68554243063599</v>
      </c>
      <c r="DP42">
        <v>-40.396186584745003</v>
      </c>
      <c r="DR42">
        <v>-1.071088490243</v>
      </c>
      <c r="DS42">
        <v>-0.85114245286400003</v>
      </c>
      <c r="DT42">
        <v>-0.21871673794499999</v>
      </c>
      <c r="DU42">
        <v>-218.230220069795</v>
      </c>
      <c r="DV42">
        <v>-178.014374067489</v>
      </c>
      <c r="DW42">
        <v>-40.216765912257998</v>
      </c>
      <c r="DX42">
        <v>-1.0724632199070001</v>
      </c>
      <c r="DY42">
        <v>-0.85224318618700001</v>
      </c>
      <c r="DZ42">
        <v>-0.218984679918</v>
      </c>
      <c r="EA42">
        <f t="shared" si="61"/>
        <v>-219.30323315468485</v>
      </c>
      <c r="EB42">
        <f t="shared" si="62"/>
        <v>-178.86705752548042</v>
      </c>
      <c r="EC42">
        <f t="shared" si="63"/>
        <v>-40.435857763725615</v>
      </c>
      <c r="ED42">
        <v>-1.0712256571659999</v>
      </c>
      <c r="EE42">
        <v>-0.85126226379400005</v>
      </c>
      <c r="EF42">
        <v>-0.218729129726</v>
      </c>
      <c r="EG42">
        <v>-218.23022485807701</v>
      </c>
      <c r="EH42">
        <v>-178.014377372562</v>
      </c>
      <c r="EI42">
        <v>-40.216767402568998</v>
      </c>
      <c r="EJ42">
        <v>-1.0724977905319999</v>
      </c>
      <c r="EK42">
        <v>-0.85227049977400005</v>
      </c>
      <c r="EL42">
        <v>-0.21899020960599999</v>
      </c>
      <c r="EM42">
        <f t="shared" si="64"/>
        <v>-219.3031784293168</v>
      </c>
      <c r="EN42">
        <f t="shared" si="65"/>
        <v>-178.86700910372954</v>
      </c>
      <c r="EO42">
        <f t="shared" si="66"/>
        <v>-40.435851152031489</v>
      </c>
      <c r="EP42">
        <v>-219.04424058621399</v>
      </c>
      <c r="EQ42">
        <v>-178.65250046313599</v>
      </c>
      <c r="ER42">
        <v>-40.391632675819999</v>
      </c>
      <c r="ES42">
        <f t="shared" si="67"/>
        <v>-5.7747160376976581E-2</v>
      </c>
      <c r="ET42">
        <f t="shared" si="68"/>
        <v>-3.4374158255985776E-2</v>
      </c>
      <c r="EU42">
        <f t="shared" si="69"/>
        <v>-2.3465943189997063E-2</v>
      </c>
      <c r="EV42">
        <v>-3.7768353483999997E-2</v>
      </c>
      <c r="EW42">
        <v>-3.3041967499999998E-2</v>
      </c>
      <c r="EX42">
        <v>-4.5539089260000004E-3</v>
      </c>
      <c r="EY42">
        <v>-219.23680115040699</v>
      </c>
      <c r="EZ42">
        <v>-178.80302589354699</v>
      </c>
      <c r="FA42">
        <v>-40.433664469028997</v>
      </c>
      <c r="FB42">
        <f t="shared" si="70"/>
        <v>-4.2602621917978922E-2</v>
      </c>
      <c r="FC42">
        <f t="shared" si="71"/>
        <v>-2.2405405329976702E-2</v>
      </c>
      <c r="FD42">
        <f t="shared" si="72"/>
        <v>-2.0316222708999021E-2</v>
      </c>
      <c r="FE42">
        <v>-5.0393648603000003E-2</v>
      </c>
      <c r="FF42">
        <v>-4.3687599285000003E-2</v>
      </c>
      <c r="FG42">
        <v>-6.5204226599999996E-3</v>
      </c>
      <c r="FH42">
        <v>-219.28362113576799</v>
      </c>
      <c r="FI42">
        <v>-178.85180880491001</v>
      </c>
      <c r="FJ42">
        <v>-40.431518730188998</v>
      </c>
      <c r="FK42">
        <v>-219.29929122732099</v>
      </c>
      <c r="FL42">
        <v>-178.86403782046</v>
      </c>
      <c r="FM42">
        <v>-40.434944384737001</v>
      </c>
      <c r="FN42">
        <v>-219.302712131513</v>
      </c>
      <c r="FO42">
        <v>-178.86664359146999</v>
      </c>
      <c r="FP42">
        <v>-40.435753103743998</v>
      </c>
      <c r="FQ42">
        <v>-219.289148505372</v>
      </c>
      <c r="FR42">
        <v>-178.84446185993701</v>
      </c>
      <c r="FS42">
        <v>-40.444529499548999</v>
      </c>
      <c r="FT42">
        <f t="shared" si="73"/>
        <v>-2.9843342629988001E-2</v>
      </c>
      <c r="FU42">
        <f t="shared" si="74"/>
        <v>-1.2253669965019753E-2</v>
      </c>
      <c r="FV42">
        <f t="shared" si="75"/>
        <v>-1.7718611478997559E-2</v>
      </c>
      <c r="FW42">
        <v>-5.3565585460000002E-2</v>
      </c>
      <c r="FX42">
        <v>-4.6353911340999997E-2</v>
      </c>
      <c r="FY42">
        <v>-7.0144513449999996E-3</v>
      </c>
      <c r="FZ42">
        <v>-3.7070463310000003E-2</v>
      </c>
      <c r="GA42">
        <v>-3.2557344740000001E-2</v>
      </c>
      <c r="GB42">
        <v>-4.3595985159999998E-3</v>
      </c>
    </row>
    <row r="43" spans="1:184" ht="17" x14ac:dyDescent="0.25">
      <c r="A43" s="5">
        <v>4</v>
      </c>
      <c r="B43" t="s">
        <v>72</v>
      </c>
      <c r="C43" t="s">
        <v>2</v>
      </c>
      <c r="D43" t="s">
        <v>1</v>
      </c>
      <c r="E43" s="3">
        <v>0.95</v>
      </c>
      <c r="F43" s="2">
        <f t="shared" si="4"/>
        <v>-0.2943463224225023</v>
      </c>
      <c r="G43" s="4">
        <f t="shared" si="5"/>
        <v>-0.25139845139624589</v>
      </c>
      <c r="H43" s="4">
        <f t="shared" si="6"/>
        <v>-0.25490295640649047</v>
      </c>
      <c r="I43" s="4">
        <f t="shared" si="7"/>
        <v>-0.25417126652716654</v>
      </c>
      <c r="J43" s="4">
        <f t="shared" si="8"/>
        <v>-0.25594094245615373</v>
      </c>
      <c r="K43" s="4">
        <f t="shared" si="9"/>
        <v>-0.15107230656999934</v>
      </c>
      <c r="L43" s="4">
        <f t="shared" si="10"/>
        <v>-0.211548094127394</v>
      </c>
      <c r="M43" s="4">
        <f t="shared" si="11"/>
        <v>-0.24084690362185801</v>
      </c>
      <c r="N43" s="4">
        <f t="shared" si="12"/>
        <v>-0.24821487106079851</v>
      </c>
      <c r="O43" s="4">
        <f t="shared" si="13"/>
        <v>-0.18054357450514288</v>
      </c>
      <c r="P43" s="4">
        <f t="shared" si="14"/>
        <v>-0.24670963388359743</v>
      </c>
      <c r="Q43" s="4">
        <f t="shared" si="15"/>
        <v>-0.27711077802814377</v>
      </c>
      <c r="R43" s="4">
        <f t="shared" si="16"/>
        <v>-0.17171906842906248</v>
      </c>
      <c r="S43" s="4">
        <f t="shared" si="17"/>
        <v>-0.17946394126572382</v>
      </c>
      <c r="T43" s="4">
        <f t="shared" si="18"/>
        <v>-0.18291000254990772</v>
      </c>
      <c r="U43" s="4">
        <f t="shared" si="19"/>
        <v>-0.2588641088846319</v>
      </c>
      <c r="V43" s="4">
        <f t="shared" si="20"/>
        <v>-0.27752174655044703</v>
      </c>
      <c r="W43" s="39">
        <f t="shared" si="21"/>
        <v>-0.27117770310100386</v>
      </c>
      <c r="X43" s="4">
        <f t="shared" si="22"/>
        <v>-0.28268939288895195</v>
      </c>
      <c r="Y43" s="4">
        <f t="shared" si="23"/>
        <v>-0.2045940049913314</v>
      </c>
      <c r="Z43" s="4">
        <f t="shared" si="24"/>
        <v>-0.24761707537640457</v>
      </c>
      <c r="AA43" s="38">
        <f t="shared" si="25"/>
        <v>-0.29792602679156366</v>
      </c>
      <c r="AB43" s="4">
        <f t="shared" si="26"/>
        <v>-0.2943463224225023</v>
      </c>
      <c r="AC43" s="37">
        <f t="shared" si="27"/>
        <v>-0.29432897367333299</v>
      </c>
      <c r="AD43" s="36">
        <f t="shared" si="28"/>
        <v>-0.31927653434593539</v>
      </c>
      <c r="AE43" s="4">
        <f t="shared" si="29"/>
        <v>-0.25622174193972486</v>
      </c>
      <c r="AF43" s="4">
        <f t="shared" si="30"/>
        <v>-0.25650042965161785</v>
      </c>
      <c r="AG43" s="4">
        <f t="shared" si="31"/>
        <v>-0.26005620934588902</v>
      </c>
      <c r="AH43" s="4">
        <f t="shared" si="32"/>
        <v>-0.25594519755411316</v>
      </c>
      <c r="AI43" s="4">
        <f t="shared" si="33"/>
        <v>-0.29704281220664069</v>
      </c>
      <c r="AL43" s="4">
        <f t="shared" si="34"/>
        <v>4.6641432623375514E-2</v>
      </c>
      <c r="AM43" s="4">
        <f t="shared" si="35"/>
        <v>-8.9664504267531253E-2</v>
      </c>
      <c r="AN43" s="31">
        <f t="shared" si="36"/>
        <v>-4.3023071644155739E-2</v>
      </c>
      <c r="AO43" s="4">
        <f t="shared" si="37"/>
        <v>6.0177150131383056E-2</v>
      </c>
      <c r="AP43" s="4">
        <f t="shared" si="38"/>
        <v>-9.5338689895238485E-2</v>
      </c>
      <c r="AQ43" s="31">
        <f t="shared" si="39"/>
        <v>-3.5161539763855429E-2</v>
      </c>
      <c r="AR43" s="35">
        <f t="shared" si="40"/>
        <v>6.5182300819343023E-2</v>
      </c>
      <c r="AS43" s="4">
        <f t="shared" si="41"/>
        <v>-0.10144617522525647</v>
      </c>
      <c r="AT43" s="31">
        <f t="shared" si="42"/>
        <v>-3.6263874405913443E-2</v>
      </c>
      <c r="AU43" s="4">
        <f t="shared" si="43"/>
        <v>6.9315419537027023E-2</v>
      </c>
      <c r="AV43" s="32">
        <f t="shared" si="44"/>
        <v>-0.10981069529272279</v>
      </c>
      <c r="AW43" s="31">
        <f t="shared" si="45"/>
        <v>-4.0495275755695767E-2</v>
      </c>
      <c r="AX43" s="4">
        <f t="shared" si="46"/>
        <v>7.1093872656982818E-2</v>
      </c>
      <c r="AY43" s="4">
        <f t="shared" si="47"/>
        <v>-8.7145040455569422E-2</v>
      </c>
      <c r="AZ43" s="4">
        <f t="shared" si="48"/>
        <v>-9.9458634671941382E-2</v>
      </c>
      <c r="BA43" s="4">
        <f t="shared" si="49"/>
        <v>-1.6051167798586605E-2</v>
      </c>
      <c r="BB43" s="31">
        <f t="shared" si="50"/>
        <v>-2.8364762014958564E-2</v>
      </c>
      <c r="BC43" s="4">
        <f t="shared" si="51"/>
        <v>7.1964802521838345E-2</v>
      </c>
      <c r="BD43" s="4">
        <f t="shared" si="52"/>
        <v>-9.8057805284723215E-2</v>
      </c>
      <c r="BE43" s="4">
        <f t="shared" si="53"/>
        <v>-0.10322545162322813</v>
      </c>
      <c r="BF43" s="4">
        <f t="shared" si="54"/>
        <v>-2.609300276288487E-2</v>
      </c>
      <c r="BG43" s="4">
        <f t="shared" si="55"/>
        <v>-3.1260649101389787E-2</v>
      </c>
      <c r="BH43" s="4">
        <f t="shared" si="56"/>
        <v>-3.7845892770884446E-2</v>
      </c>
      <c r="BI43" s="34">
        <f t="shared" si="57"/>
        <v>7.1982151271007669E-2</v>
      </c>
      <c r="BJ43" s="33">
        <f t="shared" si="58"/>
        <v>-3.7828544021715121E-2</v>
      </c>
      <c r="BK43" s="4">
        <f t="shared" si="59"/>
        <v>-7.9634094352516865E-2</v>
      </c>
      <c r="BL43" s="4">
        <f t="shared" si="60"/>
        <v>-0.13474090721615589</v>
      </c>
      <c r="BN43" t="s">
        <v>78</v>
      </c>
      <c r="BO43">
        <v>-219.29924561987499</v>
      </c>
      <c r="BP43">
        <v>-178.86390422657999</v>
      </c>
      <c r="BQ43">
        <v>-40.434940764377998</v>
      </c>
      <c r="BR43">
        <v>-219.302780043578</v>
      </c>
      <c r="BS43">
        <v>-178.866617008226</v>
      </c>
      <c r="BT43">
        <v>-40.435756821650997</v>
      </c>
      <c r="BU43">
        <v>-219.29940747981101</v>
      </c>
      <c r="BV43">
        <v>-178.86404278328601</v>
      </c>
      <c r="BW43">
        <v>-40.434959648845997</v>
      </c>
      <c r="BX43">
        <v>-219.30281940451999</v>
      </c>
      <c r="BY43">
        <v>-178.866647678622</v>
      </c>
      <c r="BZ43">
        <v>-40.435763858061001</v>
      </c>
      <c r="CA43">
        <v>-218.97713838592099</v>
      </c>
      <c r="CB43">
        <v>-178.61118069728201</v>
      </c>
      <c r="CC43">
        <v>-40.365716939603999</v>
      </c>
      <c r="CD43">
        <v>-219.19428964295699</v>
      </c>
      <c r="CE43">
        <v>-178.78061008335399</v>
      </c>
      <c r="CF43">
        <v>-40.41334243627</v>
      </c>
      <c r="CG43">
        <v>-219.25939822563799</v>
      </c>
      <c r="CH43">
        <v>-178.83220261096599</v>
      </c>
      <c r="CI43">
        <v>-40.426811800716003</v>
      </c>
      <c r="CJ43">
        <v>-219.28144450408101</v>
      </c>
      <c r="CK43">
        <v>-178.84956563763799</v>
      </c>
      <c r="CL43">
        <v>-40.431483310883998</v>
      </c>
      <c r="CM43">
        <v>-219.072764652166</v>
      </c>
      <c r="CN43">
        <v>-178.67863458687501</v>
      </c>
      <c r="CO43">
        <v>-40.393842350802998</v>
      </c>
      <c r="CP43">
        <v>-219.28727420148999</v>
      </c>
      <c r="CQ43">
        <v>-178.84670426633301</v>
      </c>
      <c r="CR43">
        <v>-40.440176778346</v>
      </c>
      <c r="CS43">
        <v>-219.342797083709</v>
      </c>
      <c r="CT43">
        <v>-178.89081185907401</v>
      </c>
      <c r="CU43">
        <v>-40.451543620518997</v>
      </c>
      <c r="CV43">
        <v>-219.287192156891</v>
      </c>
      <c r="CW43">
        <v>-178.84340365084299</v>
      </c>
      <c r="CX43">
        <v>-40.443514854305</v>
      </c>
      <c r="CY43">
        <v>-219.30761410479599</v>
      </c>
      <c r="CZ43">
        <v>-178.859236428076</v>
      </c>
      <c r="DA43">
        <v>-40.448091682737001</v>
      </c>
      <c r="DB43">
        <v>-219.31221127457599</v>
      </c>
      <c r="DC43">
        <v>-178.86268008328301</v>
      </c>
      <c r="DD43">
        <v>-40.449239705662002</v>
      </c>
      <c r="DE43">
        <v>-219.33069971485801</v>
      </c>
      <c r="DF43">
        <v>-178.88130192339699</v>
      </c>
      <c r="DG43">
        <v>-40.448985265262003</v>
      </c>
      <c r="DH43">
        <v>-219.358501982528</v>
      </c>
      <c r="DI43">
        <v>-178.903393678475</v>
      </c>
      <c r="DJ43">
        <v>-40.454666045016999</v>
      </c>
      <c r="DK43">
        <v>-218.98648278991001</v>
      </c>
      <c r="DL43">
        <v>-178.61804747187</v>
      </c>
      <c r="DM43">
        <v>-40.368109276753003</v>
      </c>
      <c r="DN43">
        <v>-219.08198351535299</v>
      </c>
      <c r="DO43">
        <v>-178.68546237705399</v>
      </c>
      <c r="DP43">
        <v>-40.396126535387999</v>
      </c>
      <c r="DR43">
        <v>-1.0708549469049999</v>
      </c>
      <c r="DS43">
        <v>-0.851141709681</v>
      </c>
      <c r="DT43">
        <v>-0.218713827665</v>
      </c>
      <c r="DU43">
        <v>-218.23055021445199</v>
      </c>
      <c r="DV43">
        <v>-178.014374018768</v>
      </c>
      <c r="DW43">
        <v>-40.216774645845</v>
      </c>
      <c r="DX43">
        <v>-1.072229829126</v>
      </c>
      <c r="DY43">
        <v>-0.85224298945800003</v>
      </c>
      <c r="DZ43">
        <v>-0.21898217580599999</v>
      </c>
      <c r="EA43">
        <f t="shared" si="61"/>
        <v>-219.30332996958066</v>
      </c>
      <c r="EB43">
        <f t="shared" si="62"/>
        <v>-178.86705749860135</v>
      </c>
      <c r="EC43">
        <f t="shared" si="63"/>
        <v>-40.435864155659871</v>
      </c>
      <c r="ED43">
        <v>-1.0709914468940001</v>
      </c>
      <c r="EE43">
        <v>-0.85126153755400003</v>
      </c>
      <c r="EF43">
        <v>-0.21872607323900001</v>
      </c>
      <c r="EG43">
        <v>-218.2305550067</v>
      </c>
      <c r="EH43">
        <v>-178.014377334632</v>
      </c>
      <c r="EI43">
        <v>-40.216776128882998</v>
      </c>
      <c r="EJ43">
        <v>-1.0722643978199999</v>
      </c>
      <c r="EK43">
        <v>-0.85227034399000001</v>
      </c>
      <c r="EL43">
        <v>-0.218987729178</v>
      </c>
      <c r="EM43">
        <f t="shared" si="64"/>
        <v>-219.30327547814369</v>
      </c>
      <c r="EN43">
        <f t="shared" si="65"/>
        <v>-178.86700911439888</v>
      </c>
      <c r="EO43">
        <f t="shared" si="66"/>
        <v>-40.435857604308254</v>
      </c>
      <c r="EP43">
        <v>-219.04425638100301</v>
      </c>
      <c r="EQ43">
        <v>-178.65242743673801</v>
      </c>
      <c r="ER43">
        <v>-40.391577230829</v>
      </c>
      <c r="ES43">
        <f t="shared" si="67"/>
        <v>-5.7773591092995957E-2</v>
      </c>
      <c r="ET43">
        <f t="shared" si="68"/>
        <v>-3.4379964868008983E-2</v>
      </c>
      <c r="EU43">
        <f t="shared" si="69"/>
        <v>-2.3467954075997E-2</v>
      </c>
      <c r="EV43">
        <v>-3.7727134349999997E-2</v>
      </c>
      <c r="EW43">
        <v>-3.3034940314999997E-2</v>
      </c>
      <c r="EX43">
        <v>-4.549304558E-3</v>
      </c>
      <c r="EY43">
        <v>-219.23691657315601</v>
      </c>
      <c r="EZ43">
        <v>-178.80301727194501</v>
      </c>
      <c r="FA43">
        <v>-40.433658076267001</v>
      </c>
      <c r="FB43">
        <f t="shared" si="70"/>
        <v>-4.2626930199020308E-2</v>
      </c>
      <c r="FC43">
        <f t="shared" si="71"/>
        <v>-2.2407188591017757E-2</v>
      </c>
      <c r="FD43">
        <f t="shared" si="72"/>
        <v>-2.0315639997001256E-2</v>
      </c>
      <c r="FE43">
        <v>-5.0357628334000003E-2</v>
      </c>
      <c r="FF43">
        <v>-4.3686994388E-2</v>
      </c>
      <c r="FG43">
        <v>-6.5187020789999996E-3</v>
      </c>
      <c r="FH43">
        <v>-219.28371177245799</v>
      </c>
      <c r="FI43">
        <v>-178.85180499736799</v>
      </c>
      <c r="FJ43">
        <v>-40.431519828054</v>
      </c>
      <c r="FK43">
        <v>-219.299387388973</v>
      </c>
      <c r="FL43">
        <v>-178.864036968248</v>
      </c>
      <c r="FM43">
        <v>-40.434949743533998</v>
      </c>
      <c r="FN43">
        <v>-219.30280890765999</v>
      </c>
      <c r="FO43">
        <v>-178.86664337424801</v>
      </c>
      <c r="FP43">
        <v>-40.435759336925997</v>
      </c>
      <c r="FQ43">
        <v>-219.28926879376701</v>
      </c>
      <c r="FR43">
        <v>-178.84445828880601</v>
      </c>
      <c r="FS43">
        <v>-40.444530565609</v>
      </c>
      <c r="FT43">
        <f t="shared" si="73"/>
        <v>-2.9870568129013009E-2</v>
      </c>
      <c r="FU43">
        <f t="shared" si="74"/>
        <v>-1.2255677840016688E-2</v>
      </c>
      <c r="FV43">
        <f t="shared" si="75"/>
        <v>-1.7718764892997285E-2</v>
      </c>
      <c r="FW43">
        <v>-5.3528289941E-2</v>
      </c>
      <c r="FX43">
        <v>-4.6353570267000002E-2</v>
      </c>
      <c r="FY43">
        <v>-7.0130549100000002E-3</v>
      </c>
      <c r="FZ43">
        <v>-3.7037536443999999E-2</v>
      </c>
      <c r="GA43">
        <v>-3.2554872454000003E-2</v>
      </c>
      <c r="GB43">
        <v>-4.3557589879999999E-3</v>
      </c>
    </row>
    <row r="44" spans="1:184" ht="17" x14ac:dyDescent="0.25">
      <c r="A44" s="5">
        <v>4</v>
      </c>
      <c r="B44" t="s">
        <v>72</v>
      </c>
      <c r="C44" t="s">
        <v>2</v>
      </c>
      <c r="D44" t="s">
        <v>1</v>
      </c>
      <c r="E44" s="3">
        <v>1</v>
      </c>
      <c r="F44" s="2">
        <f t="shared" si="4"/>
        <v>-0.30654595291531644</v>
      </c>
      <c r="G44" s="4">
        <f t="shared" si="5"/>
        <v>-0.27037412907672986</v>
      </c>
      <c r="H44" s="4">
        <f t="shared" si="6"/>
        <v>-0.27339813502280957</v>
      </c>
      <c r="I44" s="4">
        <f t="shared" si="7"/>
        <v>-0.2729117128614848</v>
      </c>
      <c r="J44" s="4">
        <f t="shared" si="8"/>
        <v>-0.27437445507622432</v>
      </c>
      <c r="K44" s="4">
        <f t="shared" si="9"/>
        <v>-0.19460701935341163</v>
      </c>
      <c r="L44" s="4">
        <f t="shared" si="10"/>
        <v>-0.23876926421867242</v>
      </c>
      <c r="M44" s="4">
        <f t="shared" si="11"/>
        <v>-0.26264761464926445</v>
      </c>
      <c r="N44" s="4">
        <f t="shared" si="12"/>
        <v>-0.26846680831947056</v>
      </c>
      <c r="O44" s="4">
        <f t="shared" si="13"/>
        <v>-0.21974598052798269</v>
      </c>
      <c r="P44" s="4">
        <f t="shared" si="14"/>
        <v>-0.26778604144611395</v>
      </c>
      <c r="Q44" s="4">
        <f t="shared" si="15"/>
        <v>-0.29264739178407034</v>
      </c>
      <c r="R44" s="4">
        <f t="shared" si="16"/>
        <v>-0.20474610638677854</v>
      </c>
      <c r="S44" s="4">
        <f t="shared" si="17"/>
        <v>-0.21174285551602334</v>
      </c>
      <c r="T44" s="4">
        <f t="shared" si="18"/>
        <v>-0.2146831541825325</v>
      </c>
      <c r="U44" s="4">
        <f t="shared" si="19"/>
        <v>-0.27650206934235422</v>
      </c>
      <c r="V44" s="4">
        <f t="shared" si="20"/>
        <v>-0.29246335517183808</v>
      </c>
      <c r="W44" s="39">
        <f t="shared" si="21"/>
        <v>-0.28664118690797707</v>
      </c>
      <c r="X44" s="4">
        <f t="shared" si="22"/>
        <v>-0.2967173255036995</v>
      </c>
      <c r="Y44" s="4">
        <f t="shared" si="23"/>
        <v>-0.23919612441062463</v>
      </c>
      <c r="Z44" s="4">
        <f t="shared" si="24"/>
        <v>-0.27549256970494018</v>
      </c>
      <c r="AA44" s="38">
        <f t="shared" si="25"/>
        <v>-0.30969458031712516</v>
      </c>
      <c r="AB44" s="4">
        <f t="shared" si="26"/>
        <v>-0.30654595291531644</v>
      </c>
      <c r="AC44" s="37">
        <f t="shared" si="27"/>
        <v>-0.30653765284162432</v>
      </c>
      <c r="AD44" s="36">
        <f t="shared" si="28"/>
        <v>-0.32559782204594701</v>
      </c>
      <c r="AE44" s="4">
        <f t="shared" si="29"/>
        <v>-0.27455128558924619</v>
      </c>
      <c r="AF44" s="4">
        <f t="shared" si="30"/>
        <v>-0.27484718881474279</v>
      </c>
      <c r="AG44" s="4">
        <f t="shared" si="31"/>
        <v>-0.27830308125426284</v>
      </c>
      <c r="AH44" s="4">
        <f t="shared" si="32"/>
        <v>-0.27457219184230974</v>
      </c>
      <c r="AI44" s="4">
        <f t="shared" si="33"/>
        <v>-0.30894734688785308</v>
      </c>
      <c r="AL44" s="4">
        <f t="shared" si="34"/>
        <v>3.8209775081706455E-2</v>
      </c>
      <c r="AM44" s="4">
        <f t="shared" si="35"/>
        <v>-7.450622037804018E-2</v>
      </c>
      <c r="AN44" s="31">
        <f t="shared" si="36"/>
        <v>-3.6296445296333725E-2</v>
      </c>
      <c r="AO44" s="4">
        <f t="shared" si="37"/>
        <v>4.9418493475341385E-2</v>
      </c>
      <c r="AP44" s="4">
        <f t="shared" si="38"/>
        <v>-7.8435270710773428E-2</v>
      </c>
      <c r="AQ44" s="31">
        <f t="shared" si="39"/>
        <v>-2.9016777235432042E-2</v>
      </c>
      <c r="AR44" s="35">
        <f t="shared" si="40"/>
        <v>5.347662315564438E-2</v>
      </c>
      <c r="AS44" s="4">
        <f t="shared" si="41"/>
        <v>-8.3476400909513984E-2</v>
      </c>
      <c r="AT44" s="31">
        <f t="shared" si="42"/>
        <v>-2.9999777753869604E-2</v>
      </c>
      <c r="AU44" s="4">
        <f t="shared" si="43"/>
        <v>5.6827717415562785E-2</v>
      </c>
      <c r="AV44" s="32">
        <f t="shared" si="44"/>
        <v>-9.0380491943974434E-2</v>
      </c>
      <c r="AW44" s="31">
        <f t="shared" si="45"/>
        <v>-3.3552774528411648E-2</v>
      </c>
      <c r="AX44" s="4">
        <f t="shared" si="46"/>
        <v>5.7913428449316767E-2</v>
      </c>
      <c r="AY44" s="4">
        <f t="shared" si="47"/>
        <v>-7.1755962955575681E-2</v>
      </c>
      <c r="AZ44" s="4">
        <f t="shared" si="48"/>
        <v>-8.1895080521198524E-2</v>
      </c>
      <c r="BA44" s="4">
        <f t="shared" si="49"/>
        <v>-1.3842534506258913E-2</v>
      </c>
      <c r="BB44" s="31">
        <f t="shared" si="50"/>
        <v>-2.3981652071881757E-2</v>
      </c>
      <c r="BC44" s="4">
        <f t="shared" si="51"/>
        <v>5.868172784340079E-2</v>
      </c>
      <c r="BD44" s="4">
        <f t="shared" si="52"/>
        <v>-8.0720499655814737E-2</v>
      </c>
      <c r="BE44" s="4">
        <f t="shared" si="53"/>
        <v>-8.4974469987676174E-2</v>
      </c>
      <c r="BF44" s="4">
        <f t="shared" si="54"/>
        <v>-2.2038771812413947E-2</v>
      </c>
      <c r="BG44" s="4">
        <f t="shared" si="55"/>
        <v>-2.6292742144275384E-2</v>
      </c>
      <c r="BH44" s="4">
        <f t="shared" si="56"/>
        <v>-3.1698764100573644E-2</v>
      </c>
      <c r="BI44" s="34">
        <f t="shared" si="57"/>
        <v>5.86900279170929E-2</v>
      </c>
      <c r="BJ44" s="33">
        <f t="shared" si="58"/>
        <v>-3.1690464026881533E-2</v>
      </c>
      <c r="BK44" s="4">
        <f t="shared" si="59"/>
        <v>-6.6080718092569796E-2</v>
      </c>
      <c r="BL44" s="4">
        <f t="shared" si="60"/>
        <v>-0.10943236107460501</v>
      </c>
      <c r="BN44" t="s">
        <v>77</v>
      </c>
      <c r="BO44">
        <v>-219.29926924544699</v>
      </c>
      <c r="BP44">
        <v>-178.863903355415</v>
      </c>
      <c r="BQ44">
        <v>-40.434935021449</v>
      </c>
      <c r="BR44">
        <v>-219.302804190671</v>
      </c>
      <c r="BS44">
        <v>-178.86661680461299</v>
      </c>
      <c r="BT44">
        <v>-40.435751698414997</v>
      </c>
      <c r="BU44">
        <v>-219.29943063935599</v>
      </c>
      <c r="BV44">
        <v>-178.86404193733</v>
      </c>
      <c r="BW44">
        <v>-40.434953789546</v>
      </c>
      <c r="BX44">
        <v>-219.30284347647299</v>
      </c>
      <c r="BY44">
        <v>-178.86664751689</v>
      </c>
      <c r="BZ44">
        <v>-40.435758716075</v>
      </c>
      <c r="CA44">
        <v>-218.97715219385199</v>
      </c>
      <c r="CB44">
        <v>-178.611151492213</v>
      </c>
      <c r="CC44">
        <v>-40.365690575625997</v>
      </c>
      <c r="CD44">
        <v>-219.194312531858</v>
      </c>
      <c r="CE44">
        <v>-178.78060188761501</v>
      </c>
      <c r="CF44">
        <v>-40.413330141216001</v>
      </c>
      <c r="CG44">
        <v>-219.259419227205</v>
      </c>
      <c r="CH44">
        <v>-178.83219795030701</v>
      </c>
      <c r="CI44">
        <v>-40.426802721298998</v>
      </c>
      <c r="CJ44">
        <v>-219.281468272132</v>
      </c>
      <c r="CK44">
        <v>-178.84956403360499</v>
      </c>
      <c r="CL44">
        <v>-40.431476409452998</v>
      </c>
      <c r="CM44">
        <v>-219.07277482816301</v>
      </c>
      <c r="CN44">
        <v>-178.678606000093</v>
      </c>
      <c r="CO44">
        <v>-40.393818640573997</v>
      </c>
      <c r="CP44">
        <v>-219.287290700835</v>
      </c>
      <c r="CQ44">
        <v>-178.84669691396101</v>
      </c>
      <c r="CR44">
        <v>-40.440167042671</v>
      </c>
      <c r="CS44">
        <v>-219.342813038721</v>
      </c>
      <c r="CT44">
        <v>-178.89080857633101</v>
      </c>
      <c r="CU44">
        <v>-40.451538099105001</v>
      </c>
      <c r="CV44">
        <v>-219.28723306566201</v>
      </c>
      <c r="CW44">
        <v>-178.84339976184</v>
      </c>
      <c r="CX44">
        <v>-40.443507020146001</v>
      </c>
      <c r="CY44">
        <v>-219.30766023254401</v>
      </c>
      <c r="CZ44">
        <v>-178.85923563110799</v>
      </c>
      <c r="DA44">
        <v>-40.448087167731003</v>
      </c>
      <c r="DB44">
        <v>-219.312258015699</v>
      </c>
      <c r="DC44">
        <v>-178.862679934802</v>
      </c>
      <c r="DD44">
        <v>-40.449235961527997</v>
      </c>
      <c r="DE44">
        <v>-219.33071393947401</v>
      </c>
      <c r="DF44">
        <v>-178.88129638110701</v>
      </c>
      <c r="DG44">
        <v>-40.448976924290001</v>
      </c>
      <c r="DH44">
        <v>-219.358519929952</v>
      </c>
      <c r="DI44">
        <v>-178.903392120224</v>
      </c>
      <c r="DJ44">
        <v>-40.454661739724003</v>
      </c>
      <c r="DK44">
        <v>-218.986419126372</v>
      </c>
      <c r="DL44">
        <v>-178.61797670285301</v>
      </c>
      <c r="DM44">
        <v>-40.368061240247002</v>
      </c>
      <c r="DN44">
        <v>-219.081911345625</v>
      </c>
      <c r="DO44">
        <v>-178.68539036787101</v>
      </c>
      <c r="DP44">
        <v>-40.396081952416999</v>
      </c>
      <c r="DR44">
        <v>-1.0706732654419999</v>
      </c>
      <c r="DS44">
        <v>-0.85114108843000003</v>
      </c>
      <c r="DT44">
        <v>-0.21871505086599999</v>
      </c>
      <c r="DU44">
        <v>-218.23075585941299</v>
      </c>
      <c r="DV44">
        <v>-178.01437397176301</v>
      </c>
      <c r="DW44">
        <v>-40.216767920530003</v>
      </c>
      <c r="DX44">
        <v>-1.072048331258</v>
      </c>
      <c r="DY44">
        <v>-0.85224283285000002</v>
      </c>
      <c r="DZ44">
        <v>-0.218983777884</v>
      </c>
      <c r="EA44">
        <f t="shared" si="61"/>
        <v>-219.30335419010808</v>
      </c>
      <c r="EB44">
        <f t="shared" si="62"/>
        <v>-178.86705748083648</v>
      </c>
      <c r="EC44">
        <f t="shared" si="63"/>
        <v>-40.435859183966265</v>
      </c>
      <c r="ED44">
        <v>-1.0708093410690001</v>
      </c>
      <c r="EE44">
        <v>-0.85126093926699997</v>
      </c>
      <c r="EF44">
        <v>-0.21872722187400001</v>
      </c>
      <c r="EG44">
        <v>-218.23076065727801</v>
      </c>
      <c r="EH44">
        <v>-178.014377297095</v>
      </c>
      <c r="EI44">
        <v>-40.216769399282001</v>
      </c>
      <c r="EJ44">
        <v>-1.072082819195</v>
      </c>
      <c r="EK44">
        <v>-0.85227021979499995</v>
      </c>
      <c r="EL44">
        <v>-0.21898931679299999</v>
      </c>
      <c r="EM44">
        <f t="shared" si="64"/>
        <v>-219.30329973898225</v>
      </c>
      <c r="EN44">
        <f t="shared" si="65"/>
        <v>-178.86700912252485</v>
      </c>
      <c r="EO44">
        <f t="shared" si="66"/>
        <v>-40.435852619600276</v>
      </c>
      <c r="EP44">
        <v>-219.044217128036</v>
      </c>
      <c r="EQ44">
        <v>-178.65236168381099</v>
      </c>
      <c r="ER44">
        <v>-40.391535152103003</v>
      </c>
      <c r="ES44">
        <f t="shared" si="67"/>
        <v>-5.7798001663996956E-2</v>
      </c>
      <c r="ET44">
        <f t="shared" si="68"/>
        <v>-3.4384980957980815E-2</v>
      </c>
      <c r="EU44">
        <f t="shared" si="69"/>
        <v>-2.347391185600145E-2</v>
      </c>
      <c r="EV44">
        <v>-3.7694217588999997E-2</v>
      </c>
      <c r="EW44">
        <v>-3.3028684060000001E-2</v>
      </c>
      <c r="EX44">
        <v>-4.5468003139999998E-3</v>
      </c>
      <c r="EY44">
        <v>-219.23696015690601</v>
      </c>
      <c r="EZ44">
        <v>-178.80301038330001</v>
      </c>
      <c r="FA44">
        <v>-40.433648023958</v>
      </c>
      <c r="FB44">
        <f t="shared" si="70"/>
        <v>-4.2647625048005011E-2</v>
      </c>
      <c r="FC44">
        <f t="shared" si="71"/>
        <v>-2.2408495684999252E-2</v>
      </c>
      <c r="FD44">
        <f t="shared" si="72"/>
        <v>-2.0317882741998972E-2</v>
      </c>
      <c r="FE44">
        <v>-5.0330543928000002E-2</v>
      </c>
      <c r="FF44">
        <v>-4.368653066E-2</v>
      </c>
      <c r="FG44">
        <v>-6.5190187129999999E-3</v>
      </c>
      <c r="FH44">
        <v>-219.28373151472101</v>
      </c>
      <c r="FI44">
        <v>-178.85180188625799</v>
      </c>
      <c r="FJ44">
        <v>-40.431511053868</v>
      </c>
      <c r="FK44">
        <v>-219.29941119088701</v>
      </c>
      <c r="FL44">
        <v>-178.86403622715801</v>
      </c>
      <c r="FM44">
        <v>-40.434944014742001</v>
      </c>
      <c r="FN44">
        <v>-219.30283310601601</v>
      </c>
      <c r="FO44">
        <v>-178.86664319452001</v>
      </c>
      <c r="FP44">
        <v>-40.435754263618001</v>
      </c>
      <c r="FQ44">
        <v>-219.28931306994099</v>
      </c>
      <c r="FR44">
        <v>-178.84445528002701</v>
      </c>
      <c r="FS44">
        <v>-40.444524454735003</v>
      </c>
      <c r="FT44">
        <f t="shared" si="73"/>
        <v>-2.9893842735987164E-2</v>
      </c>
      <c r="FU44">
        <f t="shared" si="74"/>
        <v>-1.2257329720000598E-2</v>
      </c>
      <c r="FV44">
        <f t="shared" si="75"/>
        <v>-1.7721733436005138E-2</v>
      </c>
      <c r="FW44">
        <v>-5.3499968779999997E-2</v>
      </c>
      <c r="FX44">
        <v>-4.6353296304000001E-2</v>
      </c>
      <c r="FY44">
        <v>-7.0136443690000001E-3</v>
      </c>
      <c r="FZ44">
        <v>-3.7011926484E-2</v>
      </c>
      <c r="GA44">
        <v>-3.2552776281999998E-2</v>
      </c>
      <c r="GB44">
        <v>-4.353843879E-3</v>
      </c>
    </row>
    <row r="45" spans="1:184" ht="17" x14ac:dyDescent="0.25">
      <c r="A45" s="5">
        <v>4</v>
      </c>
      <c r="B45" t="s">
        <v>72</v>
      </c>
      <c r="C45" t="s">
        <v>2</v>
      </c>
      <c r="D45" t="s">
        <v>1</v>
      </c>
      <c r="E45" s="3">
        <v>1.05</v>
      </c>
      <c r="F45" s="2">
        <f t="shared" si="4"/>
        <v>-0.29692889537396422</v>
      </c>
      <c r="G45" s="4">
        <f t="shared" si="5"/>
        <v>-0.26701449593659055</v>
      </c>
      <c r="H45" s="4">
        <f t="shared" si="6"/>
        <v>-0.26965924955129389</v>
      </c>
      <c r="I45" s="4">
        <f t="shared" si="7"/>
        <v>-0.2692574307435936</v>
      </c>
      <c r="J45" s="4">
        <f t="shared" si="8"/>
        <v>-0.27051679776687332</v>
      </c>
      <c r="K45" s="4">
        <f t="shared" si="9"/>
        <v>-0.20979498067849767</v>
      </c>
      <c r="L45" s="4">
        <f t="shared" si="10"/>
        <v>-0.24230469981957398</v>
      </c>
      <c r="M45" s="4">
        <f t="shared" si="11"/>
        <v>-0.26130612045102419</v>
      </c>
      <c r="N45" s="4">
        <f t="shared" si="12"/>
        <v>-0.26639505119383428</v>
      </c>
      <c r="O45" s="4">
        <f t="shared" si="13"/>
        <v>-0.23069580856927252</v>
      </c>
      <c r="P45" s="4">
        <f t="shared" si="14"/>
        <v>-0.26585574693046277</v>
      </c>
      <c r="Q45" s="4">
        <f t="shared" si="15"/>
        <v>-0.28565610576780986</v>
      </c>
      <c r="R45" s="4">
        <f t="shared" si="16"/>
        <v>-0.2120806626913081</v>
      </c>
      <c r="S45" s="4">
        <f t="shared" si="17"/>
        <v>-0.21838620258632471</v>
      </c>
      <c r="T45" s="4">
        <f t="shared" si="18"/>
        <v>-0.2209953469250126</v>
      </c>
      <c r="U45" s="4">
        <f t="shared" si="19"/>
        <v>-0.2714075493804925</v>
      </c>
      <c r="V45" s="4">
        <f t="shared" si="20"/>
        <v>-0.28513307408726624</v>
      </c>
      <c r="W45" s="39">
        <f t="shared" si="21"/>
        <v>-0.27979043846967422</v>
      </c>
      <c r="X45" s="4">
        <f t="shared" si="22"/>
        <v>-0.28865063421536585</v>
      </c>
      <c r="Y45" s="4">
        <f t="shared" si="23"/>
        <v>-0.24699632354111661</v>
      </c>
      <c r="Z45" s="4">
        <f t="shared" si="24"/>
        <v>-0.27706120979629367</v>
      </c>
      <c r="AA45" s="38">
        <f t="shared" si="25"/>
        <v>-0.29972413580647095</v>
      </c>
      <c r="AB45" s="4">
        <f t="shared" si="26"/>
        <v>-0.29692889537396422</v>
      </c>
      <c r="AC45" s="37">
        <f t="shared" si="27"/>
        <v>-0.29693175745065969</v>
      </c>
      <c r="AD45" s="36">
        <f t="shared" si="28"/>
        <v>-0.31193663647248177</v>
      </c>
      <c r="AE45" s="4">
        <f t="shared" si="29"/>
        <v>-0.27068669680236218</v>
      </c>
      <c r="AF45" s="4">
        <f t="shared" si="30"/>
        <v>-0.27094006217248034</v>
      </c>
      <c r="AG45" s="4">
        <f t="shared" si="31"/>
        <v>-0.27376410438956633</v>
      </c>
      <c r="AH45" s="4">
        <f t="shared" si="32"/>
        <v>-0.27173425721907762</v>
      </c>
      <c r="AI45" s="4">
        <f t="shared" si="33"/>
        <v>-0.29863790103235766</v>
      </c>
      <c r="AL45" s="4">
        <f t="shared" si="34"/>
        <v>3.2058153253222185E-2</v>
      </c>
      <c r="AM45" s="4">
        <f t="shared" si="35"/>
        <v>-6.212303952142928E-2</v>
      </c>
      <c r="AN45" s="31">
        <f t="shared" si="36"/>
        <v>-3.0064886268207094E-2</v>
      </c>
      <c r="AO45" s="4">
        <f t="shared" si="37"/>
        <v>4.135332536616277E-2</v>
      </c>
      <c r="AP45" s="4">
        <f t="shared" si="38"/>
        <v>-6.4904373096128815E-2</v>
      </c>
      <c r="AQ45" s="31">
        <f t="shared" si="39"/>
        <v>-2.3551047729966045E-2</v>
      </c>
      <c r="AR45" s="35">
        <f t="shared" si="40"/>
        <v>4.4644897564055583E-2</v>
      </c>
      <c r="AS45" s="4">
        <f t="shared" si="41"/>
        <v>-6.8994882250724365E-2</v>
      </c>
      <c r="AT45" s="31">
        <f t="shared" si="42"/>
        <v>-2.4349984686668782E-2</v>
      </c>
      <c r="AU45" s="4">
        <f t="shared" si="43"/>
        <v>4.7362989287936141E-2</v>
      </c>
      <c r="AV45" s="32">
        <f t="shared" si="44"/>
        <v>-7.4597048127669416E-2</v>
      </c>
      <c r="AW45" s="31">
        <f t="shared" si="45"/>
        <v>-2.7234058839733274E-2</v>
      </c>
      <c r="AX45" s="4">
        <f t="shared" si="46"/>
        <v>4.7995418652426618E-2</v>
      </c>
      <c r="AY45" s="4">
        <f t="shared" si="47"/>
        <v>-5.9326886689184399E-2</v>
      </c>
      <c r="AZ45" s="4">
        <f t="shared" si="48"/>
        <v>-6.7709775778366149E-2</v>
      </c>
      <c r="BA45" s="4">
        <f t="shared" si="49"/>
        <v>-1.1331468036757782E-2</v>
      </c>
      <c r="BB45" s="31">
        <f t="shared" si="50"/>
        <v>-1.9714357125939531E-2</v>
      </c>
      <c r="BC45" s="4">
        <f t="shared" si="51"/>
        <v>4.8608214926185528E-2</v>
      </c>
      <c r="BD45" s="4">
        <f t="shared" si="52"/>
        <v>-6.6746871500941524E-2</v>
      </c>
      <c r="BE45" s="4">
        <f t="shared" si="53"/>
        <v>-7.0264431629041141E-2</v>
      </c>
      <c r="BF45" s="4">
        <f t="shared" si="54"/>
        <v>-1.8138656574755996E-2</v>
      </c>
      <c r="BG45" s="4">
        <f t="shared" si="55"/>
        <v>-2.1656216702855613E-2</v>
      </c>
      <c r="BH45" s="4">
        <f t="shared" si="56"/>
        <v>-2.5988833201483888E-2</v>
      </c>
      <c r="BI45" s="34">
        <f t="shared" si="57"/>
        <v>4.860535284949008E-2</v>
      </c>
      <c r="BJ45" s="33">
        <f t="shared" si="58"/>
        <v>-2.5991695278179336E-2</v>
      </c>
      <c r="BK45" s="4">
        <f t="shared" si="59"/>
        <v>-5.5059494522415882E-2</v>
      </c>
      <c r="BL45" s="4">
        <f t="shared" si="60"/>
        <v>-8.9604789226186962E-2</v>
      </c>
      <c r="BN45" t="s">
        <v>76</v>
      </c>
      <c r="BO45">
        <v>-219.29926364806201</v>
      </c>
      <c r="BP45">
        <v>-178.863902617327</v>
      </c>
      <c r="BQ45">
        <v>-40.434935516068002</v>
      </c>
      <c r="BR45">
        <v>-219.30279904933599</v>
      </c>
      <c r="BS45">
        <v>-178.86661663100099</v>
      </c>
      <c r="BT45">
        <v>-40.435752688984998</v>
      </c>
      <c r="BU45">
        <v>-219.29942449337</v>
      </c>
      <c r="BV45">
        <v>-178.86404122889201</v>
      </c>
      <c r="BW45">
        <v>-40.434954175466999</v>
      </c>
      <c r="BX45">
        <v>-219.30283823733501</v>
      </c>
      <c r="BY45">
        <v>-178.866647372307</v>
      </c>
      <c r="BZ45">
        <v>-40.435759769088001</v>
      </c>
      <c r="CA45">
        <v>-218.977122842352</v>
      </c>
      <c r="CB45">
        <v>-178.61112662444</v>
      </c>
      <c r="CC45">
        <v>-40.365661888342999</v>
      </c>
      <c r="CD45">
        <v>-219.19430483563301</v>
      </c>
      <c r="CE45">
        <v>-178.78059502811499</v>
      </c>
      <c r="CF45">
        <v>-40.413323670415998</v>
      </c>
      <c r="CG45">
        <v>-219.259410654871</v>
      </c>
      <c r="CH45">
        <v>-178.832194143327</v>
      </c>
      <c r="CI45">
        <v>-40.426800093752</v>
      </c>
      <c r="CJ45">
        <v>-219.28146303816101</v>
      </c>
      <c r="CK45">
        <v>-178.84956258200199</v>
      </c>
      <c r="CL45">
        <v>-40.431475928639998</v>
      </c>
      <c r="CM45">
        <v>-219.07273825561401</v>
      </c>
      <c r="CN45">
        <v>-178.67858185587701</v>
      </c>
      <c r="CO45">
        <v>-40.393788762580002</v>
      </c>
      <c r="CP45">
        <v>-219.28727427665601</v>
      </c>
      <c r="CQ45">
        <v>-178.846690653704</v>
      </c>
      <c r="CR45">
        <v>-40.440159954869003</v>
      </c>
      <c r="CS45">
        <v>-219.342796824093</v>
      </c>
      <c r="CT45">
        <v>-178.89080585849899</v>
      </c>
      <c r="CU45">
        <v>-40.451535743632</v>
      </c>
      <c r="CV45">
        <v>-219.287238937604</v>
      </c>
      <c r="CW45">
        <v>-178.84339665598401</v>
      </c>
      <c r="CX45">
        <v>-40.443504309585002</v>
      </c>
      <c r="CY45">
        <v>-219.30767012571101</v>
      </c>
      <c r="CZ45">
        <v>-178.859234970725</v>
      </c>
      <c r="DA45">
        <v>-40.448087134433997</v>
      </c>
      <c r="DB45">
        <v>-219.312268528841</v>
      </c>
      <c r="DC45">
        <v>-178.86267981648999</v>
      </c>
      <c r="DD45">
        <v>-40.449236533863001</v>
      </c>
      <c r="DE45">
        <v>-219.33069745931601</v>
      </c>
      <c r="DF45">
        <v>-178.88129203005201</v>
      </c>
      <c r="DG45">
        <v>-40.448972913821002</v>
      </c>
      <c r="DH45">
        <v>-219.358506085275</v>
      </c>
      <c r="DI45">
        <v>-178.90339082231199</v>
      </c>
      <c r="DJ45">
        <v>-40.454660874505002</v>
      </c>
      <c r="DK45">
        <v>-218.98631616932201</v>
      </c>
      <c r="DL45">
        <v>-178.61791312161699</v>
      </c>
      <c r="DM45">
        <v>-40.368009434024998</v>
      </c>
      <c r="DN45">
        <v>-219.08179720335099</v>
      </c>
      <c r="DO45">
        <v>-178.68532557269299</v>
      </c>
      <c r="DP45">
        <v>-40.396030105534003</v>
      </c>
      <c r="DR45">
        <v>-1.07052684703</v>
      </c>
      <c r="DS45">
        <v>-0.85114054864499999</v>
      </c>
      <c r="DT45">
        <v>-0.21871390161099999</v>
      </c>
      <c r="DU45">
        <v>-218.23089695308801</v>
      </c>
      <c r="DV45">
        <v>-178.01437392883801</v>
      </c>
      <c r="DW45">
        <v>-40.216769785231001</v>
      </c>
      <c r="DX45">
        <v>-1.0719020962479999</v>
      </c>
      <c r="DY45">
        <v>-0.852242702164</v>
      </c>
      <c r="DZ45">
        <v>-0.21898290375400001</v>
      </c>
      <c r="EA45">
        <f t="shared" si="61"/>
        <v>-219.3033491221303</v>
      </c>
      <c r="EB45">
        <f t="shared" si="62"/>
        <v>-178.86705747085708</v>
      </c>
      <c r="EC45">
        <f t="shared" si="63"/>
        <v>-40.435860284581878</v>
      </c>
      <c r="ED45">
        <v>-1.070662427787</v>
      </c>
      <c r="EE45">
        <v>-0.85126042473999997</v>
      </c>
      <c r="EF45">
        <v>-0.21872602278799999</v>
      </c>
      <c r="EG45">
        <v>-218.23090175730201</v>
      </c>
      <c r="EH45">
        <v>-178.01437726301199</v>
      </c>
      <c r="EI45">
        <v>-40.216771261249001</v>
      </c>
      <c r="EJ45">
        <v>-1.071936480033</v>
      </c>
      <c r="EK45">
        <v>-0.85227010929500002</v>
      </c>
      <c r="EL45">
        <v>-0.218988507838</v>
      </c>
      <c r="EM45">
        <f t="shared" si="64"/>
        <v>-219.30329470554028</v>
      </c>
      <c r="EN45">
        <f t="shared" si="65"/>
        <v>-178.86700912269689</v>
      </c>
      <c r="EO45">
        <f t="shared" si="66"/>
        <v>-40.43585381238865</v>
      </c>
      <c r="EP45">
        <v>-219.04413153106901</v>
      </c>
      <c r="EQ45">
        <v>-178.65230243795</v>
      </c>
      <c r="ER45">
        <v>-40.391486567355997</v>
      </c>
      <c r="ES45">
        <f t="shared" si="67"/>
        <v>-5.7815361747003635E-2</v>
      </c>
      <c r="ET45">
        <f t="shared" si="68"/>
        <v>-3.4389316333005127E-2</v>
      </c>
      <c r="EU45">
        <f t="shared" si="69"/>
        <v>-2.3477133330999322E-2</v>
      </c>
      <c r="EV45">
        <v>-3.7665672281999997E-2</v>
      </c>
      <c r="EW45">
        <v>-3.3023134742999997E-2</v>
      </c>
      <c r="EX45">
        <v>-4.5435381779999999E-3</v>
      </c>
      <c r="EY45">
        <v>-219.23696642633499</v>
      </c>
      <c r="EZ45">
        <v>-178.803004505172</v>
      </c>
      <c r="FA45">
        <v>-40.433641684777001</v>
      </c>
      <c r="FB45">
        <f t="shared" si="70"/>
        <v>-4.2661590701982277E-2</v>
      </c>
      <c r="FC45">
        <f t="shared" si="71"/>
        <v>-2.2409477057010463E-2</v>
      </c>
      <c r="FD45">
        <f t="shared" si="72"/>
        <v>-2.0318014361002668E-2</v>
      </c>
      <c r="FE45">
        <v>-5.0307850320999999E-2</v>
      </c>
      <c r="FF45">
        <v>-4.3686148531000002E-2</v>
      </c>
      <c r="FG45">
        <v>-6.5182700920000001E-3</v>
      </c>
      <c r="FH45">
        <v>-219.28372276386099</v>
      </c>
      <c r="FI45">
        <v>-178.851799440848</v>
      </c>
      <c r="FJ45">
        <v>-40.431508865413001</v>
      </c>
      <c r="FK45">
        <v>-219.299405600537</v>
      </c>
      <c r="FL45">
        <v>-178.864035605808</v>
      </c>
      <c r="FM45">
        <v>-40.434944512058998</v>
      </c>
      <c r="FN45">
        <v>-219.30282790261299</v>
      </c>
      <c r="FO45">
        <v>-178.866643041853</v>
      </c>
      <c r="FP45">
        <v>-40.435755224715002</v>
      </c>
      <c r="FQ45">
        <v>-219.28932066053699</v>
      </c>
      <c r="FR45">
        <v>-178.84445278077499</v>
      </c>
      <c r="FS45">
        <v>-40.444522608139998</v>
      </c>
      <c r="FT45">
        <f t="shared" si="73"/>
        <v>-2.9910005665982453E-2</v>
      </c>
      <c r="FU45">
        <f t="shared" si="74"/>
        <v>-1.2258637447985166E-2</v>
      </c>
      <c r="FV45">
        <f t="shared" si="75"/>
        <v>-1.772251438799799E-2</v>
      </c>
      <c r="FW45">
        <v>-5.3476163556000003E-2</v>
      </c>
      <c r="FX45">
        <v>-4.6353077724999997E-2</v>
      </c>
      <c r="FY45">
        <v>-7.013135492E-3</v>
      </c>
      <c r="FZ45">
        <v>-3.6989984619999999E-2</v>
      </c>
      <c r="GA45">
        <v>-3.2551021605000001E-2</v>
      </c>
      <c r="GB45">
        <v>-4.3512201290000002E-3</v>
      </c>
    </row>
    <row r="46" spans="1:184" ht="17" x14ac:dyDescent="0.25">
      <c r="A46" s="5">
        <v>4</v>
      </c>
      <c r="B46" t="s">
        <v>72</v>
      </c>
      <c r="C46" t="s">
        <v>2</v>
      </c>
      <c r="D46" t="s">
        <v>1</v>
      </c>
      <c r="E46" s="3">
        <v>1.1000000000000001</v>
      </c>
      <c r="F46" s="2">
        <f t="shared" si="4"/>
        <v>-0.27592552928541697</v>
      </c>
      <c r="G46" s="4">
        <f t="shared" si="5"/>
        <v>-0.25153608618347345</v>
      </c>
      <c r="H46" s="4">
        <f t="shared" si="6"/>
        <v>-0.25373552016236173</v>
      </c>
      <c r="I46" s="4">
        <f t="shared" si="7"/>
        <v>-0.25357571295184633</v>
      </c>
      <c r="J46" s="4">
        <f t="shared" si="8"/>
        <v>-0.25468394618948736</v>
      </c>
      <c r="K46" s="4">
        <f t="shared" si="9"/>
        <v>-0.208303387452798</v>
      </c>
      <c r="L46" s="4">
        <f t="shared" si="10"/>
        <v>-0.23256407504035384</v>
      </c>
      <c r="M46" s="4">
        <f t="shared" si="11"/>
        <v>-0.2473001429174882</v>
      </c>
      <c r="N46" s="4">
        <f t="shared" si="12"/>
        <v>-0.25113304436584288</v>
      </c>
      <c r="O46" s="4">
        <f t="shared" si="13"/>
        <v>-0.22529041413094764</v>
      </c>
      <c r="P46" s="4">
        <f t="shared" si="14"/>
        <v>-0.25137670190960293</v>
      </c>
      <c r="Q46" s="4">
        <f t="shared" si="15"/>
        <v>-0.2666967508575418</v>
      </c>
      <c r="R46" s="4">
        <f t="shared" si="16"/>
        <v>-0.20501844927318072</v>
      </c>
      <c r="S46" s="4">
        <f t="shared" si="17"/>
        <v>-0.21066455447620619</v>
      </c>
      <c r="T46" s="4">
        <f t="shared" si="18"/>
        <v>-0.21295180778764844</v>
      </c>
      <c r="U46" s="4">
        <f t="shared" si="19"/>
        <v>-0.25421445548097182</v>
      </c>
      <c r="V46" s="4">
        <f t="shared" si="20"/>
        <v>-0.26602589423657513</v>
      </c>
      <c r="W46" s="39">
        <f t="shared" si="21"/>
        <v>-0.26116585115813273</v>
      </c>
      <c r="X46" s="4">
        <f t="shared" si="22"/>
        <v>-0.26894343684194655</v>
      </c>
      <c r="Y46" s="4">
        <f t="shared" si="23"/>
        <v>-0.23935945886353385</v>
      </c>
      <c r="Z46" s="4">
        <f t="shared" si="24"/>
        <v>-0.26385307797892765</v>
      </c>
      <c r="AA46" s="38">
        <f t="shared" si="25"/>
        <v>-0.2782291392777555</v>
      </c>
      <c r="AB46" s="4">
        <f t="shared" si="26"/>
        <v>-0.27592552928541697</v>
      </c>
      <c r="AC46" s="37">
        <f t="shared" si="27"/>
        <v>-0.27593517286157421</v>
      </c>
      <c r="AD46" s="36">
        <f t="shared" si="28"/>
        <v>-0.28809097492931135</v>
      </c>
      <c r="AE46" s="4">
        <f t="shared" si="29"/>
        <v>-0.25460956579634353</v>
      </c>
      <c r="AF46" s="4">
        <f t="shared" si="30"/>
        <v>-0.25507582289613817</v>
      </c>
      <c r="AG46" s="4">
        <f t="shared" si="31"/>
        <v>-0.25696161510377047</v>
      </c>
      <c r="AH46" s="4">
        <f t="shared" si="32"/>
        <v>-0.25515444916411667</v>
      </c>
      <c r="AI46" s="4">
        <f t="shared" si="33"/>
        <v>-0.27674110108971361</v>
      </c>
      <c r="AL46" s="4">
        <f t="shared" si="34"/>
        <v>2.7407026468949786E-2</v>
      </c>
      <c r="AM46" s="4">
        <f t="shared" si="35"/>
        <v>-5.1900646212436272E-2</v>
      </c>
      <c r="AN46" s="31">
        <f t="shared" si="36"/>
        <v>-2.4493619743486485E-2</v>
      </c>
      <c r="AO46" s="4">
        <f t="shared" si="37"/>
        <v>3.5116921946595388E-2</v>
      </c>
      <c r="AP46" s="4">
        <f t="shared" si="38"/>
        <v>-5.3929548833429548E-2</v>
      </c>
      <c r="AQ46" s="31">
        <f t="shared" si="39"/>
        <v>-1.8812626886834161E-2</v>
      </c>
      <c r="AR46" s="35">
        <f t="shared" si="40"/>
        <v>3.779763939498066E-2</v>
      </c>
      <c r="AS46" s="4">
        <f t="shared" si="41"/>
        <v>-5.7194247328395162E-2</v>
      </c>
      <c r="AT46" s="31">
        <f t="shared" si="42"/>
        <v>-1.9396607933414502E-2</v>
      </c>
      <c r="AU46" s="4">
        <f t="shared" si="43"/>
        <v>4.0011303708703691E-2</v>
      </c>
      <c r="AV46" s="32">
        <f t="shared" si="44"/>
        <v>-6.1665422386508087E-2</v>
      </c>
      <c r="AW46" s="31">
        <f t="shared" si="45"/>
        <v>-2.1654118677804396E-2</v>
      </c>
      <c r="AX46" s="4">
        <f t="shared" si="46"/>
        <v>4.0302299031527856E-2</v>
      </c>
      <c r="AY46" s="4">
        <f t="shared" si="47"/>
        <v>-4.9196006207791104E-2</v>
      </c>
      <c r="AZ46" s="4">
        <f t="shared" si="48"/>
        <v>-5.6147401884951986E-2</v>
      </c>
      <c r="BA46" s="4">
        <f t="shared" si="49"/>
        <v>-8.8937071762632477E-3</v>
      </c>
      <c r="BB46" s="31">
        <f t="shared" si="50"/>
        <v>-1.584510285342413E-2</v>
      </c>
      <c r="BC46" s="4">
        <f t="shared" si="51"/>
        <v>4.0815715997229281E-2</v>
      </c>
      <c r="BD46" s="4">
        <f t="shared" si="52"/>
        <v>-5.5361339760368944E-2</v>
      </c>
      <c r="BE46" s="4">
        <f t="shared" si="53"/>
        <v>-5.8278882365740386E-2</v>
      </c>
      <c r="BF46" s="4">
        <f t="shared" si="54"/>
        <v>-1.4545623763139663E-2</v>
      </c>
      <c r="BG46" s="4">
        <f t="shared" si="55"/>
        <v>-1.7463166368511106E-2</v>
      </c>
      <c r="BH46" s="4">
        <f t="shared" si="56"/>
        <v>-2.0849706389278806E-2</v>
      </c>
      <c r="BI46" s="34">
        <f t="shared" si="57"/>
        <v>4.0806072421072051E-2</v>
      </c>
      <c r="BJ46" s="33">
        <f t="shared" si="58"/>
        <v>-2.0859349965436036E-2</v>
      </c>
      <c r="BK46" s="4">
        <f t="shared" si="59"/>
        <v>-4.5997452875237307E-2</v>
      </c>
      <c r="BL46" s="4">
        <f t="shared" si="60"/>
        <v>-7.383086803040248E-2</v>
      </c>
      <c r="BN46" t="s">
        <v>75</v>
      </c>
      <c r="BO46">
        <v>-219.299237959735</v>
      </c>
      <c r="BP46">
        <v>-178.863901966512</v>
      </c>
      <c r="BQ46">
        <v>-40.434935144971</v>
      </c>
      <c r="BR46">
        <v>-219.302773775025</v>
      </c>
      <c r="BS46">
        <v>-178.866616486981</v>
      </c>
      <c r="BT46">
        <v>-40.435752934771003</v>
      </c>
      <c r="BU46">
        <v>-219.29939841832501</v>
      </c>
      <c r="BV46">
        <v>-178.864040602258</v>
      </c>
      <c r="BW46">
        <v>-40.434953717463003</v>
      </c>
      <c r="BX46">
        <v>-219.302813018237</v>
      </c>
      <c r="BY46">
        <v>-178.86664724994199</v>
      </c>
      <c r="BZ46">
        <v>-40.435759903608997</v>
      </c>
      <c r="CA46">
        <v>-218.97707615883499</v>
      </c>
      <c r="CB46">
        <v>-178.611105406582</v>
      </c>
      <c r="CC46">
        <v>-40.365638799689002</v>
      </c>
      <c r="CD46">
        <v>-219.194276668512</v>
      </c>
      <c r="CE46">
        <v>-178.78058878183199</v>
      </c>
      <c r="CF46">
        <v>-40.413317272251</v>
      </c>
      <c r="CG46">
        <v>-219.25938231480399</v>
      </c>
      <c r="CH46">
        <v>-178.83219095948999</v>
      </c>
      <c r="CI46">
        <v>-40.426797257467001</v>
      </c>
      <c r="CJ46">
        <v>-219.28143642483201</v>
      </c>
      <c r="CK46">
        <v>-178.84956153688901</v>
      </c>
      <c r="CL46">
        <v>-40.431474681978997</v>
      </c>
      <c r="CM46">
        <v>-219.072685783005</v>
      </c>
      <c r="CN46">
        <v>-178.67856144283999</v>
      </c>
      <c r="CO46">
        <v>-40.393765317052001</v>
      </c>
      <c r="CP46">
        <v>-219.28723922803499</v>
      </c>
      <c r="CQ46">
        <v>-178.84668485900499</v>
      </c>
      <c r="CR46">
        <v>-40.440153774773002</v>
      </c>
      <c r="CS46">
        <v>-219.34276249092801</v>
      </c>
      <c r="CT46">
        <v>-178.890803602929</v>
      </c>
      <c r="CU46">
        <v>-40.451533879690999</v>
      </c>
      <c r="CV46">
        <v>-219.287222804122</v>
      </c>
      <c r="CW46">
        <v>-178.84339425626899</v>
      </c>
      <c r="CX46">
        <v>-40.443501830171002</v>
      </c>
      <c r="CY46">
        <v>-219.307656847949</v>
      </c>
      <c r="CZ46">
        <v>-178.859234392762</v>
      </c>
      <c r="DA46">
        <v>-40.448086739864003</v>
      </c>
      <c r="DB46">
        <v>-219.31225586981401</v>
      </c>
      <c r="DC46">
        <v>-178.862679739996</v>
      </c>
      <c r="DD46">
        <v>-40.449236769525001</v>
      </c>
      <c r="DE46">
        <v>-219.33066344359099</v>
      </c>
      <c r="DF46">
        <v>-178.88128871082901</v>
      </c>
      <c r="DG46">
        <v>-40.448969616257003</v>
      </c>
      <c r="DH46">
        <v>-219.35847367998699</v>
      </c>
      <c r="DI46">
        <v>-178.903389688928</v>
      </c>
      <c r="DJ46">
        <v>-40.454660051829002</v>
      </c>
      <c r="DK46">
        <v>-218.98620016975599</v>
      </c>
      <c r="DL46">
        <v>-178.617855676137</v>
      </c>
      <c r="DM46">
        <v>-40.367963050057</v>
      </c>
      <c r="DN46">
        <v>-219.081672289229</v>
      </c>
      <c r="DO46">
        <v>-178.68526700129999</v>
      </c>
      <c r="DP46">
        <v>-40.395984811302</v>
      </c>
      <c r="DR46">
        <v>-1.070409414335</v>
      </c>
      <c r="DS46">
        <v>-0.85114005410299998</v>
      </c>
      <c r="DT46">
        <v>-0.218713521198</v>
      </c>
      <c r="DU46">
        <v>-218.23098887496801</v>
      </c>
      <c r="DV46">
        <v>-178.01437389450101</v>
      </c>
      <c r="DW46">
        <v>-40.216769948599001</v>
      </c>
      <c r="DX46">
        <v>-1.0717849000569999</v>
      </c>
      <c r="DY46">
        <v>-0.85224259248000001</v>
      </c>
      <c r="DZ46">
        <v>-0.21898298617199999</v>
      </c>
      <c r="EA46">
        <f t="shared" si="61"/>
        <v>-219.30332394241628</v>
      </c>
      <c r="EB46">
        <f t="shared" si="62"/>
        <v>-178.86705748077173</v>
      </c>
      <c r="EC46">
        <f t="shared" si="63"/>
        <v>-40.435860715491231</v>
      </c>
      <c r="ED46">
        <v>-1.070544672979</v>
      </c>
      <c r="EE46">
        <v>-0.85125995474299998</v>
      </c>
      <c r="EF46">
        <v>-0.21872562232100001</v>
      </c>
      <c r="EG46">
        <v>-218.230993686934</v>
      </c>
      <c r="EH46">
        <v>-178.01437723580901</v>
      </c>
      <c r="EI46">
        <v>-40.216771425388004</v>
      </c>
      <c r="EJ46">
        <v>-1.071819331303</v>
      </c>
      <c r="EK46">
        <v>-0.85227001413199999</v>
      </c>
      <c r="EL46">
        <v>-0.21898847822199999</v>
      </c>
      <c r="EM46">
        <f t="shared" si="64"/>
        <v>-219.30326970358828</v>
      </c>
      <c r="EN46">
        <f t="shared" si="65"/>
        <v>-178.86700913462664</v>
      </c>
      <c r="EO46">
        <f t="shared" si="66"/>
        <v>-40.43585407978037</v>
      </c>
      <c r="EP46">
        <v>-219.04403051545401</v>
      </c>
      <c r="EQ46">
        <v>-178.65224880844499</v>
      </c>
      <c r="ER46">
        <v>-40.391443939322002</v>
      </c>
      <c r="ES46">
        <f t="shared" si="67"/>
        <v>-5.7830345698022256E-2</v>
      </c>
      <c r="ET46">
        <f t="shared" si="68"/>
        <v>-3.4393132307997121E-2</v>
      </c>
      <c r="EU46">
        <f t="shared" si="69"/>
        <v>-2.3480889265002247E-2</v>
      </c>
      <c r="EV46">
        <v>-3.7641773774999998E-2</v>
      </c>
      <c r="EW46">
        <v>-3.3018192855000003E-2</v>
      </c>
      <c r="EX46">
        <v>-4.5408719790000001E-3</v>
      </c>
      <c r="EY46">
        <v>-219.23694958972001</v>
      </c>
      <c r="EZ46">
        <v>-178.80299905955599</v>
      </c>
      <c r="FA46">
        <v>-40.433635878110003</v>
      </c>
      <c r="FB46">
        <f t="shared" si="70"/>
        <v>-4.2672921208009029E-2</v>
      </c>
      <c r="FC46">
        <f t="shared" si="71"/>
        <v>-2.2410277723992067E-2</v>
      </c>
      <c r="FD46">
        <f t="shared" si="72"/>
        <v>-2.0318605859003469E-2</v>
      </c>
      <c r="FE46">
        <v>-5.0289638315000003E-2</v>
      </c>
      <c r="FF46">
        <v>-4.3685799449000001E-2</v>
      </c>
      <c r="FG46">
        <v>-6.517896663E-3</v>
      </c>
      <c r="FH46">
        <v>-219.28369484130701</v>
      </c>
      <c r="FI46">
        <v>-178.85179758940899</v>
      </c>
      <c r="FJ46">
        <v>-40.431506308416999</v>
      </c>
      <c r="FK46">
        <v>-219.29937996286699</v>
      </c>
      <c r="FL46">
        <v>-178.86403506392699</v>
      </c>
      <c r="FM46">
        <v>-40.434944139636002</v>
      </c>
      <c r="FN46">
        <v>-219.302802637453</v>
      </c>
      <c r="FO46">
        <v>-178.86664291686</v>
      </c>
      <c r="FP46">
        <v>-40.435755331686998</v>
      </c>
      <c r="FQ46">
        <v>-219.28930542320001</v>
      </c>
      <c r="FR46">
        <v>-178.844450700229</v>
      </c>
      <c r="FS46">
        <v>-40.444520859493998</v>
      </c>
      <c r="FT46">
        <f t="shared" si="73"/>
        <v>-2.9923108396019416E-2</v>
      </c>
      <c r="FU46">
        <f t="shared" si="74"/>
        <v>-1.2259740739011704E-2</v>
      </c>
      <c r="FV46">
        <f t="shared" si="75"/>
        <v>-1.7723602026997298E-2</v>
      </c>
      <c r="FW46">
        <v>-5.3457067727999998E-2</v>
      </c>
      <c r="FX46">
        <v>-4.6352902699999997E-2</v>
      </c>
      <c r="FY46">
        <v>-7.0130201969999997E-3</v>
      </c>
      <c r="FZ46">
        <v>-3.6971990187000002E-2</v>
      </c>
      <c r="GA46">
        <v>-3.2549555594000003E-2</v>
      </c>
      <c r="GB46">
        <v>-4.3491329890000003E-3</v>
      </c>
    </row>
    <row r="47" spans="1:184" ht="17" x14ac:dyDescent="0.25">
      <c r="A47" s="5">
        <v>4</v>
      </c>
      <c r="B47" t="s">
        <v>72</v>
      </c>
      <c r="C47" t="s">
        <v>2</v>
      </c>
      <c r="D47" t="s">
        <v>1</v>
      </c>
      <c r="E47" s="3">
        <v>1.25</v>
      </c>
      <c r="F47" s="2">
        <f t="shared" si="4"/>
        <v>-0.19676610113609208</v>
      </c>
      <c r="G47" s="4">
        <f t="shared" si="5"/>
        <v>-0.18467048108716519</v>
      </c>
      <c r="H47" s="4">
        <f t="shared" si="6"/>
        <v>-0.18615902713673579</v>
      </c>
      <c r="I47" s="4">
        <f t="shared" si="7"/>
        <v>-0.18622881246341538</v>
      </c>
      <c r="J47" s="4">
        <f t="shared" si="8"/>
        <v>-0.18667013549150738</v>
      </c>
      <c r="K47" s="4">
        <f t="shared" si="9"/>
        <v>-0.16487309665512634</v>
      </c>
      <c r="L47" s="4">
        <f t="shared" si="10"/>
        <v>-0.17667421100983818</v>
      </c>
      <c r="M47" s="4">
        <f t="shared" si="11"/>
        <v>-0.18292383978705848</v>
      </c>
      <c r="N47" s="4">
        <f t="shared" si="12"/>
        <v>-0.18502269716141559</v>
      </c>
      <c r="O47" s="4">
        <f t="shared" si="13"/>
        <v>-0.17309118320293782</v>
      </c>
      <c r="P47" s="4">
        <f t="shared" si="14"/>
        <v>-0.18555133563729753</v>
      </c>
      <c r="Q47" s="4">
        <f t="shared" si="15"/>
        <v>-0.19200057456204225</v>
      </c>
      <c r="R47" s="4">
        <f t="shared" si="16"/>
        <v>-0.15486850436657171</v>
      </c>
      <c r="S47" s="4">
        <f t="shared" si="17"/>
        <v>-0.15848101443262355</v>
      </c>
      <c r="T47" s="4">
        <f t="shared" si="18"/>
        <v>-0.16014076826885978</v>
      </c>
      <c r="U47" s="4">
        <f t="shared" si="19"/>
        <v>-0.18395946638297164</v>
      </c>
      <c r="V47" s="4">
        <f t="shared" si="20"/>
        <v>-0.1911501881125888</v>
      </c>
      <c r="W47" s="39">
        <f t="shared" si="21"/>
        <v>-0.18807001931588896</v>
      </c>
      <c r="X47" s="4">
        <f t="shared" si="22"/>
        <v>-0.19287185356552297</v>
      </c>
      <c r="Y47" s="4">
        <f t="shared" si="23"/>
        <v>-0.18332842777841579</v>
      </c>
      <c r="Z47" s="4">
        <f t="shared" si="24"/>
        <v>-0.19570018482656437</v>
      </c>
      <c r="AA47" s="38">
        <f t="shared" si="25"/>
        <v>-0.19853078418488437</v>
      </c>
      <c r="AB47" s="4">
        <f t="shared" si="26"/>
        <v>-0.19676610113609208</v>
      </c>
      <c r="AC47" s="37">
        <f t="shared" si="27"/>
        <v>-0.19678620903679123</v>
      </c>
      <c r="AD47" s="36">
        <f t="shared" si="28"/>
        <v>-0.20410223771088815</v>
      </c>
      <c r="AE47" s="4">
        <f t="shared" si="29"/>
        <v>-0.18680415464661293</v>
      </c>
      <c r="AF47" s="4">
        <f t="shared" si="30"/>
        <v>-0.18687424801310007</v>
      </c>
      <c r="AG47" s="4">
        <f t="shared" si="31"/>
        <v>-0.18702131104663339</v>
      </c>
      <c r="AH47" s="4">
        <f t="shared" si="32"/>
        <v>-0.18722477702959353</v>
      </c>
      <c r="AI47" s="4">
        <f t="shared" si="33"/>
        <v>-0.19622891708961665</v>
      </c>
      <c r="AL47" s="4">
        <f t="shared" si="34"/>
        <v>1.8729246552307188E-2</v>
      </c>
      <c r="AM47" s="4">
        <f t="shared" si="35"/>
        <v>-3.1101004227230226E-2</v>
      </c>
      <c r="AN47" s="31">
        <f t="shared" si="36"/>
        <v>-1.2371757674923038E-2</v>
      </c>
      <c r="AO47" s="4">
        <f t="shared" si="37"/>
        <v>2.3220977135624619E-2</v>
      </c>
      <c r="AP47" s="4">
        <f t="shared" si="38"/>
        <v>-3.2098101134991279E-2</v>
      </c>
      <c r="AQ47" s="31">
        <f t="shared" si="39"/>
        <v>-8.8771239993666595E-3</v>
      </c>
      <c r="AR47" s="35">
        <f t="shared" si="40"/>
        <v>2.4639549597847282E-2</v>
      </c>
      <c r="AS47" s="4">
        <f t="shared" si="41"/>
        <v>-3.3716284355511036E-2</v>
      </c>
      <c r="AT47" s="31">
        <f t="shared" si="42"/>
        <v>-9.0767347576637541E-3</v>
      </c>
      <c r="AU47" s="4">
        <f t="shared" si="43"/>
        <v>2.5810968554344935E-2</v>
      </c>
      <c r="AV47" s="32">
        <f t="shared" si="44"/>
        <v>-3.5932470770949375E-2</v>
      </c>
      <c r="AW47" s="31">
        <f t="shared" si="45"/>
        <v>-1.012150221660444E-2</v>
      </c>
      <c r="AX47" s="4">
        <f t="shared" si="46"/>
        <v>2.5742283303653163E-2</v>
      </c>
      <c r="AY47" s="4">
        <f t="shared" si="47"/>
        <v>-2.9090962016399935E-2</v>
      </c>
      <c r="AZ47" s="4">
        <f t="shared" si="48"/>
        <v>-3.3201514949317244E-2</v>
      </c>
      <c r="BA47" s="4">
        <f t="shared" si="49"/>
        <v>-3.3486787127467721E-3</v>
      </c>
      <c r="BB47" s="31">
        <f t="shared" si="50"/>
        <v>-7.4592316456640814E-3</v>
      </c>
      <c r="BC47" s="4">
        <f t="shared" si="51"/>
        <v>2.6040617647957374E-2</v>
      </c>
      <c r="BD47" s="4">
        <f t="shared" si="52"/>
        <v>-3.2669173679965247E-2</v>
      </c>
      <c r="BE47" s="4">
        <f t="shared" si="53"/>
        <v>-3.4390839132899413E-2</v>
      </c>
      <c r="BF47" s="4">
        <f t="shared" si="54"/>
        <v>-6.6285560320078728E-3</v>
      </c>
      <c r="BG47" s="4">
        <f t="shared" si="55"/>
        <v>-8.3502214849420393E-3</v>
      </c>
      <c r="BH47" s="4">
        <f t="shared" si="56"/>
        <v>-9.8918531229920011E-3</v>
      </c>
      <c r="BI47" s="34">
        <f t="shared" si="57"/>
        <v>2.6020509747258232E-2</v>
      </c>
      <c r="BJ47" s="33">
        <f t="shared" si="58"/>
        <v>-9.9119610236911432E-3</v>
      </c>
      <c r="BK47" s="4">
        <f t="shared" si="59"/>
        <v>-2.7645857226519039E-2</v>
      </c>
      <c r="BL47" s="4">
        <f t="shared" si="60"/>
        <v>-4.3268607345745433E-2</v>
      </c>
      <c r="BN47" t="s">
        <v>74</v>
      </c>
      <c r="BO47">
        <v>-219.29913185879499</v>
      </c>
      <c r="BP47">
        <v>-178.86390043896401</v>
      </c>
      <c r="BQ47">
        <v>-40.434937128698998</v>
      </c>
      <c r="BR47">
        <v>-219.30266913647401</v>
      </c>
      <c r="BS47">
        <v>-178.866616207704</v>
      </c>
      <c r="BT47">
        <v>-40.435756265488997</v>
      </c>
      <c r="BU47">
        <v>-219.29929148731699</v>
      </c>
      <c r="BV47">
        <v>-178.86403911852199</v>
      </c>
      <c r="BW47">
        <v>-40.434955594304</v>
      </c>
      <c r="BX47">
        <v>-219.30270849600399</v>
      </c>
      <c r="BY47">
        <v>-178.866646995336</v>
      </c>
      <c r="BZ47">
        <v>-40.435764022884001</v>
      </c>
      <c r="CA47">
        <v>-218.97690159202199</v>
      </c>
      <c r="CB47">
        <v>-178.61106076284699</v>
      </c>
      <c r="CC47">
        <v>-40.365578087182001</v>
      </c>
      <c r="CD47">
        <v>-219.19415628776801</v>
      </c>
      <c r="CE47">
        <v>-178.78057215881299</v>
      </c>
      <c r="CF47">
        <v>-40.413302580690001</v>
      </c>
      <c r="CG47">
        <v>-219.25927033722101</v>
      </c>
      <c r="CH47">
        <v>-178.83218470931899</v>
      </c>
      <c r="CI47">
        <v>-40.426794120220002</v>
      </c>
      <c r="CJ47">
        <v>-219.28132904227701</v>
      </c>
      <c r="CK47">
        <v>-178.849559309553</v>
      </c>
      <c r="CL47">
        <v>-40.431474880300001</v>
      </c>
      <c r="CM47">
        <v>-219.07249569802499</v>
      </c>
      <c r="CN47">
        <v>-178.678519196168</v>
      </c>
      <c r="CO47">
        <v>-40.393700663510003</v>
      </c>
      <c r="CP47">
        <v>-219.28710266161701</v>
      </c>
      <c r="CQ47">
        <v>-178.84666925204201</v>
      </c>
      <c r="CR47">
        <v>-40.440137714712002</v>
      </c>
      <c r="CS47">
        <v>-219.342635818215</v>
      </c>
      <c r="CT47">
        <v>-178.890799092018</v>
      </c>
      <c r="CU47">
        <v>-40.451530753817998</v>
      </c>
      <c r="CV47">
        <v>-219.287134940394</v>
      </c>
      <c r="CW47">
        <v>-178.84339013416999</v>
      </c>
      <c r="CX47">
        <v>-40.443498007563001</v>
      </c>
      <c r="CY47">
        <v>-219.30757313524899</v>
      </c>
      <c r="CZ47">
        <v>-178.85923307512499</v>
      </c>
      <c r="DA47">
        <v>-40.448087504561997</v>
      </c>
      <c r="DB47">
        <v>-219.31217405759</v>
      </c>
      <c r="DC47">
        <v>-178.86267962785101</v>
      </c>
      <c r="DD47">
        <v>-40.449239229191001</v>
      </c>
      <c r="DE47">
        <v>-219.33053949561699</v>
      </c>
      <c r="DF47">
        <v>-178.88128304205901</v>
      </c>
      <c r="DG47">
        <v>-40.4489632955</v>
      </c>
      <c r="DH47">
        <v>-219.35835080340999</v>
      </c>
      <c r="DI47">
        <v>-178.903387175185</v>
      </c>
      <c r="DJ47">
        <v>-40.454659011022997</v>
      </c>
      <c r="DK47">
        <v>-218.98585937180499</v>
      </c>
      <c r="DL47">
        <v>-178.617721867743</v>
      </c>
      <c r="DM47">
        <v>-40.367845351627999</v>
      </c>
      <c r="DN47">
        <v>-219.08131052944199</v>
      </c>
      <c r="DO47">
        <v>-178.685130821999</v>
      </c>
      <c r="DP47">
        <v>-40.395867839360001</v>
      </c>
      <c r="DR47">
        <v>-1.0701770997219999</v>
      </c>
      <c r="DS47">
        <v>-0.85113890369099998</v>
      </c>
      <c r="DT47">
        <v>-0.21871096150300001</v>
      </c>
      <c r="DU47">
        <v>-218.23111559789999</v>
      </c>
      <c r="DV47">
        <v>-178.01437383794001</v>
      </c>
      <c r="DW47">
        <v>-40.216774901523003</v>
      </c>
      <c r="DX47">
        <v>-1.071553538574</v>
      </c>
      <c r="DY47">
        <v>-0.85224236976400003</v>
      </c>
      <c r="DZ47">
        <v>-0.21898136396599999</v>
      </c>
      <c r="EA47">
        <f t="shared" si="61"/>
        <v>-219.30321968509861</v>
      </c>
      <c r="EB47">
        <f t="shared" si="62"/>
        <v>-178.86705757255501</v>
      </c>
      <c r="EC47">
        <f t="shared" si="63"/>
        <v>-40.435864421186501</v>
      </c>
      <c r="ED47">
        <v>-1.070311672885</v>
      </c>
      <c r="EE47">
        <v>-0.85125886092299996</v>
      </c>
      <c r="EF47">
        <v>-0.218723094407</v>
      </c>
      <c r="EG47">
        <v>-218.231120437996</v>
      </c>
      <c r="EH47">
        <v>-178.01437719420099</v>
      </c>
      <c r="EI47">
        <v>-40.216776391441002</v>
      </c>
      <c r="EJ47">
        <v>-1.0715880580079999</v>
      </c>
      <c r="EK47">
        <v>-0.85226980113499995</v>
      </c>
      <c r="EL47">
        <v>-0.21898763144300001</v>
      </c>
      <c r="EM47">
        <f t="shared" si="64"/>
        <v>-219.30316580003384</v>
      </c>
      <c r="EN47">
        <f t="shared" si="65"/>
        <v>-178.86700919560343</v>
      </c>
      <c r="EO47">
        <f t="shared" si="66"/>
        <v>-40.435858801372426</v>
      </c>
      <c r="EP47">
        <v>-219.043720262221</v>
      </c>
      <c r="EQ47">
        <v>-178.65212388907401</v>
      </c>
      <c r="ER47">
        <v>-40.391334067666001</v>
      </c>
      <c r="ES47">
        <f t="shared" si="67"/>
        <v>-5.786089041600917E-2</v>
      </c>
      <c r="ET47">
        <f t="shared" si="68"/>
        <v>-3.4402021331004562E-2</v>
      </c>
      <c r="EU47">
        <f t="shared" si="69"/>
        <v>-2.3488716038002622E-2</v>
      </c>
      <c r="EV47">
        <v>-3.7590267221E-2</v>
      </c>
      <c r="EW47">
        <v>-3.3006932923999997E-2</v>
      </c>
      <c r="EX47">
        <v>-4.5337716939999996E-3</v>
      </c>
      <c r="EY47">
        <v>-219.236850592726</v>
      </c>
      <c r="EZ47">
        <v>-178.80298440988599</v>
      </c>
      <c r="FA47">
        <v>-40.433621639556002</v>
      </c>
      <c r="FB47">
        <f t="shared" si="70"/>
        <v>-4.2694304957990425E-2</v>
      </c>
      <c r="FC47">
        <f t="shared" si="71"/>
        <v>-2.2412251073006928E-2</v>
      </c>
      <c r="FD47">
        <f t="shared" si="72"/>
        <v>-2.0319058866000717E-2</v>
      </c>
      <c r="FE47">
        <v>-5.0252068891E-2</v>
      </c>
      <c r="FF47">
        <v>-4.3684842155999999E-2</v>
      </c>
      <c r="FG47">
        <v>-6.5160751570000003E-3</v>
      </c>
      <c r="FH47">
        <v>-219.283585697001</v>
      </c>
      <c r="FI47">
        <v>-178.85179452342001</v>
      </c>
      <c r="FJ47">
        <v>-40.431503351982002</v>
      </c>
      <c r="FK47">
        <v>-219.29927395527801</v>
      </c>
      <c r="FL47">
        <v>-178.86403380531701</v>
      </c>
      <c r="FM47">
        <v>-40.434946096034999</v>
      </c>
      <c r="FN47">
        <v>-219.30269798126201</v>
      </c>
      <c r="FO47">
        <v>-178.866642685725</v>
      </c>
      <c r="FP47">
        <v>-40.435758628668999</v>
      </c>
      <c r="FQ47">
        <v>-219.28921747122499</v>
      </c>
      <c r="FR47">
        <v>-178.84444651716001</v>
      </c>
      <c r="FS47">
        <v>-40.444518712003003</v>
      </c>
      <c r="FT47">
        <f t="shared" si="73"/>
        <v>-2.9947134003975862E-2</v>
      </c>
      <c r="FU47">
        <f t="shared" si="74"/>
        <v>-1.2261807841014161E-2</v>
      </c>
      <c r="FV47">
        <f t="shared" si="75"/>
        <v>-1.7724591783000676E-2</v>
      </c>
      <c r="FW47">
        <v>-5.3418346989999997E-2</v>
      </c>
      <c r="FX47">
        <v>-4.6352574857999998E-2</v>
      </c>
      <c r="FY47">
        <v>-7.0120418149999999E-3</v>
      </c>
      <c r="FZ47">
        <v>-3.6934122112999998E-2</v>
      </c>
      <c r="GA47">
        <v>-3.2546532915000002E-2</v>
      </c>
      <c r="GB47">
        <v>-4.3435327220000004E-3</v>
      </c>
    </row>
    <row r="48" spans="1:184" ht="17" x14ac:dyDescent="0.25">
      <c r="A48" s="5">
        <v>4</v>
      </c>
      <c r="B48" t="s">
        <v>72</v>
      </c>
      <c r="C48" t="s">
        <v>2</v>
      </c>
      <c r="D48" t="s">
        <v>1</v>
      </c>
      <c r="E48" s="3">
        <v>1.5</v>
      </c>
      <c r="F48" s="2">
        <f t="shared" si="4"/>
        <v>-0.10165751750354385</v>
      </c>
      <c r="G48" s="4">
        <f t="shared" si="5"/>
        <v>-9.7906440572894118E-2</v>
      </c>
      <c r="H48" s="4">
        <f t="shared" si="6"/>
        <v>-9.8692253162775342E-2</v>
      </c>
      <c r="I48" s="4">
        <f t="shared" si="7"/>
        <v>-9.8842844754300635E-2</v>
      </c>
      <c r="J48" s="4">
        <f t="shared" si="8"/>
        <v>-9.9323953156491132E-2</v>
      </c>
      <c r="K48" s="4">
        <f t="shared" si="9"/>
        <v>-9.068678125283032E-2</v>
      </c>
      <c r="L48" s="4">
        <f t="shared" si="10"/>
        <v>-9.6096231269950927E-2</v>
      </c>
      <c r="M48" s="4">
        <f t="shared" si="11"/>
        <v>-9.7788353322955365E-2</v>
      </c>
      <c r="N48" s="4">
        <f t="shared" si="12"/>
        <v>-9.8242817037547309E-2</v>
      </c>
      <c r="O48" s="4">
        <f t="shared" si="13"/>
        <v>-9.2095699455795044E-2</v>
      </c>
      <c r="P48" s="4">
        <f t="shared" si="14"/>
        <v>-9.7761491526749567E-2</v>
      </c>
      <c r="Q48" s="4">
        <f t="shared" si="15"/>
        <v>-9.9471465567172443E-2</v>
      </c>
      <c r="R48" s="4">
        <f t="shared" si="16"/>
        <v>-8.2109055833153338E-2</v>
      </c>
      <c r="S48" s="4">
        <f t="shared" si="17"/>
        <v>-8.3474636361601476E-2</v>
      </c>
      <c r="T48" s="4">
        <f t="shared" si="18"/>
        <v>-8.4415033374192566E-2</v>
      </c>
      <c r="U48" s="4">
        <f t="shared" si="19"/>
        <v>-9.5566889376984474E-2</v>
      </c>
      <c r="V48" s="4">
        <f t="shared" si="20"/>
        <v>-9.8440118574141894E-2</v>
      </c>
      <c r="W48" s="39">
        <f t="shared" si="21"/>
        <v>-9.7468481256727815E-2</v>
      </c>
      <c r="X48" s="4">
        <f t="shared" si="22"/>
        <v>-9.9228799486742778E-2</v>
      </c>
      <c r="Y48" s="4">
        <f t="shared" si="23"/>
        <v>-9.8979924207557538E-2</v>
      </c>
      <c r="Z48" s="4">
        <f t="shared" si="24"/>
        <v>-0.10205225903879542</v>
      </c>
      <c r="AA48" s="38">
        <f t="shared" si="25"/>
        <v>-0.10176458799401322</v>
      </c>
      <c r="AB48" s="4">
        <f t="shared" si="26"/>
        <v>-0.10165751750354385</v>
      </c>
      <c r="AC48" s="37">
        <f t="shared" si="27"/>
        <v>-0.10167860872213311</v>
      </c>
      <c r="AD48" s="36">
        <f t="shared" si="28"/>
        <v>-0.10521505722658811</v>
      </c>
      <c r="AE48" s="4">
        <f t="shared" si="29"/>
        <v>-9.9087325253513339E-2</v>
      </c>
      <c r="AF48" s="4">
        <f t="shared" si="30"/>
        <v>-9.9569241161680699E-2</v>
      </c>
      <c r="AG48" s="4">
        <f t="shared" si="31"/>
        <v>-9.8897766654056044E-2</v>
      </c>
      <c r="AH48" s="4">
        <f t="shared" si="32"/>
        <v>-9.8719631426627374E-2</v>
      </c>
      <c r="AI48" s="4">
        <f t="shared" si="33"/>
        <v>-0.10059258327432181</v>
      </c>
      <c r="AL48" s="4">
        <f t="shared" si="34"/>
        <v>1.1295492913588813E-2</v>
      </c>
      <c r="AM48" s="4">
        <f t="shared" si="35"/>
        <v>-1.4367827742604953E-2</v>
      </c>
      <c r="AN48" s="31">
        <f t="shared" si="36"/>
        <v>-3.0723348290161399E-3</v>
      </c>
      <c r="AO48" s="4">
        <f t="shared" si="37"/>
        <v>1.3228192023103449E-2</v>
      </c>
      <c r="AP48" s="4">
        <f t="shared" si="38"/>
        <v>-1.4893451662638892E-2</v>
      </c>
      <c r="AQ48" s="31">
        <f t="shared" si="39"/>
        <v>-1.6652596395354425E-3</v>
      </c>
      <c r="AR48" s="35">
        <f t="shared" si="40"/>
        <v>1.3808986613890947E-2</v>
      </c>
      <c r="AS48" s="4">
        <f t="shared" si="41"/>
        <v>-1.5492099490693193E-2</v>
      </c>
      <c r="AT48" s="31">
        <f t="shared" si="42"/>
        <v>-1.6831128768022459E-3</v>
      </c>
      <c r="AU48" s="4">
        <f t="shared" si="43"/>
        <v>1.4288591154087486E-2</v>
      </c>
      <c r="AV48" s="32">
        <f t="shared" si="44"/>
        <v>-1.6311978950164705E-2</v>
      </c>
      <c r="AW48" s="31">
        <f t="shared" si="45"/>
        <v>-2.0233877960772195E-3</v>
      </c>
      <c r="AX48" s="4">
        <f t="shared" si="46"/>
        <v>1.4060307909124858E-2</v>
      </c>
      <c r="AY48" s="4">
        <f t="shared" si="47"/>
        <v>-1.3457833543831135E-2</v>
      </c>
      <c r="AZ48" s="4">
        <f t="shared" si="48"/>
        <v>-1.5359425423574475E-2</v>
      </c>
      <c r="BA48" s="4">
        <f t="shared" si="49"/>
        <v>6.0247436529372277E-4</v>
      </c>
      <c r="BB48" s="31">
        <f t="shared" si="50"/>
        <v>-1.2991175144496173E-3</v>
      </c>
      <c r="BC48" s="4">
        <f t="shared" si="51"/>
        <v>1.4223702608301558E-2</v>
      </c>
      <c r="BD48" s="4">
        <f t="shared" si="52"/>
        <v>-1.4965482212540418E-2</v>
      </c>
      <c r="BE48" s="4">
        <f t="shared" si="53"/>
        <v>-1.5754163125141298E-2</v>
      </c>
      <c r="BF48" s="4">
        <f t="shared" si="54"/>
        <v>-7.4177960423886004E-4</v>
      </c>
      <c r="BG48" s="4">
        <f t="shared" si="55"/>
        <v>-1.5304605168397403E-3</v>
      </c>
      <c r="BH48" s="4">
        <f t="shared" si="56"/>
        <v>-2.0882763418631472E-3</v>
      </c>
      <c r="BI48" s="34">
        <f t="shared" si="57"/>
        <v>1.4202611389712292E-2</v>
      </c>
      <c r="BJ48" s="33">
        <f t="shared" si="58"/>
        <v>-2.1093675604524128E-3</v>
      </c>
      <c r="BK48" s="4">
        <f t="shared" si="59"/>
        <v>-1.2910133841765979E-2</v>
      </c>
      <c r="BL48" s="4">
        <f t="shared" si="60"/>
        <v>-1.9869518673208963E-2</v>
      </c>
      <c r="BN48" t="s">
        <v>73</v>
      </c>
      <c r="BO48">
        <v>-219.298992500324</v>
      </c>
      <c r="BP48">
        <v>-178.863899128962</v>
      </c>
      <c r="BQ48">
        <v>-40.434937347523999</v>
      </c>
      <c r="BR48">
        <v>-219.30253095434901</v>
      </c>
      <c r="BS48">
        <v>-178.86661595600299</v>
      </c>
      <c r="BT48">
        <v>-40.435757722235998</v>
      </c>
      <c r="BU48">
        <v>-219.299150974875</v>
      </c>
      <c r="BV48">
        <v>-178.86403769190201</v>
      </c>
      <c r="BW48">
        <v>-40.434955766880002</v>
      </c>
      <c r="BX48">
        <v>-219.30257127327999</v>
      </c>
      <c r="BY48">
        <v>-178.86664676725499</v>
      </c>
      <c r="BZ48">
        <v>-40.435766223237003</v>
      </c>
      <c r="CA48">
        <v>-218.976684333539</v>
      </c>
      <c r="CB48">
        <v>-178.61102285313299</v>
      </c>
      <c r="CC48">
        <v>-40.365516961826998</v>
      </c>
      <c r="CD48">
        <v>-219.19399046711499</v>
      </c>
      <c r="CE48">
        <v>-178.78055248012501</v>
      </c>
      <c r="CF48">
        <v>-40.413284847904002</v>
      </c>
      <c r="CG48">
        <v>-219.259124650438</v>
      </c>
      <c r="CH48">
        <v>-178.83217943742</v>
      </c>
      <c r="CI48">
        <v>-40.426789377364003</v>
      </c>
      <c r="CJ48">
        <v>-219.28118570911599</v>
      </c>
      <c r="CK48">
        <v>-178.84955631407499</v>
      </c>
      <c r="CL48">
        <v>-40.431472835153002</v>
      </c>
      <c r="CM48">
        <v>-219.07226673391</v>
      </c>
      <c r="CN48">
        <v>-178.67848376624701</v>
      </c>
      <c r="CO48">
        <v>-40.393636203829999</v>
      </c>
      <c r="CP48">
        <v>-219.28692651980401</v>
      </c>
      <c r="CQ48">
        <v>-178.84665061926501</v>
      </c>
      <c r="CR48">
        <v>-40.440120107692003</v>
      </c>
      <c r="CS48">
        <v>-219.342480585441</v>
      </c>
      <c r="CT48">
        <v>-178.89079513764801</v>
      </c>
      <c r="CU48">
        <v>-40.451526929929003</v>
      </c>
      <c r="CV48">
        <v>-219.28701050028101</v>
      </c>
      <c r="CW48">
        <v>-178.843386419322</v>
      </c>
      <c r="CX48">
        <v>-40.443493231855001</v>
      </c>
      <c r="CY48">
        <v>-219.30745238448401</v>
      </c>
      <c r="CZ48">
        <v>-178.85923197591799</v>
      </c>
      <c r="DA48">
        <v>-40.448087383271002</v>
      </c>
      <c r="DB48">
        <v>-219.31205421092699</v>
      </c>
      <c r="DC48">
        <v>-178.862679388526</v>
      </c>
      <c r="DD48">
        <v>-40.449240298488</v>
      </c>
      <c r="DE48">
        <v>-219.330386532668</v>
      </c>
      <c r="DF48">
        <v>-178.88127798626999</v>
      </c>
      <c r="DG48">
        <v>-40.448956250872001</v>
      </c>
      <c r="DH48">
        <v>-219.358199710028</v>
      </c>
      <c r="DI48">
        <v>-178.903385158909</v>
      </c>
      <c r="DJ48">
        <v>-40.454657676811003</v>
      </c>
      <c r="DK48">
        <v>-218.985503924277</v>
      </c>
      <c r="DL48">
        <v>-178.617607878949</v>
      </c>
      <c r="DM48">
        <v>-40.367738310785001</v>
      </c>
      <c r="DN48">
        <v>-219.08094159597701</v>
      </c>
      <c r="DO48">
        <v>-178.68501598986401</v>
      </c>
      <c r="DP48">
        <v>-40.395762975493</v>
      </c>
      <c r="DR48">
        <v>-1.0699989452909999</v>
      </c>
      <c r="DS48">
        <v>-0.85113798728699996</v>
      </c>
      <c r="DT48">
        <v>-0.21870944653400001</v>
      </c>
      <c r="DU48">
        <v>-218.231154913246</v>
      </c>
      <c r="DV48">
        <v>-178.01437376613899</v>
      </c>
      <c r="DW48">
        <v>-40.216776956516</v>
      </c>
      <c r="DX48">
        <v>-1.0713760411019999</v>
      </c>
      <c r="DY48">
        <v>-0.85224218986400002</v>
      </c>
      <c r="DZ48">
        <v>-0.21898076572</v>
      </c>
      <c r="EA48">
        <f t="shared" si="61"/>
        <v>-219.3030817657434</v>
      </c>
      <c r="EB48">
        <f t="shared" si="62"/>
        <v>-178.86705761544118</v>
      </c>
      <c r="EC48">
        <f t="shared" si="63"/>
        <v>-40.435866244604767</v>
      </c>
      <c r="ED48">
        <v>-1.0701323790840001</v>
      </c>
      <c r="EE48">
        <v>-0.85125786954799998</v>
      </c>
      <c r="EF48">
        <v>-0.21872150569500001</v>
      </c>
      <c r="EG48">
        <v>-218.231159842165</v>
      </c>
      <c r="EH48">
        <v>-178.014377140844</v>
      </c>
      <c r="EI48">
        <v>-40.216778513393997</v>
      </c>
      <c r="EJ48">
        <v>-1.071411431115</v>
      </c>
      <c r="EK48">
        <v>-0.85226962641100001</v>
      </c>
      <c r="EL48">
        <v>-0.21898770984300001</v>
      </c>
      <c r="EM48">
        <f t="shared" si="64"/>
        <v>-219.30302953281125</v>
      </c>
      <c r="EN48">
        <f t="shared" si="65"/>
        <v>-178.86700926011264</v>
      </c>
      <c r="EO48">
        <f t="shared" si="66"/>
        <v>-40.435861599019312</v>
      </c>
      <c r="EP48">
        <v>-219.04339462535799</v>
      </c>
      <c r="EQ48">
        <v>-178.652018591576</v>
      </c>
      <c r="ER48">
        <v>-40.391236299752002</v>
      </c>
      <c r="ES48">
        <f t="shared" si="67"/>
        <v>-5.7890701080992812E-2</v>
      </c>
      <c r="ET48">
        <f t="shared" si="68"/>
        <v>-3.4410712626993245E-2</v>
      </c>
      <c r="EU48">
        <f t="shared" si="69"/>
        <v>-2.3497988967001504E-2</v>
      </c>
      <c r="EV48">
        <v>-3.7546970619000003E-2</v>
      </c>
      <c r="EW48">
        <v>-3.2997398288000003E-2</v>
      </c>
      <c r="EX48">
        <v>-4.526675741E-3</v>
      </c>
      <c r="EY48">
        <v>-219.23670483721301</v>
      </c>
      <c r="EZ48">
        <v>-178.80296702485199</v>
      </c>
      <c r="FA48">
        <v>-40.433605753739997</v>
      </c>
      <c r="FB48">
        <f t="shared" si="70"/>
        <v>-4.2714370098025256E-2</v>
      </c>
      <c r="FC48">
        <f t="shared" si="71"/>
        <v>-2.2414544726984786E-2</v>
      </c>
      <c r="FD48">
        <f t="shared" si="72"/>
        <v>-2.0320905835994552E-2</v>
      </c>
      <c r="FE48">
        <v>-5.0221682591000003E-2</v>
      </c>
      <c r="FF48">
        <v>-4.3683594414E-2</v>
      </c>
      <c r="FG48">
        <v>-6.5143539520000002E-3</v>
      </c>
      <c r="FH48">
        <v>-219.28344412947999</v>
      </c>
      <c r="FI48">
        <v>-178.851791792813</v>
      </c>
      <c r="FJ48">
        <v>-40.431499081037003</v>
      </c>
      <c r="FK48">
        <v>-219.299134692162</v>
      </c>
      <c r="FL48">
        <v>-178.864032754249</v>
      </c>
      <c r="FM48">
        <v>-40.434946245706001</v>
      </c>
      <c r="FN48">
        <v>-219.30255957363599</v>
      </c>
      <c r="FO48">
        <v>-178.86664247406301</v>
      </c>
      <c r="FP48">
        <v>-40.435759942358999</v>
      </c>
      <c r="FQ48">
        <v>-219.28909209494299</v>
      </c>
      <c r="FR48">
        <v>-178.844442820778</v>
      </c>
      <c r="FS48">
        <v>-40.444515444531</v>
      </c>
      <c r="FT48">
        <f t="shared" si="73"/>
        <v>-2.9967444504990226E-2</v>
      </c>
      <c r="FU48">
        <f t="shared" si="74"/>
        <v>-1.2263383358003921E-2</v>
      </c>
      <c r="FV48">
        <f t="shared" si="75"/>
        <v>-1.7726067166996984E-2</v>
      </c>
      <c r="FW48">
        <v>-5.3388490497999999E-2</v>
      </c>
      <c r="FX48">
        <v>-4.6352316869000001E-2</v>
      </c>
      <c r="FY48">
        <v>-7.0114853979999997E-3</v>
      </c>
      <c r="FZ48">
        <v>-3.6902516741000001E-2</v>
      </c>
      <c r="GA48">
        <v>-3.2543835616000001E-2</v>
      </c>
      <c r="GB48">
        <v>-4.3381075180000004E-3</v>
      </c>
    </row>
    <row r="49" spans="1:184" ht="17" x14ac:dyDescent="0.25">
      <c r="A49" s="5">
        <v>4</v>
      </c>
      <c r="B49" t="s">
        <v>72</v>
      </c>
      <c r="C49" t="s">
        <v>2</v>
      </c>
      <c r="D49" t="s">
        <v>1</v>
      </c>
      <c r="E49" s="3">
        <v>2</v>
      </c>
      <c r="F49" s="2">
        <f t="shared" si="4"/>
        <v>-3.1003436382902691E-2</v>
      </c>
      <c r="G49" s="4">
        <f t="shared" si="5"/>
        <v>-3.0878710256152245E-2</v>
      </c>
      <c r="H49" s="4">
        <f t="shared" si="6"/>
        <v>-3.103258309785549E-2</v>
      </c>
      <c r="I49" s="4">
        <f t="shared" si="7"/>
        <v>-3.1119234632848217E-2</v>
      </c>
      <c r="J49" s="4">
        <f t="shared" si="8"/>
        <v>-3.1452610354515423E-2</v>
      </c>
      <c r="K49" s="4">
        <f t="shared" si="9"/>
        <v>-2.8753699509819979E-2</v>
      </c>
      <c r="L49" s="4">
        <f t="shared" si="10"/>
        <v>-3.0609733326750783E-2</v>
      </c>
      <c r="M49" s="4">
        <f t="shared" si="11"/>
        <v>-3.0994234114801886E-2</v>
      </c>
      <c r="N49" s="4">
        <f t="shared" si="12"/>
        <v>-3.1151114641723088E-2</v>
      </c>
      <c r="O49" s="4">
        <f t="shared" si="13"/>
        <v>-2.7771191569052518E-2</v>
      </c>
      <c r="P49" s="4">
        <f t="shared" si="14"/>
        <v>-2.9817103460613059E-2</v>
      </c>
      <c r="Q49" s="4">
        <f t="shared" si="15"/>
        <v>-3.0197381762025341E-2</v>
      </c>
      <c r="R49" s="4">
        <f t="shared" si="16"/>
        <v>-2.5044146372889219E-2</v>
      </c>
      <c r="S49" s="4">
        <f t="shared" si="17"/>
        <v>-2.540612207048476E-2</v>
      </c>
      <c r="T49" s="4">
        <f t="shared" si="18"/>
        <v>-2.5616430621058704E-2</v>
      </c>
      <c r="U49" s="4">
        <f t="shared" si="19"/>
        <v>-2.8929342566770197E-2</v>
      </c>
      <c r="V49" s="4">
        <f t="shared" si="20"/>
        <v>-2.9714394596570801E-2</v>
      </c>
      <c r="W49" s="39">
        <f t="shared" si="21"/>
        <v>-2.9478320788965579E-2</v>
      </c>
      <c r="X49" s="4">
        <f t="shared" si="22"/>
        <v>-2.9941440558695534E-2</v>
      </c>
      <c r="Y49" s="4">
        <f t="shared" si="23"/>
        <v>-3.1113894531577441E-2</v>
      </c>
      <c r="Z49" s="4">
        <f t="shared" si="24"/>
        <v>-3.0546095058895884E-2</v>
      </c>
      <c r="AA49" s="38">
        <f t="shared" si="25"/>
        <v>-3.0464783625173932E-2</v>
      </c>
      <c r="AB49" s="4">
        <f t="shared" si="26"/>
        <v>-3.1003436382902691E-2</v>
      </c>
      <c r="AC49" s="37">
        <f t="shared" si="27"/>
        <v>-3.1010754382688438E-2</v>
      </c>
      <c r="AD49" s="36">
        <f t="shared" si="28"/>
        <v>-3.2061155001124324E-2</v>
      </c>
      <c r="AE49" s="4">
        <f t="shared" si="29"/>
        <v>-3.1161761921052768E-2</v>
      </c>
      <c r="AF49" s="4">
        <f t="shared" si="30"/>
        <v>-3.1633413237641274E-2</v>
      </c>
      <c r="AG49" s="4">
        <f t="shared" si="31"/>
        <v>-3.1246326036495839E-2</v>
      </c>
      <c r="AH49" s="4">
        <f t="shared" si="32"/>
        <v>-3.1315710604394517E-2</v>
      </c>
      <c r="AI49" s="4">
        <f t="shared" si="33"/>
        <v>-3.0446705276464519E-2</v>
      </c>
      <c r="AL49" s="4">
        <f t="shared" si="34"/>
        <v>4.6797305501154263E-3</v>
      </c>
      <c r="AM49" s="4">
        <f t="shared" si="35"/>
        <v>-4.1119310738998742E-3</v>
      </c>
      <c r="AN49" s="31">
        <f t="shared" si="36"/>
        <v>5.6779947621555214E-4</v>
      </c>
      <c r="AO49" s="4">
        <f t="shared" si="37"/>
        <v>5.1100200931943401E-3</v>
      </c>
      <c r="AP49" s="4">
        <f t="shared" si="38"/>
        <v>-4.3173902343923917E-3</v>
      </c>
      <c r="AQ49" s="31">
        <f t="shared" si="39"/>
        <v>7.9262985880194838E-4</v>
      </c>
      <c r="AR49" s="35">
        <f t="shared" si="40"/>
        <v>5.2721879791499619E-3</v>
      </c>
      <c r="AS49" s="4">
        <f t="shared" si="41"/>
        <v>-4.4753356305600022E-3</v>
      </c>
      <c r="AT49" s="31">
        <f t="shared" si="42"/>
        <v>7.9685234858995965E-4</v>
      </c>
      <c r="AU49" s="4">
        <f t="shared" si="43"/>
        <v>5.4061018544030595E-3</v>
      </c>
      <c r="AV49" s="32">
        <f t="shared" si="44"/>
        <v>-4.6916500978767834E-3</v>
      </c>
      <c r="AW49" s="31">
        <f t="shared" si="45"/>
        <v>7.1445175652627615E-4</v>
      </c>
      <c r="AX49" s="4">
        <f t="shared" si="46"/>
        <v>5.2532284047679635E-3</v>
      </c>
      <c r="AY49" s="4">
        <f t="shared" si="47"/>
        <v>-3.8851961938809777E-3</v>
      </c>
      <c r="AZ49" s="4">
        <f t="shared" si="48"/>
        <v>-4.4341744160763599E-3</v>
      </c>
      <c r="BA49" s="4">
        <f t="shared" si="49"/>
        <v>1.3680322108869858E-3</v>
      </c>
      <c r="BB49" s="31">
        <f t="shared" si="50"/>
        <v>8.1905398869160356E-4</v>
      </c>
      <c r="BC49" s="4">
        <f t="shared" si="51"/>
        <v>5.321626952615368E-3</v>
      </c>
      <c r="BD49" s="4">
        <f t="shared" si="52"/>
        <v>-4.3082725260860412E-3</v>
      </c>
      <c r="BE49" s="4">
        <f t="shared" si="53"/>
        <v>-4.5353184882107756E-3</v>
      </c>
      <c r="BF49" s="4">
        <f t="shared" si="54"/>
        <v>1.0133544265293268E-3</v>
      </c>
      <c r="BG49" s="4">
        <f t="shared" si="55"/>
        <v>7.8630846440459236E-4</v>
      </c>
      <c r="BH49" s="4">
        <f t="shared" si="56"/>
        <v>6.2997685473858457E-4</v>
      </c>
      <c r="BI49" s="34">
        <f t="shared" si="57"/>
        <v>5.3143089528296166E-3</v>
      </c>
      <c r="BJ49" s="33">
        <f t="shared" si="58"/>
        <v>6.2265885495283325E-4</v>
      </c>
      <c r="BK49" s="4">
        <f t="shared" si="59"/>
        <v>-3.7466446162483288E-3</v>
      </c>
      <c r="BL49" s="4">
        <f t="shared" si="60"/>
        <v>-5.7493687160984162E-3</v>
      </c>
      <c r="BN49" t="s">
        <v>71</v>
      </c>
      <c r="BO49">
        <v>-219.29887734088501</v>
      </c>
      <c r="BP49">
        <v>-178.86389856566299</v>
      </c>
      <c r="BQ49">
        <v>-40.434929566866998</v>
      </c>
      <c r="BR49">
        <v>-219.302415421853</v>
      </c>
      <c r="BS49">
        <v>-178.86661577709</v>
      </c>
      <c r="BT49">
        <v>-40.435750191196</v>
      </c>
      <c r="BU49">
        <v>-219.29903406704199</v>
      </c>
      <c r="BV49">
        <v>-178.86403659496199</v>
      </c>
      <c r="BW49">
        <v>-40.434947880425</v>
      </c>
      <c r="BX49">
        <v>-219.30245459424501</v>
      </c>
      <c r="BY49">
        <v>-178.866646532419</v>
      </c>
      <c r="BZ49">
        <v>-40.435757938903002</v>
      </c>
      <c r="CA49">
        <v>-218.97651660798499</v>
      </c>
      <c r="CB49">
        <v>-178.61099513199301</v>
      </c>
      <c r="CC49">
        <v>-40.365475654057001</v>
      </c>
      <c r="CD49">
        <v>-219.19384465852801</v>
      </c>
      <c r="CE49">
        <v>-178.78053376922199</v>
      </c>
      <c r="CF49">
        <v>-40.413262109592999</v>
      </c>
      <c r="CG49">
        <v>-219.258999971934</v>
      </c>
      <c r="CH49">
        <v>-178.832174495114</v>
      </c>
      <c r="CI49">
        <v>-40.426776084365997</v>
      </c>
      <c r="CJ49">
        <v>-219.28106653860601</v>
      </c>
      <c r="CK49">
        <v>-178.84955378395199</v>
      </c>
      <c r="CL49">
        <v>-40.431463112194997</v>
      </c>
      <c r="CM49">
        <v>-219.07209912836899</v>
      </c>
      <c r="CN49">
        <v>-178.67845698897301</v>
      </c>
      <c r="CO49">
        <v>-40.393597883186999</v>
      </c>
      <c r="CP49">
        <v>-219.28678143889499</v>
      </c>
      <c r="CQ49">
        <v>-178.84663271480201</v>
      </c>
      <c r="CR49">
        <v>-40.440101207516001</v>
      </c>
      <c r="CS49">
        <v>-219.34235792685601</v>
      </c>
      <c r="CT49">
        <v>-178.89079132452301</v>
      </c>
      <c r="CU49">
        <v>-40.451518479744003</v>
      </c>
      <c r="CV49">
        <v>-219.286905546241</v>
      </c>
      <c r="CW49">
        <v>-178.84338285087199</v>
      </c>
      <c r="CX49">
        <v>-40.443482784982997</v>
      </c>
      <c r="CY49">
        <v>-219.30735320535899</v>
      </c>
      <c r="CZ49">
        <v>-178.85923138366101</v>
      </c>
      <c r="DA49">
        <v>-40.448081334466998</v>
      </c>
      <c r="DB49">
        <v>-219.31195512539199</v>
      </c>
      <c r="DC49">
        <v>-178.86267934201001</v>
      </c>
      <c r="DD49">
        <v>-40.449234961003</v>
      </c>
      <c r="DE49">
        <v>-219.33026330208901</v>
      </c>
      <c r="DF49">
        <v>-178.88127224703001</v>
      </c>
      <c r="DG49">
        <v>-40.448944953218998</v>
      </c>
      <c r="DH49">
        <v>-219.35808369319699</v>
      </c>
      <c r="DI49">
        <v>-178.903384155662</v>
      </c>
      <c r="DJ49">
        <v>-40.454652184635002</v>
      </c>
      <c r="DK49">
        <v>-218.98525628009401</v>
      </c>
      <c r="DL49">
        <v>-178.617548293748</v>
      </c>
      <c r="DM49">
        <v>-40.367658403200998</v>
      </c>
      <c r="DN49">
        <v>-219.08069109794499</v>
      </c>
      <c r="DO49">
        <v>-178.68495674957001</v>
      </c>
      <c r="DP49">
        <v>-40.395685670075999</v>
      </c>
      <c r="DR49">
        <v>-1.0698942397390001</v>
      </c>
      <c r="DS49">
        <v>-0.85113776874500002</v>
      </c>
      <c r="DT49">
        <v>-0.21871157290500001</v>
      </c>
      <c r="DU49">
        <v>-218.23114502356401</v>
      </c>
      <c r="DV49">
        <v>-178.01437371770999</v>
      </c>
      <c r="DW49">
        <v>-40.216767265050002</v>
      </c>
      <c r="DX49">
        <v>-1.07127039829</v>
      </c>
      <c r="DY49">
        <v>-0.85224205938099995</v>
      </c>
      <c r="DZ49">
        <v>-0.21898292614600001</v>
      </c>
      <c r="EA49">
        <f t="shared" si="61"/>
        <v>-219.30296585836373</v>
      </c>
      <c r="EB49">
        <f t="shared" si="62"/>
        <v>-178.86705747175108</v>
      </c>
      <c r="EC49">
        <f t="shared" si="63"/>
        <v>-40.435858727186108</v>
      </c>
      <c r="ED49">
        <v>-1.0700256102029999</v>
      </c>
      <c r="EE49">
        <v>-0.85125700764000001</v>
      </c>
      <c r="EF49">
        <v>-0.218723326962</v>
      </c>
      <c r="EG49">
        <v>-218.23115011787701</v>
      </c>
      <c r="EH49">
        <v>-178.01437709018401</v>
      </c>
      <c r="EI49">
        <v>-40.216768984562997</v>
      </c>
      <c r="EJ49">
        <v>-1.0713044763690001</v>
      </c>
      <c r="EK49">
        <v>-0.85226944223599999</v>
      </c>
      <c r="EL49">
        <v>-0.21898895433900001</v>
      </c>
      <c r="EM49">
        <f t="shared" si="64"/>
        <v>-219.30291278718542</v>
      </c>
      <c r="EN49">
        <f t="shared" si="65"/>
        <v>-178.86700926809624</v>
      </c>
      <c r="EO49">
        <f t="shared" si="66"/>
        <v>-40.435853108038451</v>
      </c>
      <c r="EP49">
        <v>-219.04317168504099</v>
      </c>
      <c r="EQ49">
        <v>-178.65196425161301</v>
      </c>
      <c r="ER49">
        <v>-40.391165307907997</v>
      </c>
      <c r="ES49">
        <f t="shared" si="67"/>
        <v>-5.7915404946982108E-2</v>
      </c>
      <c r="ET49">
        <f t="shared" si="68"/>
        <v>-3.441595786500784E-2</v>
      </c>
      <c r="EU49">
        <f t="shared" si="69"/>
        <v>-2.3506904706998455E-2</v>
      </c>
      <c r="EV49">
        <v>-3.7519412904000002E-2</v>
      </c>
      <c r="EW49">
        <v>-3.2992497957000003E-2</v>
      </c>
      <c r="EX49">
        <v>-4.5203621680000002E-3</v>
      </c>
      <c r="EY49">
        <v>-219.236578075046</v>
      </c>
      <c r="EZ49">
        <v>-178.80295047360801</v>
      </c>
      <c r="FA49">
        <v>-40.433586965060002</v>
      </c>
      <c r="FB49">
        <f t="shared" si="70"/>
        <v>-4.2733416517990008E-2</v>
      </c>
      <c r="FC49">
        <f t="shared" si="71"/>
        <v>-2.2416704386017727E-2</v>
      </c>
      <c r="FD49">
        <f t="shared" si="72"/>
        <v>-2.0324855467002578E-2</v>
      </c>
      <c r="FE49">
        <v>-5.0203363849000003E-2</v>
      </c>
      <c r="FF49">
        <v>-4.3682241194E-2</v>
      </c>
      <c r="FG49">
        <v>-6.5142424559999999E-3</v>
      </c>
      <c r="FH49">
        <v>-219.28332469872601</v>
      </c>
      <c r="FI49">
        <v>-178.851789039599</v>
      </c>
      <c r="FJ49">
        <v>-40.431487377189001</v>
      </c>
      <c r="FK49">
        <v>-219.29901960893301</v>
      </c>
      <c r="FL49">
        <v>-178.86403228671301</v>
      </c>
      <c r="FM49">
        <v>-40.434938354437001</v>
      </c>
      <c r="FN49">
        <v>-219.302444413084</v>
      </c>
      <c r="FO49">
        <v>-178.86664233609699</v>
      </c>
      <c r="FP49">
        <v>-40.435752785718002</v>
      </c>
      <c r="FQ49">
        <v>-219.28898647217301</v>
      </c>
      <c r="FR49">
        <v>-178.844439290503</v>
      </c>
      <c r="FS49">
        <v>-40.444506190981997</v>
      </c>
      <c r="FT49">
        <f t="shared" si="73"/>
        <v>-2.9986500239004954E-2</v>
      </c>
      <c r="FU49">
        <f t="shared" si="74"/>
        <v>-1.2264795389000938E-2</v>
      </c>
      <c r="FV49">
        <f t="shared" si="75"/>
        <v>-1.773010661599983E-2</v>
      </c>
      <c r="FW49">
        <v>-5.3371454683000003E-2</v>
      </c>
      <c r="FX49">
        <v>-4.6352034020000002E-2</v>
      </c>
      <c r="FY49">
        <v>-7.0122887619999998E-3</v>
      </c>
      <c r="FZ49">
        <v>-3.6883090730999997E-2</v>
      </c>
      <c r="GA49">
        <v>-3.2541730508000001E-2</v>
      </c>
      <c r="GB49">
        <v>-4.3353895650000002E-3</v>
      </c>
    </row>
    <row r="50" spans="1:184" ht="17" x14ac:dyDescent="0.25">
      <c r="A50" s="5">
        <v>5</v>
      </c>
      <c r="B50" t="s">
        <v>39</v>
      </c>
      <c r="C50" t="s">
        <v>2</v>
      </c>
      <c r="D50" t="s">
        <v>30</v>
      </c>
      <c r="E50" s="3">
        <v>0.9</v>
      </c>
      <c r="F50" s="2">
        <f t="shared" ref="F50:F81" si="76">AB50</f>
        <v>-6.7008858744081117</v>
      </c>
      <c r="G50" s="4">
        <f t="shared" ref="G50:G81" si="77">627.5095*(BO50-BP50-BQ50)</f>
        <v>-6.6325016131399366</v>
      </c>
      <c r="H50" s="4">
        <f t="shared" ref="H50:H81" si="78">627.5095*(BR50-BS50-BT50)</f>
        <v>-6.6447080741823399</v>
      </c>
      <c r="I50" s="4">
        <f t="shared" ref="I50:I81" si="79">627.5095*(BU50-BV50-BW50)</f>
        <v>-6.6526657925741404</v>
      </c>
      <c r="J50" s="4">
        <f t="shared" ref="J50:J81" si="80">627.5095*(BX50-BY50-BZ50)</f>
        <v>-6.6566052118934831</v>
      </c>
      <c r="K50" s="4">
        <f t="shared" ref="K50:K81" si="81">627.5095*(CA50-CB50-CC50)</f>
        <v>-6.069676948902039</v>
      </c>
      <c r="L50" s="4">
        <f t="shared" ref="L50:L81" si="82">627.5095*(CD50-CE50-CF50)</f>
        <v>-6.4621190985546688</v>
      </c>
      <c r="M50" s="4">
        <f t="shared" ref="M50:M81" si="83">627.5095*(CG50-CH50-CI50)</f>
        <v>-6.5789715287074815</v>
      </c>
      <c r="N50" s="4">
        <f t="shared" ref="N50:N81" si="84">627.5095*(CJ50-CK50-CL50)</f>
        <v>-6.6185417048864545</v>
      </c>
      <c r="O50" s="4">
        <f t="shared" ref="O50:O81" si="85">627.5095*(CM50-CN50-CO50)</f>
        <v>-6.081559942580208</v>
      </c>
      <c r="P50" s="4">
        <f t="shared" ref="P50:P81" si="86">627.5095*(CP50-CQ50-CR50)</f>
        <v>-6.5056436619866611</v>
      </c>
      <c r="Q50" s="4">
        <f t="shared" ref="Q50:Q81" si="87">627.5095*(CS50-CT50-CU50)</f>
        <v>-6.6233674844675559</v>
      </c>
      <c r="R50" s="4">
        <f t="shared" ref="R50:R81" si="88">627.5095*(CV50-CW50-CX50)</f>
        <v>-6.0677281535432801</v>
      </c>
      <c r="S50" s="4">
        <f t="shared" ref="S50:S81" si="89">627.5095*(CY50-CZ50-DA50)</f>
        <v>-6.0995112932151798</v>
      </c>
      <c r="T50" s="4">
        <f t="shared" ref="T50:T81" si="90">627.5095*(DB50-DC50-DD50)</f>
        <v>-6.1124795043000857</v>
      </c>
      <c r="U50" s="4">
        <f t="shared" ref="U50:U81" si="91">627.5095*(DE50-DF50-DG50)</f>
        <v>-6.5342868407844747</v>
      </c>
      <c r="V50" s="4">
        <f t="shared" ref="V50:V81" si="92">627.5095*(DH50-DI50-DJ50)</f>
        <v>-6.6234925828813278</v>
      </c>
      <c r="W50" s="39">
        <f t="shared" ref="W50:W81" si="93">R50+(U50-R50)*$W$1</f>
        <v>-6.6002115832916557</v>
      </c>
      <c r="X50" s="4">
        <f t="shared" ref="X50:X81" si="94">S50+(V50-S50)*$X$1</f>
        <v>-6.6511063968467337</v>
      </c>
      <c r="Y50" s="4">
        <f t="shared" ref="Y50:Y81" si="95">627.5095*(DK50-DL50-DM50)</f>
        <v>-6.2624039755475378</v>
      </c>
      <c r="Z50" s="4">
        <f t="shared" ref="Z50:Z81" si="96">627.5095*(DN50-DO50-DP50)</f>
        <v>-6.309690083191728</v>
      </c>
      <c r="AA50" s="38">
        <f t="shared" ref="AA50:AA81" si="97">H50+(Z50-Y50)</f>
        <v>-6.6919941818265301</v>
      </c>
      <c r="AB50" s="4">
        <f t="shared" ref="AB50:AB81" si="98">AF50+BC50+AV50</f>
        <v>-6.7008858744081117</v>
      </c>
      <c r="AC50" s="37">
        <f t="shared" ref="AC50:AC81" si="99">AF50+BI50+AV50</f>
        <v>-6.7009892817043859</v>
      </c>
      <c r="AD50" s="36">
        <f t="shared" ref="AD50:AD81" si="100">AF50+BC50+BL50</f>
        <v>-6.8604285414120358</v>
      </c>
      <c r="AE50" s="4">
        <f t="shared" ref="AE50:AE81" si="101">627.5095*(EA50-EB50-EC50)</f>
        <v>-6.6496974245732643</v>
      </c>
      <c r="AF50" s="4">
        <f t="shared" ref="AF50:AF81" si="102">627.5095*(EM50-EN50-EO50)</f>
        <v>-6.6581421009712818</v>
      </c>
      <c r="AG50" s="4">
        <f t="shared" ref="AG50:AG81" si="103">M50+$AG$1*(M50-L50)</f>
        <v>-6.6555839950203355</v>
      </c>
      <c r="AH50" s="4">
        <f t="shared" ref="AH50:AH81" si="104">N50+$AH$1*(N50-M50)</f>
        <v>-6.6600579553037376</v>
      </c>
      <c r="AI50" s="4">
        <f t="shared" ref="AI50:AI81" si="105">Q50+(Q50-P50)*$AI$1</f>
        <v>-6.7005512655172383</v>
      </c>
      <c r="AL50" s="4">
        <f t="shared" ref="AL50:AL81" si="106">627.5095*(ES50-ET50-EU50)</f>
        <v>0.41982094010676463</v>
      </c>
      <c r="AM50" s="4">
        <f t="shared" ref="AM50:AM81" si="107">627.5095*(EV50-EW50-EX50)</f>
        <v>-0.46710704771310402</v>
      </c>
      <c r="AN50" s="31">
        <f t="shared" ref="AN50:AN81" si="108">AL50+AM50</f>
        <v>-4.7286107606339389E-2</v>
      </c>
      <c r="AO50" s="4">
        <f t="shared" ref="AO50:AO81" si="109">627.5095*(FB50-FC50-FD50)</f>
        <v>0.4821265792344237</v>
      </c>
      <c r="AP50" s="4">
        <f t="shared" ref="AP50:AP81" si="110">627.5095*(FE50-FF50-FG50)</f>
        <v>-0.52565114264962842</v>
      </c>
      <c r="AQ50" s="31">
        <f t="shared" ref="AQ50:AQ81" si="111">AO50+AP50</f>
        <v>-4.352456341520472E-2</v>
      </c>
      <c r="AR50" s="35">
        <f t="shared" ref="AR50:AR81" si="112">627.5095*(FT50-FU50-FV50)</f>
        <v>0.5021729136165316</v>
      </c>
      <c r="AS50" s="4">
        <f t="shared" ref="AS50:AS81" si="113">627.5095*(FW50-FX50-FY50)</f>
        <v>-0.54656886937254723</v>
      </c>
      <c r="AT50" s="31">
        <f t="shared" ref="AT50:AT81" si="114">AR50+AS50</f>
        <v>-4.4395955756015626E-2</v>
      </c>
      <c r="AU50" s="4">
        <f t="shared" ref="AU50:AU81" si="115">AR50+$AU$1*(AR50-AO50)</f>
        <v>0.51872663697494115</v>
      </c>
      <c r="AV50" s="32">
        <f t="shared" ref="AV50:AV81" si="116">AS50+$AV$1*(AS50-AP50)</f>
        <v>-0.57521678835807111</v>
      </c>
      <c r="AW50" s="31">
        <f t="shared" ref="AW50:AW81" si="117">AU50+AV50</f>
        <v>-5.6490151383129961E-2</v>
      </c>
      <c r="AX50" s="4">
        <f t="shared" ref="AX50:AX81" si="118">627.5095*((CV50-FH50)-(CW50-FI50)-(CX50-FJ50))</f>
        <v>0.52870683467137158</v>
      </c>
      <c r="AY50" s="4">
        <f t="shared" ref="AY50:AY81" si="119">U50-R50</f>
        <v>-0.46655868724119465</v>
      </c>
      <c r="AZ50" s="4">
        <f t="shared" ref="AZ50:AZ81" si="120">AY50*$AZ$1</f>
        <v>-0.53248342974837548</v>
      </c>
      <c r="BA50" s="4">
        <f t="shared" ref="BA50:BA81" si="121">AX50+AY50</f>
        <v>6.2148147430176937E-2</v>
      </c>
      <c r="BB50" s="31">
        <f t="shared" ref="BB50:BB81" si="122">AX50+AZ50</f>
        <v>-3.776595077003897E-3</v>
      </c>
      <c r="BC50" s="4">
        <f t="shared" ref="BC50:BC81" si="123">627.5095*((CY50-FK50)-(CZ50-FL50)-(DA50-FM50))</f>
        <v>0.53247301492124122</v>
      </c>
      <c r="BD50" s="4">
        <f t="shared" ref="BD50:BD81" si="124">V50-S50</f>
        <v>-0.52398128966614799</v>
      </c>
      <c r="BE50" s="4">
        <f t="shared" ref="BE50:BE81" si="125">BD50*$BE$1</f>
        <v>-0.55159510363155395</v>
      </c>
      <c r="BF50" s="4">
        <f t="shared" ref="BF50:BF81" si="126">BC50+BD50</f>
        <v>8.4917252550932298E-3</v>
      </c>
      <c r="BG50" s="4">
        <f t="shared" ref="BG50:BG81" si="127">BC50+BE50</f>
        <v>-1.9122088710312735E-2</v>
      </c>
      <c r="BH50" s="4">
        <f t="shared" ref="BH50:BH81" si="128">BC50+AV50</f>
        <v>-4.274377343682989E-2</v>
      </c>
      <c r="BI50" s="34">
        <f t="shared" ref="BI50:BI81" si="129">627.5095*((DB50-FN50)-(DC50-FO50)-(DD50-FP50))</f>
        <v>0.53236960762496699</v>
      </c>
      <c r="BJ50" s="33">
        <f t="shared" ref="BJ50:BJ81" si="130">BI50+AV50</f>
        <v>-4.2847180733104118E-2</v>
      </c>
      <c r="BK50" s="4">
        <f t="shared" ref="BK50:BK81" si="131">627.5095*(FZ50-GA50-GB50)</f>
        <v>-0.44230655701319216</v>
      </c>
      <c r="BL50" s="4">
        <f t="shared" ref="BL50:BL81" si="132">AP50+$BL$1*(AP50-BK50)</f>
        <v>-0.73475945536199516</v>
      </c>
      <c r="BN50" t="s">
        <v>70</v>
      </c>
      <c r="BO50">
        <v>-335.39090654018099</v>
      </c>
      <c r="BP50">
        <v>-165.68274282685101</v>
      </c>
      <c r="BQ50">
        <v>-169.697594149661</v>
      </c>
      <c r="BR50">
        <v>-335.39724821074202</v>
      </c>
      <c r="BS50">
        <v>-165.68535675110499</v>
      </c>
      <c r="BT50">
        <v>-169.70130244373499</v>
      </c>
      <c r="BU50">
        <v>-335.39146474642899</v>
      </c>
      <c r="BV50">
        <v>-165.683003902357</v>
      </c>
      <c r="BW50">
        <v>-169.69785914673901</v>
      </c>
      <c r="BX50">
        <v>-335.39740969310202</v>
      </c>
      <c r="BY50">
        <v>-165.685405287538</v>
      </c>
      <c r="BZ50">
        <v>-169.701396430367</v>
      </c>
      <c r="CA50">
        <v>-334.92512927103598</v>
      </c>
      <c r="CB50">
        <v>-165.44437970714799</v>
      </c>
      <c r="CC50">
        <v>-169.47107691837601</v>
      </c>
      <c r="CD50">
        <v>-335.23323156761001</v>
      </c>
      <c r="CE50">
        <v>-165.604388118863</v>
      </c>
      <c r="CF50">
        <v>-169.61854540688699</v>
      </c>
      <c r="CG50">
        <v>-335.33097954759398</v>
      </c>
      <c r="CH50">
        <v>-165.652858865941</v>
      </c>
      <c r="CI50">
        <v>-169.66763642359999</v>
      </c>
      <c r="CJ50">
        <v>-335.36483696038101</v>
      </c>
      <c r="CK50">
        <v>-165.66915421148599</v>
      </c>
      <c r="CL50">
        <v>-169.68513543175499</v>
      </c>
      <c r="CM50">
        <v>-335.03054950709901</v>
      </c>
      <c r="CN50">
        <v>-165.51409110721099</v>
      </c>
      <c r="CO50">
        <v>-169.50676681762101</v>
      </c>
      <c r="CP50">
        <v>-335.337914527652</v>
      </c>
      <c r="CQ50">
        <v>-165.67226707210301</v>
      </c>
      <c r="CR50">
        <v>-169.65528005288499</v>
      </c>
      <c r="CS50">
        <v>-335.423766222908</v>
      </c>
      <c r="CT50">
        <v>-165.71305785013101</v>
      </c>
      <c r="CU50">
        <v>-169.70015336526799</v>
      </c>
      <c r="CV50">
        <v>-335.34263530186303</v>
      </c>
      <c r="CW50">
        <v>-165.665077477263</v>
      </c>
      <c r="CX50">
        <v>-169.667888284691</v>
      </c>
      <c r="CY50">
        <v>-335.37650714576102</v>
      </c>
      <c r="CZ50">
        <v>-165.67984652969201</v>
      </c>
      <c r="DA50">
        <v>-169.686940426505</v>
      </c>
      <c r="DB50">
        <v>-335.38436622147799</v>
      </c>
      <c r="DC50">
        <v>-165.683051063205</v>
      </c>
      <c r="DD50">
        <v>-169.69157430255001</v>
      </c>
      <c r="DE50">
        <v>-335.40470978641201</v>
      </c>
      <c r="DF50">
        <v>-165.70320957682199</v>
      </c>
      <c r="DG50">
        <v>-169.691087161117</v>
      </c>
      <c r="DH50">
        <v>-335.44963155120598</v>
      </c>
      <c r="DI50">
        <v>-165.72418067169099</v>
      </c>
      <c r="DJ50">
        <v>-169.71489567264899</v>
      </c>
      <c r="DK50">
        <v>-334.93611207576203</v>
      </c>
      <c r="DL50">
        <v>-165.45198060548901</v>
      </c>
      <c r="DM50">
        <v>-169.47415169470699</v>
      </c>
      <c r="DN50">
        <v>-335.04171819968002</v>
      </c>
      <c r="DO50">
        <v>-165.521705216101</v>
      </c>
      <c r="DP50">
        <v>-169.50995785280699</v>
      </c>
      <c r="DR50">
        <v>-1.513085655482</v>
      </c>
      <c r="DS50">
        <v>-0.82432573654300001</v>
      </c>
      <c r="DT50">
        <v>-0.68412379336600004</v>
      </c>
      <c r="DU50">
        <v>-333.881270440001</v>
      </c>
      <c r="DV50">
        <v>-164.859888707713</v>
      </c>
      <c r="DW50">
        <v>-169.01544872052</v>
      </c>
      <c r="DX50">
        <v>-1.51597777074</v>
      </c>
      <c r="DY50">
        <v>-0.82546804339199997</v>
      </c>
      <c r="DZ50">
        <v>-0.68585372321399996</v>
      </c>
      <c r="EA50">
        <f t="shared" ref="EA50:EA81" si="133">DU50+DX50+$DS$13*(DX50-DR50)</f>
        <v>-335.39840500028907</v>
      </c>
      <c r="EB50">
        <f t="shared" ref="EB50:EB81" si="134">DV50+DY50+$DS$13*(DY50-DS50)</f>
        <v>-165.68581365150686</v>
      </c>
      <c r="EC50">
        <f t="shared" ref="EC50:EC81" si="135">DW50+DZ50+$DS$13*(DZ50-DT50)</f>
        <v>-169.70199438184454</v>
      </c>
      <c r="ED50">
        <v>-1.5135706751619999</v>
      </c>
      <c r="EE50">
        <v>-0.82456915730400004</v>
      </c>
      <c r="EF50">
        <v>-0.68434100391899999</v>
      </c>
      <c r="EG50">
        <v>-333.88129463174101</v>
      </c>
      <c r="EH50">
        <v>-164.85989163486599</v>
      </c>
      <c r="EI50">
        <v>-169.01546237156401</v>
      </c>
      <c r="EJ50">
        <v>-1.5161150613609999</v>
      </c>
      <c r="EK50">
        <v>-0.82551365267099996</v>
      </c>
      <c r="EL50">
        <v>-0.68593405880299996</v>
      </c>
      <c r="EM50">
        <f t="shared" ref="EM50:EM81" si="136">EG50+EJ50+$DS$14*(EJ50-ED50)</f>
        <v>-335.39832129732031</v>
      </c>
      <c r="EN50">
        <f t="shared" ref="EN50:EN81" si="137">EH50+EK50+$DS$14*(EK50-EE50)</f>
        <v>-165.68574368190536</v>
      </c>
      <c r="EO50">
        <f t="shared" ref="EO50:EO81" si="138">EI50+EL50+$DS$14*(EL50-EF50)</f>
        <v>-169.70196719102938</v>
      </c>
      <c r="EP50">
        <v>-334.98792191572198</v>
      </c>
      <c r="EQ50">
        <v>-165.48811351814601</v>
      </c>
      <c r="ER50">
        <v>-169.490497649236</v>
      </c>
      <c r="ES50">
        <f t="shared" ref="ES50:ES81" si="139">EP50-DK50</f>
        <v>-5.1809839959958026E-2</v>
      </c>
      <c r="ET50">
        <f t="shared" ref="ET50:ET81" si="140">EQ50-DL50</f>
        <v>-3.6132912656995586E-2</v>
      </c>
      <c r="EU50">
        <f t="shared" ref="EU50:EU81" si="141">ER50-DM50</f>
        <v>-1.6345954529015216E-2</v>
      </c>
      <c r="EV50">
        <v>-5.3796283957999999E-2</v>
      </c>
      <c r="EW50">
        <v>-3.3591697954999999E-2</v>
      </c>
      <c r="EX50">
        <v>-1.9460203571E-2</v>
      </c>
      <c r="EY50">
        <v>-335.26543292992</v>
      </c>
      <c r="EZ50">
        <v>-165.62832409733801</v>
      </c>
      <c r="FA50">
        <v>-169.62757910830001</v>
      </c>
      <c r="FB50">
        <f t="shared" ref="FB50:FB81" si="142">EY50-CD50</f>
        <v>-3.22013623099906E-2</v>
      </c>
      <c r="FC50">
        <f t="shared" ref="FC50:FC81" si="143">EZ50-CE50</f>
        <v>-2.3935978475009279E-2</v>
      </c>
      <c r="FD50">
        <f t="shared" ref="FD50:FD81" si="144">FA50-CF50</f>
        <v>-9.0337014130170701E-3</v>
      </c>
      <c r="FE50">
        <v>-7.2481597731999997E-2</v>
      </c>
      <c r="FF50">
        <v>-4.3942974764999997E-2</v>
      </c>
      <c r="FG50">
        <v>-2.7700944585000001E-2</v>
      </c>
      <c r="FH50">
        <v>-335.364731368126</v>
      </c>
      <c r="FI50">
        <v>-165.67130642977699</v>
      </c>
      <c r="FJ50">
        <v>-169.68291285050299</v>
      </c>
      <c r="FK50">
        <v>-335.39117615914603</v>
      </c>
      <c r="FL50">
        <v>-165.68286291972501</v>
      </c>
      <c r="FM50">
        <v>-169.69774450013</v>
      </c>
      <c r="FN50">
        <v>-335.39729690258298</v>
      </c>
      <c r="FO50">
        <v>-165.68538179057299</v>
      </c>
      <c r="FP50">
        <v>-169.70132587135001</v>
      </c>
      <c r="FQ50">
        <v>-335.34670435028897</v>
      </c>
      <c r="FR50">
        <v>-165.666517177994</v>
      </c>
      <c r="FS50">
        <v>-169.67050317768599</v>
      </c>
      <c r="FT50">
        <f t="shared" ref="FT50:FT81" si="145">FQ50-CG50</f>
        <v>-1.5724802694990103E-2</v>
      </c>
      <c r="FU50">
        <f t="shared" ref="FU50:FU81" si="146">FR50-CH50</f>
        <v>-1.365831205299628E-2</v>
      </c>
      <c r="FV50">
        <f t="shared" ref="FV50:FV81" si="147">FS50-CI50</f>
        <v>-2.8667540859999008E-3</v>
      </c>
      <c r="FW50">
        <v>-7.7061872618999994E-2</v>
      </c>
      <c r="FX50">
        <v>-4.6540672137E-2</v>
      </c>
      <c r="FY50">
        <v>-2.9650187581999998E-2</v>
      </c>
      <c r="FZ50">
        <v>-5.2893528739000002E-2</v>
      </c>
      <c r="GA50">
        <v>-3.3017166190000002E-2</v>
      </c>
      <c r="GB50">
        <v>-1.9171502213E-2</v>
      </c>
    </row>
    <row r="51" spans="1:184" ht="17" x14ac:dyDescent="0.25">
      <c r="A51" s="5">
        <v>5</v>
      </c>
      <c r="B51" t="s">
        <v>39</v>
      </c>
      <c r="C51" t="s">
        <v>2</v>
      </c>
      <c r="D51" t="s">
        <v>30</v>
      </c>
      <c r="E51" s="3">
        <v>0.95</v>
      </c>
      <c r="F51" s="2">
        <f t="shared" si="76"/>
        <v>-7.0832152905448682</v>
      </c>
      <c r="G51" s="4">
        <f t="shared" si="77"/>
        <v>-7.0018179669344569</v>
      </c>
      <c r="H51" s="4">
        <f t="shared" si="78"/>
        <v>-7.0125677719281629</v>
      </c>
      <c r="I51" s="4">
        <f t="shared" si="79"/>
        <v>-7.0206934049962477</v>
      </c>
      <c r="J51" s="4">
        <f t="shared" si="80"/>
        <v>-7.0240527651911897</v>
      </c>
      <c r="K51" s="4">
        <f t="shared" si="81"/>
        <v>-6.5165274333486494</v>
      </c>
      <c r="L51" s="4">
        <f t="shared" si="82"/>
        <v>-6.8578150926471197</v>
      </c>
      <c r="M51" s="4">
        <f t="shared" si="83"/>
        <v>-6.9575090687073313</v>
      </c>
      <c r="N51" s="4">
        <f t="shared" si="84"/>
        <v>-6.9913578184148308</v>
      </c>
      <c r="O51" s="4">
        <f t="shared" si="85"/>
        <v>-6.5451998986453743</v>
      </c>
      <c r="P51" s="4">
        <f t="shared" si="86"/>
        <v>-6.9146788307379419</v>
      </c>
      <c r="Q51" s="4">
        <f t="shared" si="87"/>
        <v>-7.0159426981320721</v>
      </c>
      <c r="R51" s="4">
        <f t="shared" si="88"/>
        <v>-6.526198407075638</v>
      </c>
      <c r="S51" s="4">
        <f t="shared" si="89"/>
        <v>-6.5508049396366985</v>
      </c>
      <c r="T51" s="4">
        <f t="shared" si="90"/>
        <v>-6.5622491830413825</v>
      </c>
      <c r="U51" s="4">
        <f t="shared" si="91"/>
        <v>-6.9409266476012839</v>
      </c>
      <c r="V51" s="4">
        <f t="shared" si="92"/>
        <v>-7.0144688797623393</v>
      </c>
      <c r="W51" s="39">
        <f t="shared" si="93"/>
        <v>-6.9995277479875577</v>
      </c>
      <c r="X51" s="4">
        <f t="shared" si="94"/>
        <v>-7.0389039694069604</v>
      </c>
      <c r="Y51" s="4">
        <f t="shared" si="95"/>
        <v>-6.7074961620489608</v>
      </c>
      <c r="Z51" s="4">
        <f t="shared" si="96"/>
        <v>-6.7699928721960099</v>
      </c>
      <c r="AA51" s="38">
        <f t="shared" si="97"/>
        <v>-7.075064482075212</v>
      </c>
      <c r="AB51" s="4">
        <f t="shared" si="98"/>
        <v>-7.0832152905448682</v>
      </c>
      <c r="AC51" s="37">
        <f t="shared" si="99"/>
        <v>-7.083338564787983</v>
      </c>
      <c r="AD51" s="36">
        <f t="shared" si="100"/>
        <v>-7.2236536106372036</v>
      </c>
      <c r="AE51" s="4">
        <f t="shared" si="101"/>
        <v>-7.0170170706934565</v>
      </c>
      <c r="AF51" s="4">
        <f t="shared" si="102"/>
        <v>-7.025383643388043</v>
      </c>
      <c r="AG51" s="4">
        <f t="shared" si="103"/>
        <v>-7.0228718632381701</v>
      </c>
      <c r="AH51" s="4">
        <f t="shared" si="104"/>
        <v>-7.0268712607308963</v>
      </c>
      <c r="AI51" s="4">
        <f t="shared" si="105"/>
        <v>-7.0823347673367651</v>
      </c>
      <c r="AL51" s="4">
        <f t="shared" si="106"/>
        <v>0.35229624920909447</v>
      </c>
      <c r="AM51" s="4">
        <f t="shared" si="107"/>
        <v>-0.41479295996398158</v>
      </c>
      <c r="AN51" s="31">
        <f t="shared" si="108"/>
        <v>-6.2496710754887108E-2</v>
      </c>
      <c r="AO51" s="4">
        <f t="shared" si="109"/>
        <v>0.40752886544432371</v>
      </c>
      <c r="AP51" s="4">
        <f t="shared" si="110"/>
        <v>-0.46439260351355777</v>
      </c>
      <c r="AQ51" s="31">
        <f t="shared" si="111"/>
        <v>-5.686373806923406E-2</v>
      </c>
      <c r="AR51" s="35">
        <f t="shared" si="112"/>
        <v>0.42454317183480172</v>
      </c>
      <c r="AS51" s="4">
        <f t="shared" si="113"/>
        <v>-0.48297680061867543</v>
      </c>
      <c r="AT51" s="31">
        <f t="shared" si="114"/>
        <v>-5.8433628783873703E-2</v>
      </c>
      <c r="AU51" s="4">
        <f t="shared" si="115"/>
        <v>0.43859312808887757</v>
      </c>
      <c r="AV51" s="32">
        <f t="shared" si="116"/>
        <v>-0.50842882894520902</v>
      </c>
      <c r="AW51" s="31">
        <f t="shared" si="117"/>
        <v>-6.9835700856331451E-2</v>
      </c>
      <c r="AX51" s="4">
        <f t="shared" si="118"/>
        <v>0.44701449411963889</v>
      </c>
      <c r="AY51" s="4">
        <f t="shared" si="119"/>
        <v>-0.41472824052564583</v>
      </c>
      <c r="AZ51" s="4">
        <f t="shared" si="120"/>
        <v>-0.47332934091191958</v>
      </c>
      <c r="BA51" s="4">
        <f t="shared" si="121"/>
        <v>3.2286253593993064E-2</v>
      </c>
      <c r="BB51" s="31">
        <f t="shared" si="122"/>
        <v>-2.6314846792280688E-2</v>
      </c>
      <c r="BC51" s="4">
        <f t="shared" si="123"/>
        <v>0.45059718178838365</v>
      </c>
      <c r="BD51" s="4">
        <f t="shared" si="124"/>
        <v>-0.46366394012564083</v>
      </c>
      <c r="BE51" s="4">
        <f t="shared" si="125"/>
        <v>-0.48809902977026209</v>
      </c>
      <c r="BF51" s="4">
        <f t="shared" si="126"/>
        <v>-1.3066758337257178E-2</v>
      </c>
      <c r="BG51" s="4">
        <f t="shared" si="127"/>
        <v>-3.7501847981878444E-2</v>
      </c>
      <c r="BH51" s="4">
        <f t="shared" si="128"/>
        <v>-5.7831647156825372E-2</v>
      </c>
      <c r="BI51" s="34">
        <f t="shared" si="129"/>
        <v>0.45047390754526895</v>
      </c>
      <c r="BJ51" s="33">
        <f t="shared" si="130"/>
        <v>-5.7954921399940074E-2</v>
      </c>
      <c r="BK51" s="4">
        <f t="shared" si="131"/>
        <v>-0.39086633209117233</v>
      </c>
      <c r="BL51" s="4">
        <f t="shared" si="132"/>
        <v>-0.64886714903754394</v>
      </c>
      <c r="BN51" t="s">
        <v>69</v>
      </c>
      <c r="BO51">
        <v>-335.391487403589</v>
      </c>
      <c r="BP51">
        <v>-165.68274028137299</v>
      </c>
      <c r="BQ51">
        <v>-169.69758901549901</v>
      </c>
      <c r="BR51">
        <v>-335.39783219293997</v>
      </c>
      <c r="BS51">
        <v>-165.68535610575799</v>
      </c>
      <c r="BT51">
        <v>-169.70130084956099</v>
      </c>
      <c r="BU51">
        <v>-335.392046452849</v>
      </c>
      <c r="BV51">
        <v>-165.68300187269901</v>
      </c>
      <c r="BW51">
        <v>-169.697856393509</v>
      </c>
      <c r="BX51">
        <v>-335.39799425385701</v>
      </c>
      <c r="BY51">
        <v>-165.685404814268</v>
      </c>
      <c r="BZ51">
        <v>-169.701395899467</v>
      </c>
      <c r="CA51">
        <v>-334.92570896149198</v>
      </c>
      <c r="CB51">
        <v>-165.444314231704</v>
      </c>
      <c r="CC51">
        <v>-169.471009982731</v>
      </c>
      <c r="CD51">
        <v>-335.23378959264801</v>
      </c>
      <c r="CE51">
        <v>-165.60435877196201</v>
      </c>
      <c r="CF51">
        <v>-169.618502197147</v>
      </c>
      <c r="CG51">
        <v>-335.33155003199101</v>
      </c>
      <c r="CH51">
        <v>-165.65284355145801</v>
      </c>
      <c r="CI51">
        <v>-169.667618984537</v>
      </c>
      <c r="CJ51">
        <v>-335.36541437576</v>
      </c>
      <c r="CK51">
        <v>-165.66914651198601</v>
      </c>
      <c r="CL51">
        <v>-169.68512642636401</v>
      </c>
      <c r="CM51">
        <v>-335.03115824068402</v>
      </c>
      <c r="CN51">
        <v>-165.51402879978301</v>
      </c>
      <c r="CO51">
        <v>-169.50669900136401</v>
      </c>
      <c r="CP51">
        <v>-335.338501336565</v>
      </c>
      <c r="CQ51">
        <v>-165.67224372185399</v>
      </c>
      <c r="CR51">
        <v>-169.65523837304099</v>
      </c>
      <c r="CS51">
        <v>-335.42436852609001</v>
      </c>
      <c r="CT51">
        <v>-165.713048315685</v>
      </c>
      <c r="CU51">
        <v>-169.70013959449699</v>
      </c>
      <c r="CV51">
        <v>-335.34334355859198</v>
      </c>
      <c r="CW51">
        <v>-165.665066439311</v>
      </c>
      <c r="CX51">
        <v>-169.66787696054701</v>
      </c>
      <c r="CY51">
        <v>-335.37721797138403</v>
      </c>
      <c r="CZ51">
        <v>-165.67984378714601</v>
      </c>
      <c r="DA51">
        <v>-169.6869348125</v>
      </c>
      <c r="DB51">
        <v>-335.38508074412402</v>
      </c>
      <c r="DC51">
        <v>-165.68305033080901</v>
      </c>
      <c r="DD51">
        <v>-169.69157280401501</v>
      </c>
      <c r="DE51">
        <v>-335.40532422054298</v>
      </c>
      <c r="DF51">
        <v>-165.70319324862299</v>
      </c>
      <c r="DG51">
        <v>-169.691069901693</v>
      </c>
      <c r="DH51">
        <v>-335.45024041101902</v>
      </c>
      <c r="DI51">
        <v>-165.72417546975799</v>
      </c>
      <c r="DJ51">
        <v>-169.71488667403199</v>
      </c>
      <c r="DK51">
        <v>-334.936623763309</v>
      </c>
      <c r="DL51">
        <v>-165.45186488896999</v>
      </c>
      <c r="DM51">
        <v>-169.47406979925401</v>
      </c>
      <c r="DN51">
        <v>-335.04225097195803</v>
      </c>
      <c r="DO51">
        <v>-165.521589666864</v>
      </c>
      <c r="DP51">
        <v>-169.509872635166</v>
      </c>
      <c r="DR51">
        <v>-1.512429507971</v>
      </c>
      <c r="DS51">
        <v>-0.82432371193200005</v>
      </c>
      <c r="DT51">
        <v>-0.68411991861200006</v>
      </c>
      <c r="DU51">
        <v>-333.88250861687902</v>
      </c>
      <c r="DV51">
        <v>-164.85988863489999</v>
      </c>
      <c r="DW51">
        <v>-169.015448348673</v>
      </c>
      <c r="DX51">
        <v>-1.515323576061</v>
      </c>
      <c r="DY51">
        <v>-0.82546747085799999</v>
      </c>
      <c r="DZ51">
        <v>-0.68585250088799998</v>
      </c>
      <c r="EA51">
        <f t="shared" si="133"/>
        <v>-335.39898976358273</v>
      </c>
      <c r="EB51">
        <f t="shared" si="134"/>
        <v>-165.68581358696227</v>
      </c>
      <c r="EC51">
        <f t="shared" si="135"/>
        <v>-169.70199384859086</v>
      </c>
      <c r="ED51">
        <v>-1.5129151045460001</v>
      </c>
      <c r="EE51">
        <v>-0.82456754532599996</v>
      </c>
      <c r="EF51">
        <v>-0.68433906553400004</v>
      </c>
      <c r="EG51">
        <v>-333.882532935234</v>
      </c>
      <c r="EH51">
        <v>-164.85989156968401</v>
      </c>
      <c r="EI51">
        <v>-169.01546223874601</v>
      </c>
      <c r="EJ51">
        <v>-1.5154613186229999</v>
      </c>
      <c r="EK51">
        <v>-0.82551324458399999</v>
      </c>
      <c r="EL51">
        <v>-0.68593366072100004</v>
      </c>
      <c r="EM51">
        <f t="shared" si="136"/>
        <v>-335.39890651296855</v>
      </c>
      <c r="EN51">
        <f t="shared" si="137"/>
        <v>-165.68574363996717</v>
      </c>
      <c r="EO51">
        <f t="shared" si="138"/>
        <v>-169.70196721199005</v>
      </c>
      <c r="EP51">
        <v>-334.988554043183</v>
      </c>
      <c r="EQ51">
        <v>-165.488006766154</v>
      </c>
      <c r="ER51">
        <v>-169.49041962173001</v>
      </c>
      <c r="ES51">
        <f t="shared" si="139"/>
        <v>-5.1930279874000007E-2</v>
      </c>
      <c r="ET51">
        <f t="shared" si="140"/>
        <v>-3.6141877184007853E-2</v>
      </c>
      <c r="EU51">
        <f t="shared" si="141"/>
        <v>-1.6349822476001918E-2</v>
      </c>
      <c r="EV51">
        <v>-5.3696928775999998E-2</v>
      </c>
      <c r="EW51">
        <v>-3.3582900710000002E-2</v>
      </c>
      <c r="EX51">
        <v>-1.9453013436000002E-2</v>
      </c>
      <c r="EY51">
        <v>-335.26612167188898</v>
      </c>
      <c r="EZ51">
        <v>-165.628302503551</v>
      </c>
      <c r="FA51">
        <v>-169.62753998335799</v>
      </c>
      <c r="FB51">
        <f t="shared" si="142"/>
        <v>-3.2332079240973144E-2</v>
      </c>
      <c r="FC51">
        <f t="shared" si="143"/>
        <v>-2.3943731588985884E-2</v>
      </c>
      <c r="FD51">
        <f t="shared" si="144"/>
        <v>-9.0377862109960461E-3</v>
      </c>
      <c r="FE51">
        <v>-7.2379664676000002E-2</v>
      </c>
      <c r="FF51">
        <v>-4.3941218302999997E-2</v>
      </c>
      <c r="FG51">
        <v>-2.7698389683000001E-2</v>
      </c>
      <c r="FH51">
        <v>-335.365312929119</v>
      </c>
      <c r="FI51">
        <v>-165.67129731973</v>
      </c>
      <c r="FJ51">
        <v>-169.68290308774399</v>
      </c>
      <c r="FK51">
        <v>-335.39175760813902</v>
      </c>
      <c r="FL51">
        <v>-165.68286066266299</v>
      </c>
      <c r="FM51">
        <v>-169.697739501451</v>
      </c>
      <c r="FN51">
        <v>-335.39788089478202</v>
      </c>
      <c r="FO51">
        <v>-165.68538121453</v>
      </c>
      <c r="FP51">
        <v>-169.70132419511501</v>
      </c>
      <c r="FQ51">
        <v>-335.34740984217899</v>
      </c>
      <c r="FR51">
        <v>-165.66650852149399</v>
      </c>
      <c r="FS51">
        <v>-169.67049037727</v>
      </c>
      <c r="FT51">
        <f t="shared" si="145"/>
        <v>-1.5859810187976109E-2</v>
      </c>
      <c r="FU51">
        <f t="shared" si="146"/>
        <v>-1.3664970035989654E-2</v>
      </c>
      <c r="FV51">
        <f t="shared" si="147"/>
        <v>-2.8713927329988564E-3</v>
      </c>
      <c r="FW51">
        <v>-7.6958683910000006E-2</v>
      </c>
      <c r="FX51">
        <v>-4.6539794191000003E-2</v>
      </c>
      <c r="FY51">
        <v>-2.9649217227000001E-2</v>
      </c>
      <c r="FZ51">
        <v>-5.2800643679000003E-2</v>
      </c>
      <c r="GA51">
        <v>-3.3012140083999997E-2</v>
      </c>
      <c r="GB51">
        <v>-1.9165618472E-2</v>
      </c>
    </row>
    <row r="52" spans="1:184" ht="17" x14ac:dyDescent="0.25">
      <c r="A52" s="5">
        <v>5</v>
      </c>
      <c r="B52" t="s">
        <v>39</v>
      </c>
      <c r="C52" t="s">
        <v>2</v>
      </c>
      <c r="D52" t="s">
        <v>30</v>
      </c>
      <c r="E52" s="3">
        <v>1</v>
      </c>
      <c r="F52" s="2">
        <f t="shared" si="76"/>
        <v>-7.2520212757665403</v>
      </c>
      <c r="G52" s="4">
        <f t="shared" si="77"/>
        <v>-7.1646709957014902</v>
      </c>
      <c r="H52" s="4">
        <f t="shared" si="78"/>
        <v>-7.1742839636872544</v>
      </c>
      <c r="I52" s="4">
        <f t="shared" si="79"/>
        <v>-7.1822622901370252</v>
      </c>
      <c r="J52" s="4">
        <f t="shared" si="80"/>
        <v>-7.1852209214992735</v>
      </c>
      <c r="K52" s="4">
        <f t="shared" si="81"/>
        <v>-6.749440908833078</v>
      </c>
      <c r="L52" s="4">
        <f t="shared" si="82"/>
        <v>-7.042772801787085</v>
      </c>
      <c r="M52" s="4">
        <f t="shared" si="83"/>
        <v>-7.128003844097119</v>
      </c>
      <c r="N52" s="4">
        <f t="shared" si="84"/>
        <v>-7.1572624584920366</v>
      </c>
      <c r="O52" s="4">
        <f t="shared" si="85"/>
        <v>-6.7877706951216048</v>
      </c>
      <c r="P52" s="4">
        <f t="shared" si="86"/>
        <v>-7.1059150591614575</v>
      </c>
      <c r="Q52" s="4">
        <f t="shared" si="87"/>
        <v>-7.1932985751925926</v>
      </c>
      <c r="R52" s="4">
        <f t="shared" si="88"/>
        <v>-6.7606811463732868</v>
      </c>
      <c r="S52" s="4">
        <f t="shared" si="89"/>
        <v>-6.7797283388389102</v>
      </c>
      <c r="T52" s="4">
        <f t="shared" si="90"/>
        <v>-6.7896983873436074</v>
      </c>
      <c r="U52" s="4">
        <f t="shared" si="91"/>
        <v>-7.1299217622985598</v>
      </c>
      <c r="V52" s="4">
        <f t="shared" si="92"/>
        <v>-7.1906514332628237</v>
      </c>
      <c r="W52" s="39">
        <f t="shared" si="93"/>
        <v>-7.1820954613288013</v>
      </c>
      <c r="X52" s="4">
        <f t="shared" si="94"/>
        <v>-7.2123070803389639</v>
      </c>
      <c r="Y52" s="4">
        <f t="shared" si="95"/>
        <v>-6.9345834213652751</v>
      </c>
      <c r="Z52" s="4">
        <f t="shared" si="96"/>
        <v>-7.0048334280407767</v>
      </c>
      <c r="AA52" s="38">
        <f t="shared" si="97"/>
        <v>-7.244533970362756</v>
      </c>
      <c r="AB52" s="4">
        <f t="shared" si="98"/>
        <v>-7.2520212757665403</v>
      </c>
      <c r="AC52" s="37">
        <f t="shared" si="99"/>
        <v>-7.2522175036381373</v>
      </c>
      <c r="AD52" s="36">
        <f t="shared" si="100"/>
        <v>-7.3747367890986144</v>
      </c>
      <c r="AE52" s="4">
        <f t="shared" si="101"/>
        <v>-7.1783087591550379</v>
      </c>
      <c r="AF52" s="4">
        <f t="shared" si="102"/>
        <v>-7.1864024297234108</v>
      </c>
      <c r="AG52" s="4">
        <f t="shared" si="103"/>
        <v>-7.1838842425556511</v>
      </c>
      <c r="AH52" s="4">
        <f t="shared" si="104"/>
        <v>-7.1879600211358845</v>
      </c>
      <c r="AI52" s="4">
        <f t="shared" si="105"/>
        <v>-7.2505902093458507</v>
      </c>
      <c r="AL52" s="4">
        <f t="shared" si="106"/>
        <v>0.29895001309253411</v>
      </c>
      <c r="AM52" s="4">
        <f t="shared" si="107"/>
        <v>-0.36920001979275063</v>
      </c>
      <c r="AN52" s="31">
        <f t="shared" si="108"/>
        <v>-7.0250006700216527E-2</v>
      </c>
      <c r="AO52" s="4">
        <f t="shared" si="109"/>
        <v>0.34782701798939991</v>
      </c>
      <c r="AP52" s="4">
        <f t="shared" si="110"/>
        <v>-0.41096927537891209</v>
      </c>
      <c r="AQ52" s="31">
        <f t="shared" si="111"/>
        <v>-6.314225738951218E-2</v>
      </c>
      <c r="AR52" s="35">
        <f t="shared" si="112"/>
        <v>0.36224712290346617</v>
      </c>
      <c r="AS52" s="4">
        <f t="shared" si="113"/>
        <v>-0.42754185398470723</v>
      </c>
      <c r="AT52" s="31">
        <f t="shared" si="114"/>
        <v>-6.5294731081241064E-2</v>
      </c>
      <c r="AU52" s="4">
        <f t="shared" si="115"/>
        <v>0.37415485740477977</v>
      </c>
      <c r="AV52" s="32">
        <f t="shared" si="116"/>
        <v>-0.45023886573789446</v>
      </c>
      <c r="AW52" s="31">
        <f t="shared" si="117"/>
        <v>-7.6084008333114683E-2</v>
      </c>
      <c r="AX52" s="4">
        <f t="shared" si="118"/>
        <v>0.3812412581863604</v>
      </c>
      <c r="AY52" s="4">
        <f t="shared" si="119"/>
        <v>-0.36924061592527302</v>
      </c>
      <c r="AZ52" s="4">
        <f t="shared" si="120"/>
        <v>-0.42141431495551407</v>
      </c>
      <c r="BA52" s="4">
        <f t="shared" si="121"/>
        <v>1.200064226108738E-2</v>
      </c>
      <c r="BB52" s="31">
        <f t="shared" si="122"/>
        <v>-4.017305676915367E-2</v>
      </c>
      <c r="BC52" s="4">
        <f t="shared" si="123"/>
        <v>0.38462001969476473</v>
      </c>
      <c r="BD52" s="4">
        <f t="shared" si="124"/>
        <v>-0.4109230944239135</v>
      </c>
      <c r="BE52" s="4">
        <f t="shared" si="125"/>
        <v>-0.43257874150005371</v>
      </c>
      <c r="BF52" s="4">
        <f t="shared" si="126"/>
        <v>-2.6303074729148779E-2</v>
      </c>
      <c r="BG52" s="4">
        <f t="shared" si="127"/>
        <v>-4.7958721805288984E-2</v>
      </c>
      <c r="BH52" s="4">
        <f t="shared" si="128"/>
        <v>-6.561884604312973E-2</v>
      </c>
      <c r="BI52" s="34">
        <f t="shared" si="129"/>
        <v>0.38442379182316783</v>
      </c>
      <c r="BJ52" s="33">
        <f t="shared" si="130"/>
        <v>-6.5815073914726629E-2</v>
      </c>
      <c r="BK52" s="4">
        <f t="shared" si="131"/>
        <v>-0.34640665148659183</v>
      </c>
      <c r="BL52" s="4">
        <f t="shared" si="132"/>
        <v>-0.57295437906996805</v>
      </c>
      <c r="BN52" t="s">
        <v>68</v>
      </c>
      <c r="BO52">
        <v>-335.39174393731003</v>
      </c>
      <c r="BP52">
        <v>-165.68273798921899</v>
      </c>
      <c r="BQ52">
        <v>-169.69758831856399</v>
      </c>
      <c r="BR52">
        <v>-335.39809195372101</v>
      </c>
      <c r="BS52">
        <v>-165.68535556423899</v>
      </c>
      <c r="BT52">
        <v>-169.701303440716</v>
      </c>
      <c r="BU52">
        <v>-335.392303433564</v>
      </c>
      <c r="BV52">
        <v>-165.682999958311</v>
      </c>
      <c r="BW52">
        <v>-169.69785781221501</v>
      </c>
      <c r="BX52">
        <v>-335.39825415514599</v>
      </c>
      <c r="BY52">
        <v>-165.685404403175</v>
      </c>
      <c r="BZ52">
        <v>-169.70139937405401</v>
      </c>
      <c r="CA52">
        <v>-334.925948252441</v>
      </c>
      <c r="CB52">
        <v>-165.44425779862499</v>
      </c>
      <c r="CC52">
        <v>-169.470934535525</v>
      </c>
      <c r="CD52">
        <v>-335.23402086475301</v>
      </c>
      <c r="CE52">
        <v>-165.60433328781201</v>
      </c>
      <c r="CF52">
        <v>-169.61846420454299</v>
      </c>
      <c r="CG52">
        <v>-335.33179544483397</v>
      </c>
      <c r="CH52">
        <v>-165.65283031930801</v>
      </c>
      <c r="CI52">
        <v>-169.66760592882201</v>
      </c>
      <c r="CJ52">
        <v>-335.36566757505301</v>
      </c>
      <c r="CK52">
        <v>-165.66913947490701</v>
      </c>
      <c r="CL52">
        <v>-169.68512227687401</v>
      </c>
      <c r="CM52">
        <v>-335.03140830833502</v>
      </c>
      <c r="CN52">
        <v>-165.513974356479</v>
      </c>
      <c r="CO52">
        <v>-169.506616951165</v>
      </c>
      <c r="CP52">
        <v>-335.33874473600599</v>
      </c>
      <c r="CQ52">
        <v>-165.67222320094001</v>
      </c>
      <c r="CR52">
        <v>-169.65519753908001</v>
      </c>
      <c r="CS52">
        <v>-335.42462940588399</v>
      </c>
      <c r="CT52">
        <v>-165.713039964535</v>
      </c>
      <c r="CU52">
        <v>-169.700126190872</v>
      </c>
      <c r="CV52">
        <v>-335.34370317236898</v>
      </c>
      <c r="CW52">
        <v>-165.66505661434601</v>
      </c>
      <c r="CX52">
        <v>-169.66787272727399</v>
      </c>
      <c r="CY52">
        <v>-335.377582820192</v>
      </c>
      <c r="CZ52">
        <v>-165.67984134101599</v>
      </c>
      <c r="DA52">
        <v>-169.686937294795</v>
      </c>
      <c r="DB52">
        <v>-335.38545021420998</v>
      </c>
      <c r="DC52">
        <v>-165.683049867953</v>
      </c>
      <c r="DD52">
        <v>-169.69158027359299</v>
      </c>
      <c r="DE52">
        <v>-335.40559523585102</v>
      </c>
      <c r="DF52">
        <v>-165.703178726489</v>
      </c>
      <c r="DG52">
        <v>-169.691054256261</v>
      </c>
      <c r="DH52">
        <v>-335.45050951002798</v>
      </c>
      <c r="DI52">
        <v>-165.72417080904799</v>
      </c>
      <c r="DJ52">
        <v>-169.71487966899201</v>
      </c>
      <c r="DK52">
        <v>-334.93678155259897</v>
      </c>
      <c r="DL52">
        <v>-165.45175218779801</v>
      </c>
      <c r="DM52">
        <v>-169.47397840314801</v>
      </c>
      <c r="DN52">
        <v>-335.04241141520998</v>
      </c>
      <c r="DO52">
        <v>-165.52147599326301</v>
      </c>
      <c r="DP52">
        <v>-169.50977250978701</v>
      </c>
      <c r="DR52">
        <v>-1.5118572769500001</v>
      </c>
      <c r="DS52">
        <v>-0.82432187260400003</v>
      </c>
      <c r="DT52">
        <v>-0.68409621410300003</v>
      </c>
      <c r="DU52">
        <v>-333.883338648907</v>
      </c>
      <c r="DV52">
        <v>-164.85988856940199</v>
      </c>
      <c r="DW52">
        <v>-169.015472356565</v>
      </c>
      <c r="DX52">
        <v>-1.5147533048149999</v>
      </c>
      <c r="DY52">
        <v>-0.82546699483800001</v>
      </c>
      <c r="DZ52">
        <v>-0.68583108415100003</v>
      </c>
      <c r="EA52">
        <f t="shared" si="133"/>
        <v>-335.39925030823633</v>
      </c>
      <c r="EB52">
        <f t="shared" si="134"/>
        <v>-165.68581359074079</v>
      </c>
      <c r="EC52">
        <f t="shared" si="135"/>
        <v>-169.70199735480995</v>
      </c>
      <c r="ED52">
        <v>-1.5123431548920001</v>
      </c>
      <c r="EE52">
        <v>-0.824566040291</v>
      </c>
      <c r="EF52">
        <v>-0.68431705160800005</v>
      </c>
      <c r="EG52">
        <v>-333.88336303575699</v>
      </c>
      <c r="EH52">
        <v>-164.85989151344401</v>
      </c>
      <c r="EI52">
        <v>-169.01548646264001</v>
      </c>
      <c r="EJ52">
        <v>-1.514891119389</v>
      </c>
      <c r="EK52">
        <v>-0.82551288973100001</v>
      </c>
      <c r="EL52">
        <v>-0.68591291141499999</v>
      </c>
      <c r="EM52">
        <f t="shared" si="136"/>
        <v>-335.39916704139904</v>
      </c>
      <c r="EN52">
        <f t="shared" si="137"/>
        <v>-165.68574364096207</v>
      </c>
      <c r="EO52">
        <f t="shared" si="138"/>
        <v>-169.70197113966685</v>
      </c>
      <c r="EP52">
        <v>-334.98880813450103</v>
      </c>
      <c r="EQ52">
        <v>-165.48790171492001</v>
      </c>
      <c r="ER52">
        <v>-169.49033186507901</v>
      </c>
      <c r="ES52">
        <f t="shared" si="139"/>
        <v>-5.2026581902055113E-2</v>
      </c>
      <c r="ET52">
        <f t="shared" si="140"/>
        <v>-3.6149527122006475E-2</v>
      </c>
      <c r="EU52">
        <f t="shared" si="141"/>
        <v>-1.6353461931004176E-2</v>
      </c>
      <c r="EV52">
        <v>-5.3603280709000001E-2</v>
      </c>
      <c r="EW52">
        <v>-3.3574278343000002E-2</v>
      </c>
      <c r="EX52">
        <v>-1.9440644707999999E-2</v>
      </c>
      <c r="EY52">
        <v>-335.26646066391498</v>
      </c>
      <c r="EZ52">
        <v>-165.628283566021</v>
      </c>
      <c r="FA52">
        <v>-169.62750802310899</v>
      </c>
      <c r="FB52">
        <f t="shared" si="142"/>
        <v>-3.2439799161977589E-2</v>
      </c>
      <c r="FC52">
        <f t="shared" si="143"/>
        <v>-2.3950278208985765E-2</v>
      </c>
      <c r="FD52">
        <f t="shared" si="144"/>
        <v>-9.0438185659991177E-3</v>
      </c>
      <c r="FE52">
        <v>-7.2284072091000004E-2</v>
      </c>
      <c r="FF52">
        <v>-4.3939634918999999E-2</v>
      </c>
      <c r="FG52">
        <v>-2.7689515971000001E-2</v>
      </c>
      <c r="FH52">
        <v>-335.36556710848799</v>
      </c>
      <c r="FI52">
        <v>-165.67128920023299</v>
      </c>
      <c r="FJ52">
        <v>-169.68289653091401</v>
      </c>
      <c r="FK52">
        <v>-335.392014733324</v>
      </c>
      <c r="FL52">
        <v>-165.682858629995</v>
      </c>
      <c r="FM52">
        <v>-169.697738987957</v>
      </c>
      <c r="FN52">
        <v>-335.39814153797198</v>
      </c>
      <c r="FO52">
        <v>-165.68538097138401</v>
      </c>
      <c r="FP52">
        <v>-169.70132787564199</v>
      </c>
      <c r="FQ52">
        <v>-335.34776744437499</v>
      </c>
      <c r="FR52">
        <v>-165.66650095214001</v>
      </c>
      <c r="FS52">
        <v>-169.67048457304301</v>
      </c>
      <c r="FT52">
        <f t="shared" si="145"/>
        <v>-1.5971999541022797E-2</v>
      </c>
      <c r="FU52">
        <f t="shared" si="146"/>
        <v>-1.3670632832003093E-2</v>
      </c>
      <c r="FV52">
        <f t="shared" si="147"/>
        <v>-2.8786442209991492E-3</v>
      </c>
      <c r="FW52">
        <v>-7.6861961509000001E-2</v>
      </c>
      <c r="FX52">
        <v>-4.6539012395000003E-2</v>
      </c>
      <c r="FY52">
        <v>-2.9641617828999999E-2</v>
      </c>
      <c r="FZ52">
        <v>-5.2714281789999998E-2</v>
      </c>
      <c r="GA52">
        <v>-3.3007721338999998E-2</v>
      </c>
      <c r="GB52">
        <v>-1.9154526336E-2</v>
      </c>
    </row>
    <row r="53" spans="1:184" ht="17" x14ac:dyDescent="0.25">
      <c r="A53" s="5">
        <v>5</v>
      </c>
      <c r="B53" t="s">
        <v>39</v>
      </c>
      <c r="C53" t="s">
        <v>2</v>
      </c>
      <c r="D53" t="s">
        <v>30</v>
      </c>
      <c r="E53" s="3">
        <v>1.05</v>
      </c>
      <c r="F53" s="2">
        <f t="shared" si="76"/>
        <v>-7.2658616198583417</v>
      </c>
      <c r="G53" s="4">
        <f t="shared" si="77"/>
        <v>-7.1774702347863357</v>
      </c>
      <c r="H53" s="4">
        <f t="shared" si="78"/>
        <v>-7.1859159717362457</v>
      </c>
      <c r="I53" s="4">
        <f t="shared" si="79"/>
        <v>-7.1938226886842207</v>
      </c>
      <c r="J53" s="4">
        <f t="shared" si="80"/>
        <v>-7.1964119497705177</v>
      </c>
      <c r="K53" s="4">
        <f t="shared" si="81"/>
        <v>-6.8263946992650233</v>
      </c>
      <c r="L53" s="4">
        <f t="shared" si="82"/>
        <v>-7.0740743530395749</v>
      </c>
      <c r="M53" s="4">
        <f t="shared" si="83"/>
        <v>-7.147094767701744</v>
      </c>
      <c r="N53" s="4">
        <f t="shared" si="84"/>
        <v>-7.1718144922805758</v>
      </c>
      <c r="O53" s="4">
        <f t="shared" si="85"/>
        <v>-6.8696437816453209</v>
      </c>
      <c r="P53" s="4">
        <f t="shared" si="86"/>
        <v>-7.1387293425398219</v>
      </c>
      <c r="Q53" s="4">
        <f t="shared" si="87"/>
        <v>-7.2144745157999415</v>
      </c>
      <c r="R53" s="4">
        <f t="shared" si="88"/>
        <v>-6.831185620708907</v>
      </c>
      <c r="S53" s="4">
        <f t="shared" si="89"/>
        <v>-6.8461132584785904</v>
      </c>
      <c r="T53" s="4">
        <f t="shared" si="90"/>
        <v>-6.8549413934514938</v>
      </c>
      <c r="U53" s="4">
        <f t="shared" si="91"/>
        <v>-7.1605670628555664</v>
      </c>
      <c r="V53" s="4">
        <f t="shared" si="92"/>
        <v>-7.2109966316142087</v>
      </c>
      <c r="W53" s="39">
        <f t="shared" si="93"/>
        <v>-7.2071086606308894</v>
      </c>
      <c r="X53" s="4">
        <f t="shared" si="94"/>
        <v>-7.2302259853784561</v>
      </c>
      <c r="Y53" s="4">
        <f t="shared" si="95"/>
        <v>-7.0019693893822916</v>
      </c>
      <c r="Z53" s="4">
        <f t="shared" si="96"/>
        <v>-7.0749681530911417</v>
      </c>
      <c r="AA53" s="38">
        <f t="shared" si="97"/>
        <v>-7.2589147354450958</v>
      </c>
      <c r="AB53" s="4">
        <f t="shared" si="98"/>
        <v>-7.2658616198583417</v>
      </c>
      <c r="AC53" s="37">
        <f t="shared" si="99"/>
        <v>-7.265988531153285</v>
      </c>
      <c r="AD53" s="36">
        <f t="shared" si="100"/>
        <v>-7.3720142116878442</v>
      </c>
      <c r="AE53" s="4">
        <f t="shared" si="101"/>
        <v>-7.1895130907402507</v>
      </c>
      <c r="AF53" s="4">
        <f t="shared" si="102"/>
        <v>-7.1974640162137993</v>
      </c>
      <c r="AG53" s="4">
        <f t="shared" si="103"/>
        <v>-7.1949694593203972</v>
      </c>
      <c r="AH53" s="4">
        <f t="shared" si="104"/>
        <v>-7.1977499410190218</v>
      </c>
      <c r="AI53" s="4">
        <f t="shared" si="105"/>
        <v>-7.264135652732767</v>
      </c>
      <c r="AL53" s="4">
        <f t="shared" si="106"/>
        <v>0.25658404998162793</v>
      </c>
      <c r="AM53" s="4">
        <f t="shared" si="107"/>
        <v>-0.32958281368442971</v>
      </c>
      <c r="AN53" s="31">
        <f t="shared" si="108"/>
        <v>-7.2998763702801783E-2</v>
      </c>
      <c r="AO53" s="4">
        <f t="shared" si="109"/>
        <v>0.29978990762686669</v>
      </c>
      <c r="AP53" s="4">
        <f t="shared" si="110"/>
        <v>-0.36444489712893813</v>
      </c>
      <c r="AQ53" s="31">
        <f t="shared" si="111"/>
        <v>-6.4654989502071436E-2</v>
      </c>
      <c r="AR53" s="35">
        <f t="shared" si="112"/>
        <v>0.31185968073203596</v>
      </c>
      <c r="AS53" s="4">
        <f t="shared" si="113"/>
        <v>-0.37923942944901123</v>
      </c>
      <c r="AT53" s="31">
        <f t="shared" si="114"/>
        <v>-6.7379748716975274E-2</v>
      </c>
      <c r="AU53" s="4">
        <f t="shared" si="115"/>
        <v>0.32182657448793744</v>
      </c>
      <c r="AV53" s="32">
        <f t="shared" si="116"/>
        <v>-0.39950131397156746</v>
      </c>
      <c r="AW53" s="31">
        <f t="shared" si="117"/>
        <v>-7.7674739483630018E-2</v>
      </c>
      <c r="AX53" s="4">
        <f t="shared" si="118"/>
        <v>0.32806874621268406</v>
      </c>
      <c r="AY53" s="4">
        <f t="shared" si="119"/>
        <v>-0.32938144214665943</v>
      </c>
      <c r="AZ53" s="4">
        <f t="shared" si="120"/>
        <v>-0.37592303992198239</v>
      </c>
      <c r="BA53" s="4">
        <f t="shared" si="121"/>
        <v>-1.3126959339753719E-3</v>
      </c>
      <c r="BB53" s="31">
        <f t="shared" si="122"/>
        <v>-4.7854293709298334E-2</v>
      </c>
      <c r="BC53" s="4">
        <f t="shared" si="123"/>
        <v>0.33110371032702512</v>
      </c>
      <c r="BD53" s="4">
        <f t="shared" si="124"/>
        <v>-0.36488337313561825</v>
      </c>
      <c r="BE53" s="4">
        <f t="shared" si="125"/>
        <v>-0.38411272689986531</v>
      </c>
      <c r="BF53" s="4">
        <f t="shared" si="126"/>
        <v>-3.3779662808593125E-2</v>
      </c>
      <c r="BG53" s="4">
        <f t="shared" si="127"/>
        <v>-5.3009016572840184E-2</v>
      </c>
      <c r="BH53" s="4">
        <f t="shared" si="128"/>
        <v>-6.8397603644542337E-2</v>
      </c>
      <c r="BI53" s="34">
        <f t="shared" si="129"/>
        <v>0.33097679903208238</v>
      </c>
      <c r="BJ53" s="33">
        <f t="shared" si="130"/>
        <v>-6.8524514939485082E-2</v>
      </c>
      <c r="BK53" s="4">
        <f t="shared" si="131"/>
        <v>-0.30816302978825838</v>
      </c>
      <c r="BL53" s="4">
        <f t="shared" si="132"/>
        <v>-0.50565390580107039</v>
      </c>
      <c r="BN53" t="s">
        <v>67</v>
      </c>
      <c r="BO53">
        <v>-335.39175363423601</v>
      </c>
      <c r="BP53">
        <v>-165.68273585392501</v>
      </c>
      <c r="BQ53">
        <v>-169.69757975389899</v>
      </c>
      <c r="BR53">
        <v>-335.39810423124601</v>
      </c>
      <c r="BS53">
        <v>-165.68535506388301</v>
      </c>
      <c r="BT53">
        <v>-169.701297681813</v>
      </c>
      <c r="BU53">
        <v>-335.39231349446999</v>
      </c>
      <c r="BV53">
        <v>-165.68299817522501</v>
      </c>
      <c r="BW53">
        <v>-169.69785123354001</v>
      </c>
      <c r="BX53">
        <v>-335.39826691360901</v>
      </c>
      <c r="BY53">
        <v>-165.68540413426101</v>
      </c>
      <c r="BZ53">
        <v>-169.70139456739301</v>
      </c>
      <c r="CA53">
        <v>-334.92596044752599</v>
      </c>
      <c r="CB53">
        <v>-165.444207240824</v>
      </c>
      <c r="CC53">
        <v>-169.47087465474499</v>
      </c>
      <c r="CD53">
        <v>-335.23401143094202</v>
      </c>
      <c r="CE53">
        <v>-165.60431047715699</v>
      </c>
      <c r="CF53">
        <v>-169.61842769919201</v>
      </c>
      <c r="CG53">
        <v>-335.33179637210498</v>
      </c>
      <c r="CH53">
        <v>-165.65281866663199</v>
      </c>
      <c r="CI53">
        <v>-169.66758808544699</v>
      </c>
      <c r="CJ53">
        <v>-335.365675058443</v>
      </c>
      <c r="CK53">
        <v>-165.669134396229</v>
      </c>
      <c r="CL53">
        <v>-169.68511164880101</v>
      </c>
      <c r="CM53">
        <v>-335.03142735839202</v>
      </c>
      <c r="CN53">
        <v>-165.51392491374401</v>
      </c>
      <c r="CO53">
        <v>-169.506554970894</v>
      </c>
      <c r="CP53">
        <v>-335.33874261933698</v>
      </c>
      <c r="CQ53">
        <v>-165.67220459470201</v>
      </c>
      <c r="CR53">
        <v>-169.65516173576199</v>
      </c>
      <c r="CS53">
        <v>-335.42464030237301</v>
      </c>
      <c r="CT53">
        <v>-165.71303255498</v>
      </c>
      <c r="CU53">
        <v>-169.70011075090801</v>
      </c>
      <c r="CV53">
        <v>-335.34379366060699</v>
      </c>
      <c r="CW53">
        <v>-165.66504787176601</v>
      </c>
      <c r="CX53">
        <v>-169.66785960206499</v>
      </c>
      <c r="CY53">
        <v>-335.37767834576101</v>
      </c>
      <c r="CZ53">
        <v>-165.67983911960599</v>
      </c>
      <c r="DA53">
        <v>-169.68692925067501</v>
      </c>
      <c r="DB53">
        <v>-335.38554798540002</v>
      </c>
      <c r="DC53">
        <v>-165.68304919436801</v>
      </c>
      <c r="DD53">
        <v>-169.69157474702399</v>
      </c>
      <c r="DE53">
        <v>-335.40561222087302</v>
      </c>
      <c r="DF53">
        <v>-165.70316576689299</v>
      </c>
      <c r="DG53">
        <v>-169.691035364486</v>
      </c>
      <c r="DH53">
        <v>-335.45052587940199</v>
      </c>
      <c r="DI53">
        <v>-165.724166580446</v>
      </c>
      <c r="DJ53">
        <v>-169.71486784483201</v>
      </c>
      <c r="DK53">
        <v>-334.93670160629603</v>
      </c>
      <c r="DL53">
        <v>-165.451641195375</v>
      </c>
      <c r="DM53">
        <v>-169.473902062897</v>
      </c>
      <c r="DN53">
        <v>-335.04233030163999</v>
      </c>
      <c r="DO53">
        <v>-165.52136340250499</v>
      </c>
      <c r="DP53">
        <v>-169.50969222018099</v>
      </c>
      <c r="DR53">
        <v>-1.5113832300929999</v>
      </c>
      <c r="DS53">
        <v>-0.82432018469299995</v>
      </c>
      <c r="DT53">
        <v>-0.68408728766100002</v>
      </c>
      <c r="DU53">
        <v>-333.883823534084</v>
      </c>
      <c r="DV53">
        <v>-164.85988850870399</v>
      </c>
      <c r="DW53">
        <v>-169.015473629204</v>
      </c>
      <c r="DX53">
        <v>-1.514280697162</v>
      </c>
      <c r="DY53">
        <v>-0.82546655517900003</v>
      </c>
      <c r="DZ53">
        <v>-0.68582405260900003</v>
      </c>
      <c r="EA53">
        <f t="shared" si="133"/>
        <v>-335.39926316141384</v>
      </c>
      <c r="EB53">
        <f t="shared" si="134"/>
        <v>-165.68581358966017</v>
      </c>
      <c r="EC53">
        <f t="shared" si="135"/>
        <v>-169.70199235382989</v>
      </c>
      <c r="ED53">
        <v>-1.5118692838600001</v>
      </c>
      <c r="EE53">
        <v>-0.82456466156599995</v>
      </c>
      <c r="EF53">
        <v>-0.68430966538299998</v>
      </c>
      <c r="EG53">
        <v>-333.88384797355098</v>
      </c>
      <c r="EH53">
        <v>-164.85989146405601</v>
      </c>
      <c r="EI53">
        <v>-169.015487933956</v>
      </c>
      <c r="EJ53">
        <v>-1.5144189400579999</v>
      </c>
      <c r="EK53">
        <v>-0.82551267020600005</v>
      </c>
      <c r="EL53">
        <v>-0.68590663343699998</v>
      </c>
      <c r="EM53">
        <f t="shared" si="136"/>
        <v>-335.39918040596575</v>
      </c>
      <c r="EN53">
        <f t="shared" si="137"/>
        <v>-165.68574378736795</v>
      </c>
      <c r="EO53">
        <f t="shared" si="138"/>
        <v>-169.70196673006828</v>
      </c>
      <c r="EP53">
        <v>-334.98880555239498</v>
      </c>
      <c r="EQ53">
        <v>-165.48779760898199</v>
      </c>
      <c r="ER53">
        <v>-169.49025848808299</v>
      </c>
      <c r="ES53">
        <f t="shared" si="139"/>
        <v>-5.2103946098952747E-2</v>
      </c>
      <c r="ET53">
        <f t="shared" si="140"/>
        <v>-3.6156413606988735E-2</v>
      </c>
      <c r="EU53">
        <f t="shared" si="141"/>
        <v>-1.6356425185989565E-2</v>
      </c>
      <c r="EV53">
        <v>-5.3524749245000003E-2</v>
      </c>
      <c r="EW53">
        <v>-3.3565793523000001E-2</v>
      </c>
      <c r="EX53">
        <v>-1.9433732097999999E-2</v>
      </c>
      <c r="EY53">
        <v>-335.26653724437699</v>
      </c>
      <c r="EZ53">
        <v>-165.62826640781401</v>
      </c>
      <c r="FA53">
        <v>-169.627475327578</v>
      </c>
      <c r="FB53">
        <f t="shared" si="142"/>
        <v>-3.2525813434972406E-2</v>
      </c>
      <c r="FC53">
        <f t="shared" si="143"/>
        <v>-2.3955930657024282E-2</v>
      </c>
      <c r="FD53">
        <f t="shared" si="144"/>
        <v>-9.0476283859857176E-3</v>
      </c>
      <c r="FE53">
        <v>-7.2205374959999999E-2</v>
      </c>
      <c r="FF53">
        <v>-4.3938186887999997E-2</v>
      </c>
      <c r="FG53">
        <v>-2.7686408183999998E-2</v>
      </c>
      <c r="FH53">
        <v>-335.365574485634</v>
      </c>
      <c r="FI53">
        <v>-165.67128188912301</v>
      </c>
      <c r="FJ53">
        <v>-169.682883598931</v>
      </c>
      <c r="FK53">
        <v>-335.39202489832297</v>
      </c>
      <c r="FL53">
        <v>-165.68285673189499</v>
      </c>
      <c r="FM53">
        <v>-169.69773054362099</v>
      </c>
      <c r="FN53">
        <v>-335.39815300768498</v>
      </c>
      <c r="FO53">
        <v>-165.68538027065699</v>
      </c>
      <c r="FP53">
        <v>-169.70132124793901</v>
      </c>
      <c r="FQ53">
        <v>-335.34785792426197</v>
      </c>
      <c r="FR53">
        <v>-165.66649424079799</v>
      </c>
      <c r="FS53">
        <v>-169.67047104345301</v>
      </c>
      <c r="FT53">
        <f t="shared" si="145"/>
        <v>-1.6061552156998005E-2</v>
      </c>
      <c r="FU53">
        <f t="shared" si="146"/>
        <v>-1.367557416600107E-2</v>
      </c>
      <c r="FV53">
        <f t="shared" si="147"/>
        <v>-2.8829580060119042E-3</v>
      </c>
      <c r="FW53">
        <v>-7.6782378110999999E-2</v>
      </c>
      <c r="FX53">
        <v>-4.6538314182000003E-2</v>
      </c>
      <c r="FY53">
        <v>-2.9639707453999999E-2</v>
      </c>
      <c r="FZ53">
        <v>-5.2643679530000001E-2</v>
      </c>
      <c r="GA53">
        <v>-3.3003764477999999E-2</v>
      </c>
      <c r="GB53">
        <v>-1.9148826024999999E-2</v>
      </c>
    </row>
    <row r="54" spans="1:184" ht="17" x14ac:dyDescent="0.25">
      <c r="A54" s="5">
        <v>5</v>
      </c>
      <c r="B54" t="s">
        <v>39</v>
      </c>
      <c r="C54" t="s">
        <v>2</v>
      </c>
      <c r="D54" t="s">
        <v>30</v>
      </c>
      <c r="E54" s="3">
        <v>1.1000000000000001</v>
      </c>
      <c r="F54" s="2">
        <f t="shared" si="76"/>
        <v>-7.1739027892620157</v>
      </c>
      <c r="G54" s="4">
        <f t="shared" si="77"/>
        <v>-7.0881922274165179</v>
      </c>
      <c r="H54" s="4">
        <f t="shared" si="78"/>
        <v>-7.0951395526427818</v>
      </c>
      <c r="I54" s="4">
        <f t="shared" si="79"/>
        <v>-7.103348936886567</v>
      </c>
      <c r="J54" s="4">
        <f t="shared" si="80"/>
        <v>-7.105616283082532</v>
      </c>
      <c r="K54" s="4">
        <f t="shared" si="81"/>
        <v>-6.7949075865660236</v>
      </c>
      <c r="L54" s="4">
        <f t="shared" si="82"/>
        <v>-6.9999987033335866</v>
      </c>
      <c r="M54" s="4">
        <f t="shared" si="83"/>
        <v>-7.0631005403135889</v>
      </c>
      <c r="N54" s="4">
        <f t="shared" si="84"/>
        <v>-7.0844460295944192</v>
      </c>
      <c r="O54" s="4">
        <f t="shared" si="85"/>
        <v>-6.8393210485752043</v>
      </c>
      <c r="P54" s="4">
        <f t="shared" si="86"/>
        <v>-7.0624733784529017</v>
      </c>
      <c r="Q54" s="4">
        <f t="shared" si="87"/>
        <v>-7.1288212128944819</v>
      </c>
      <c r="R54" s="4">
        <f t="shared" si="88"/>
        <v>-6.7886166206140697</v>
      </c>
      <c r="S54" s="4">
        <f t="shared" si="89"/>
        <v>-6.8006327309705634</v>
      </c>
      <c r="T54" s="4">
        <f t="shared" si="90"/>
        <v>-6.808318553320281</v>
      </c>
      <c r="U54" s="4">
        <f t="shared" si="91"/>
        <v>-7.0824733292194297</v>
      </c>
      <c r="V54" s="4">
        <f t="shared" si="92"/>
        <v>-7.1247251785339714</v>
      </c>
      <c r="W54" s="39">
        <f t="shared" si="93"/>
        <v>-7.1239952821453674</v>
      </c>
      <c r="X54" s="4">
        <f t="shared" si="94"/>
        <v>-7.1418048505205629</v>
      </c>
      <c r="Y54" s="4">
        <f t="shared" si="95"/>
        <v>-6.9579252047649423</v>
      </c>
      <c r="Z54" s="4">
        <f t="shared" si="96"/>
        <v>-7.0297172451357142</v>
      </c>
      <c r="AA54" s="38">
        <f t="shared" si="97"/>
        <v>-7.1669315930135538</v>
      </c>
      <c r="AB54" s="4">
        <f t="shared" si="98"/>
        <v>-7.1739027892620157</v>
      </c>
      <c r="AC54" s="37">
        <f t="shared" si="99"/>
        <v>-7.1741089117002144</v>
      </c>
      <c r="AD54" s="36">
        <f t="shared" si="100"/>
        <v>-7.2645045410945688</v>
      </c>
      <c r="AE54" s="4">
        <f t="shared" si="101"/>
        <v>-7.0981806503550624</v>
      </c>
      <c r="AF54" s="4">
        <f t="shared" si="102"/>
        <v>-7.1065608878055526</v>
      </c>
      <c r="AG54" s="4">
        <f t="shared" si="103"/>
        <v>-7.1044722717665634</v>
      </c>
      <c r="AH54" s="4">
        <f t="shared" si="104"/>
        <v>-7.1068412970366017</v>
      </c>
      <c r="AI54" s="4">
        <f t="shared" si="105"/>
        <v>-7.1723211317617155</v>
      </c>
      <c r="AL54" s="4">
        <f t="shared" si="106"/>
        <v>0.22272949640768461</v>
      </c>
      <c r="AM54" s="4">
        <f t="shared" si="107"/>
        <v>-0.2945215361342795</v>
      </c>
      <c r="AN54" s="31">
        <f t="shared" si="108"/>
        <v>-7.1792039726594897E-2</v>
      </c>
      <c r="AO54" s="4">
        <f t="shared" si="109"/>
        <v>0.26082111024248261</v>
      </c>
      <c r="AP54" s="4">
        <f t="shared" si="110"/>
        <v>-0.3232957865912886</v>
      </c>
      <c r="AQ54" s="31">
        <f t="shared" si="111"/>
        <v>-6.2474676348805991E-2</v>
      </c>
      <c r="AR54" s="35">
        <f t="shared" si="112"/>
        <v>0.27082569621302649</v>
      </c>
      <c r="AS54" s="4">
        <f t="shared" si="113"/>
        <v>-0.33654636880967898</v>
      </c>
      <c r="AT54" s="31">
        <f t="shared" si="114"/>
        <v>-6.5720672596652485E-2</v>
      </c>
      <c r="AU54" s="4">
        <f t="shared" si="115"/>
        <v>0.27908721402047287</v>
      </c>
      <c r="AV54" s="32">
        <f t="shared" si="116"/>
        <v>-0.35469373304919527</v>
      </c>
      <c r="AW54" s="31">
        <f t="shared" si="117"/>
        <v>-7.5606519028722396E-2</v>
      </c>
      <c r="AX54" s="4">
        <f t="shared" si="118"/>
        <v>0.28466259064849597</v>
      </c>
      <c r="AY54" s="4">
        <f t="shared" si="119"/>
        <v>-0.29385670860536006</v>
      </c>
      <c r="AZ54" s="4">
        <f t="shared" si="120"/>
        <v>-0.33537866153129742</v>
      </c>
      <c r="BA54" s="4">
        <f t="shared" si="121"/>
        <v>-9.1941179568640896E-3</v>
      </c>
      <c r="BB54" s="31">
        <f t="shared" si="122"/>
        <v>-5.0716070882801445E-2</v>
      </c>
      <c r="BC54" s="4">
        <f t="shared" si="123"/>
        <v>0.28735183159273264</v>
      </c>
      <c r="BD54" s="4">
        <f t="shared" si="124"/>
        <v>-0.32409244756340794</v>
      </c>
      <c r="BE54" s="4">
        <f t="shared" si="125"/>
        <v>-0.34117211954999954</v>
      </c>
      <c r="BF54" s="4">
        <f t="shared" si="126"/>
        <v>-3.6740615970675294E-2</v>
      </c>
      <c r="BG54" s="4">
        <f t="shared" si="127"/>
        <v>-5.3820287957266899E-2</v>
      </c>
      <c r="BH54" s="4">
        <f t="shared" si="128"/>
        <v>-6.7341901456462627E-2</v>
      </c>
      <c r="BI54" s="34">
        <f t="shared" si="129"/>
        <v>0.28714570915453391</v>
      </c>
      <c r="BJ54" s="33">
        <f t="shared" si="130"/>
        <v>-6.7548023894661358E-2</v>
      </c>
      <c r="BK54" s="4">
        <f t="shared" si="131"/>
        <v>-0.27467020031067541</v>
      </c>
      <c r="BL54" s="4">
        <f t="shared" si="132"/>
        <v>-0.44529548488174864</v>
      </c>
      <c r="BN54" t="s">
        <v>66</v>
      </c>
      <c r="BO54">
        <v>-335.391591567479</v>
      </c>
      <c r="BP54">
        <v>-165.682733817068</v>
      </c>
      <c r="BQ54">
        <v>-169.697561997554</v>
      </c>
      <c r="BR54">
        <v>-335.397944494358</v>
      </c>
      <c r="BS54">
        <v>-165.685354632973</v>
      </c>
      <c r="BT54">
        <v>-169.70128303726099</v>
      </c>
      <c r="BU54">
        <v>-335.39215177273599</v>
      </c>
      <c r="BV54">
        <v>-165.68299647340299</v>
      </c>
      <c r="BW54">
        <v>-169.69783539272299</v>
      </c>
      <c r="BX54">
        <v>-335.39810786768101</v>
      </c>
      <c r="BY54">
        <v>-165.68540399359901</v>
      </c>
      <c r="BZ54">
        <v>-169.70138035422599</v>
      </c>
      <c r="CA54">
        <v>-334.92581281556102</v>
      </c>
      <c r="CB54">
        <v>-165.44416075442601</v>
      </c>
      <c r="CC54">
        <v>-169.47082368708399</v>
      </c>
      <c r="CD54">
        <v>-335.23383350485102</v>
      </c>
      <c r="CE54">
        <v>-165.60428978743599</v>
      </c>
      <c r="CF54">
        <v>-169.618388509879</v>
      </c>
      <c r="CG54">
        <v>-335.33162681814002</v>
      </c>
      <c r="CH54">
        <v>-165.65280830832901</v>
      </c>
      <c r="CI54">
        <v>-169.667562743101</v>
      </c>
      <c r="CJ54">
        <v>-335.36551093830002</v>
      </c>
      <c r="CK54">
        <v>-165.66912914205801</v>
      </c>
      <c r="CL54">
        <v>-169.685092013331</v>
      </c>
      <c r="CM54">
        <v>-335.031282651987</v>
      </c>
      <c r="CN54">
        <v>-165.51387899112001</v>
      </c>
      <c r="CO54">
        <v>-169.50650450946199</v>
      </c>
      <c r="CP54">
        <v>-335.33856727186298</v>
      </c>
      <c r="CQ54">
        <v>-165.67218756327799</v>
      </c>
      <c r="CR54">
        <v>-169.65512494132099</v>
      </c>
      <c r="CS54">
        <v>-335.42447553707399</v>
      </c>
      <c r="CT54">
        <v>-165.713025939446</v>
      </c>
      <c r="CU54">
        <v>-169.700089098364</v>
      </c>
      <c r="CV54">
        <v>-335.34369301347402</v>
      </c>
      <c r="CW54">
        <v>-165.66504002708899</v>
      </c>
      <c r="CX54">
        <v>-169.66783463762599</v>
      </c>
      <c r="CY54">
        <v>-335.37758333169597</v>
      </c>
      <c r="CZ54">
        <v>-165.67983706743999</v>
      </c>
      <c r="DA54">
        <v>-169.68690876660699</v>
      </c>
      <c r="DB54">
        <v>-335.38545562111801</v>
      </c>
      <c r="DC54">
        <v>-165.68304870916799</v>
      </c>
      <c r="DD54">
        <v>-169.69155716616399</v>
      </c>
      <c r="DE54">
        <v>-335.40544976496898</v>
      </c>
      <c r="DF54">
        <v>-165.703154072237</v>
      </c>
      <c r="DG54">
        <v>-169.691009053519</v>
      </c>
      <c r="DH54">
        <v>-335.45036499885902</v>
      </c>
      <c r="DI54">
        <v>-165.72416270164601</v>
      </c>
      <c r="DJ54">
        <v>-169.714848325395</v>
      </c>
      <c r="DK54">
        <v>-334.93645195183598</v>
      </c>
      <c r="DL54">
        <v>-165.45153045086599</v>
      </c>
      <c r="DM54">
        <v>-169.47383334181899</v>
      </c>
      <c r="DN54">
        <v>-335.04207608246702</v>
      </c>
      <c r="DO54">
        <v>-165.52125089619099</v>
      </c>
      <c r="DP54">
        <v>-169.50962261923101</v>
      </c>
      <c r="DR54">
        <v>-1.5109990859789999</v>
      </c>
      <c r="DS54">
        <v>-0.82431862581600002</v>
      </c>
      <c r="DT54">
        <v>-0.68410205079399999</v>
      </c>
      <c r="DU54">
        <v>-333.88404663300997</v>
      </c>
      <c r="DV54">
        <v>-164.85988845066299</v>
      </c>
      <c r="DW54">
        <v>-169.01544188392799</v>
      </c>
      <c r="DX54">
        <v>-1.5138978613480001</v>
      </c>
      <c r="DY54">
        <v>-0.82546618231000002</v>
      </c>
      <c r="DZ54">
        <v>-0.685841153333</v>
      </c>
      <c r="EA54">
        <f t="shared" si="133"/>
        <v>-335.39910394782027</v>
      </c>
      <c r="EB54">
        <f t="shared" si="134"/>
        <v>-165.68581363313021</v>
      </c>
      <c r="EC54">
        <f t="shared" si="135"/>
        <v>-169.70197864426856</v>
      </c>
      <c r="ED54">
        <v>-1.511485276895</v>
      </c>
      <c r="EE54">
        <v>-0.824563387782</v>
      </c>
      <c r="EF54">
        <v>-0.68432587874999995</v>
      </c>
      <c r="EG54">
        <v>-333.88407118065101</v>
      </c>
      <c r="EH54">
        <v>-164.85989149424699</v>
      </c>
      <c r="EI54">
        <v>-169.01545637842801</v>
      </c>
      <c r="EJ54">
        <v>-1.5140366870299999</v>
      </c>
      <c r="EK54">
        <v>-0.82551249935100002</v>
      </c>
      <c r="EL54">
        <v>-0.68592397579800002</v>
      </c>
      <c r="EM54">
        <f t="shared" si="136"/>
        <v>-335.3990219884393</v>
      </c>
      <c r="EN54">
        <f t="shared" si="137"/>
        <v>-165.68574404186199</v>
      </c>
      <c r="EO54">
        <f t="shared" si="138"/>
        <v>-169.70195292139792</v>
      </c>
      <c r="EP54">
        <v>-334.98861842871401</v>
      </c>
      <c r="EQ54">
        <v>-165.48769353541601</v>
      </c>
      <c r="ER54">
        <v>-169.490191676178</v>
      </c>
      <c r="ES54">
        <f t="shared" si="139"/>
        <v>-5.2166476878028334E-2</v>
      </c>
      <c r="ET54">
        <f t="shared" si="140"/>
        <v>-3.6163084550025815E-2</v>
      </c>
      <c r="EU54">
        <f t="shared" si="141"/>
        <v>-1.6358334359011906E-2</v>
      </c>
      <c r="EV54">
        <v>-5.3457653753000003E-2</v>
      </c>
      <c r="EW54">
        <v>-3.3557360776000002E-2</v>
      </c>
      <c r="EX54">
        <v>-1.9430943052999999E-2</v>
      </c>
      <c r="EY54">
        <v>-335.26642718507998</v>
      </c>
      <c r="EZ54">
        <v>-165.62825071097001</v>
      </c>
      <c r="FA54">
        <v>-169.627436911453</v>
      </c>
      <c r="FB54">
        <f t="shared" si="142"/>
        <v>-3.2593680228956146E-2</v>
      </c>
      <c r="FC54">
        <f t="shared" si="143"/>
        <v>-2.3960923534019685E-2</v>
      </c>
      <c r="FD54">
        <f t="shared" si="144"/>
        <v>-9.0484015740059931E-3</v>
      </c>
      <c r="FE54">
        <v>-7.2140086783000004E-2</v>
      </c>
      <c r="FF54">
        <v>-4.3936852307E-2</v>
      </c>
      <c r="FG54">
        <v>-2.7688029866999999E-2</v>
      </c>
      <c r="FH54">
        <v>-335.36540945471398</v>
      </c>
      <c r="FI54">
        <v>-165.671275222764</v>
      </c>
      <c r="FJ54">
        <v>-169.68286224449599</v>
      </c>
      <c r="FK54">
        <v>-335.39186325113701</v>
      </c>
      <c r="FL54">
        <v>-165.68285492059701</v>
      </c>
      <c r="FM54">
        <v>-169.697712908618</v>
      </c>
      <c r="FN54">
        <v>-335.39799333642702</v>
      </c>
      <c r="FO54">
        <v>-165.68537996860499</v>
      </c>
      <c r="FP54">
        <v>-169.70130602623999</v>
      </c>
      <c r="FQ54">
        <v>-335.34775904147102</v>
      </c>
      <c r="FR54">
        <v>-165.666488256729</v>
      </c>
      <c r="FS54">
        <v>-169.67044660623301</v>
      </c>
      <c r="FT54">
        <f t="shared" si="145"/>
        <v>-1.6132223330998841E-2</v>
      </c>
      <c r="FU54">
        <f t="shared" si="146"/>
        <v>-1.3679948399982322E-2</v>
      </c>
      <c r="FV54">
        <f t="shared" si="147"/>
        <v>-2.8838631320127206E-3</v>
      </c>
      <c r="FW54">
        <v>-7.6716495603000007E-2</v>
      </c>
      <c r="FX54">
        <v>-4.6537682716999998E-2</v>
      </c>
      <c r="FY54">
        <v>-2.9642492130999998E-2</v>
      </c>
      <c r="FZ54">
        <v>-5.2584965462999997E-2</v>
      </c>
      <c r="GA54">
        <v>-3.3000168380999999E-2</v>
      </c>
      <c r="GB54">
        <v>-1.9147082273999999E-2</v>
      </c>
    </row>
    <row r="55" spans="1:184" ht="17" x14ac:dyDescent="0.25">
      <c r="A55" s="5">
        <v>5</v>
      </c>
      <c r="B55" t="s">
        <v>39</v>
      </c>
      <c r="C55" t="s">
        <v>2</v>
      </c>
      <c r="D55" t="s">
        <v>30</v>
      </c>
      <c r="E55" s="3">
        <v>1.25</v>
      </c>
      <c r="F55" s="2">
        <f t="shared" si="76"/>
        <v>-6.5548424513147658</v>
      </c>
      <c r="G55" s="4">
        <f t="shared" si="77"/>
        <v>-6.4884718708008045</v>
      </c>
      <c r="H55" s="4">
        <f t="shared" si="78"/>
        <v>-6.4931478626268273</v>
      </c>
      <c r="I55" s="4">
        <f t="shared" si="79"/>
        <v>-6.5004090065938938</v>
      </c>
      <c r="J55" s="4">
        <f t="shared" si="80"/>
        <v>-6.5019098844551602</v>
      </c>
      <c r="K55" s="4">
        <f t="shared" si="81"/>
        <v>-6.3257136932543032</v>
      </c>
      <c r="L55" s="4">
        <f t="shared" si="82"/>
        <v>-6.4310312349986569</v>
      </c>
      <c r="M55" s="4">
        <f t="shared" si="83"/>
        <v>-6.4744328373147457</v>
      </c>
      <c r="N55" s="4">
        <f t="shared" si="84"/>
        <v>-6.4881217562699218</v>
      </c>
      <c r="O55" s="4">
        <f t="shared" si="85"/>
        <v>-6.3612689174172923</v>
      </c>
      <c r="P55" s="4">
        <f t="shared" si="86"/>
        <v>-6.4762511973107779</v>
      </c>
      <c r="Q55" s="4">
        <f t="shared" si="87"/>
        <v>-6.5237548468252582</v>
      </c>
      <c r="R55" s="4">
        <f t="shared" si="88"/>
        <v>-6.2802714520173897</v>
      </c>
      <c r="S55" s="4">
        <f t="shared" si="89"/>
        <v>-6.2879671099180481</v>
      </c>
      <c r="T55" s="4">
        <f t="shared" si="90"/>
        <v>-6.2930072756100239</v>
      </c>
      <c r="U55" s="4">
        <f t="shared" si="91"/>
        <v>-6.4920181616804715</v>
      </c>
      <c r="V55" s="4">
        <f t="shared" si="92"/>
        <v>-6.5188186732356881</v>
      </c>
      <c r="W55" s="39">
        <f t="shared" si="93"/>
        <v>-6.5219379717558645</v>
      </c>
      <c r="X55" s="4">
        <f t="shared" si="94"/>
        <v>-6.5309845506225273</v>
      </c>
      <c r="Y55" s="4">
        <f t="shared" si="95"/>
        <v>-6.4455028503108807</v>
      </c>
      <c r="Z55" s="4">
        <f t="shared" si="96"/>
        <v>-6.5013492423567616</v>
      </c>
      <c r="AA55" s="38">
        <f t="shared" si="97"/>
        <v>-6.5489942546727082</v>
      </c>
      <c r="AB55" s="4">
        <f t="shared" si="98"/>
        <v>-6.5548424513147658</v>
      </c>
      <c r="AC55" s="37">
        <f t="shared" si="99"/>
        <v>-6.5550732787889752</v>
      </c>
      <c r="AD55" s="36">
        <f t="shared" si="100"/>
        <v>-6.6081715957244</v>
      </c>
      <c r="AE55" s="4">
        <f t="shared" si="101"/>
        <v>-6.4953811368119752</v>
      </c>
      <c r="AF55" s="4">
        <f t="shared" si="102"/>
        <v>-6.5025858173993347</v>
      </c>
      <c r="AG55" s="4">
        <f t="shared" si="103"/>
        <v>-6.5028884183498761</v>
      </c>
      <c r="AH55" s="4">
        <f t="shared" si="104"/>
        <v>-6.5024839007474835</v>
      </c>
      <c r="AI55" s="4">
        <f t="shared" si="105"/>
        <v>-6.554899870881723</v>
      </c>
      <c r="AL55" s="4">
        <f t="shared" si="106"/>
        <v>0.15808781635660943</v>
      </c>
      <c r="AM55" s="4">
        <f t="shared" si="107"/>
        <v>-0.21393420841555535</v>
      </c>
      <c r="AN55" s="31">
        <f t="shared" si="108"/>
        <v>-5.5846392058945926E-2</v>
      </c>
      <c r="AO55" s="4">
        <f t="shared" si="109"/>
        <v>0.18430312511520311</v>
      </c>
      <c r="AP55" s="4">
        <f t="shared" si="110"/>
        <v>-0.22952308806892349</v>
      </c>
      <c r="AQ55" s="31">
        <f t="shared" si="111"/>
        <v>-4.5219962953720383E-2</v>
      </c>
      <c r="AR55" s="35">
        <f t="shared" si="112"/>
        <v>0.18995056817149145</v>
      </c>
      <c r="AS55" s="4">
        <f t="shared" si="113"/>
        <v>-0.23927257704101718</v>
      </c>
      <c r="AT55" s="31">
        <f t="shared" si="114"/>
        <v>-4.932200886952573E-2</v>
      </c>
      <c r="AU55" s="4">
        <f t="shared" si="115"/>
        <v>0.19461407463876898</v>
      </c>
      <c r="AV55" s="32">
        <f t="shared" si="116"/>
        <v>-0.25262501126690162</v>
      </c>
      <c r="AW55" s="31">
        <f t="shared" si="117"/>
        <v>-5.8010936628132642E-2</v>
      </c>
      <c r="AX55" s="4">
        <f t="shared" si="118"/>
        <v>0.19848034181589841</v>
      </c>
      <c r="AY55" s="4">
        <f t="shared" si="119"/>
        <v>-0.21174670966308184</v>
      </c>
      <c r="AZ55" s="4">
        <f t="shared" si="120"/>
        <v>-0.2416665197384753</v>
      </c>
      <c r="BA55" s="4">
        <f t="shared" si="121"/>
        <v>-1.3266367847183436E-2</v>
      </c>
      <c r="BB55" s="31">
        <f t="shared" si="122"/>
        <v>-4.3186177922576896E-2</v>
      </c>
      <c r="BC55" s="4">
        <f t="shared" si="123"/>
        <v>0.20036837735147042</v>
      </c>
      <c r="BD55" s="4">
        <f t="shared" si="124"/>
        <v>-0.23085156331764001</v>
      </c>
      <c r="BE55" s="4">
        <f t="shared" si="125"/>
        <v>-0.24301744070447961</v>
      </c>
      <c r="BF55" s="4">
        <f t="shared" si="126"/>
        <v>-3.0483185966169585E-2</v>
      </c>
      <c r="BG55" s="4">
        <f t="shared" si="127"/>
        <v>-4.2649063353009192E-2</v>
      </c>
      <c r="BH55" s="4">
        <f t="shared" si="128"/>
        <v>-5.22566339154312E-2</v>
      </c>
      <c r="BI55" s="34">
        <f t="shared" si="129"/>
        <v>0.20013754987726076</v>
      </c>
      <c r="BJ55" s="33">
        <f t="shared" si="130"/>
        <v>-5.248746138964086E-2</v>
      </c>
      <c r="BK55" s="4">
        <f t="shared" si="131"/>
        <v>-0.19905985312202251</v>
      </c>
      <c r="BL55" s="4">
        <f t="shared" si="132"/>
        <v>-0.3059541556765355</v>
      </c>
      <c r="BN55" t="s">
        <v>65</v>
      </c>
      <c r="BO55">
        <v>-335.39065513426101</v>
      </c>
      <c r="BP55">
        <v>-165.68272885759399</v>
      </c>
      <c r="BQ55">
        <v>-169.69758623899301</v>
      </c>
      <c r="BR55">
        <v>-335.397014247529</v>
      </c>
      <c r="BS55">
        <v>-165.68535344154199</v>
      </c>
      <c r="BT55">
        <v>-169.70131331664601</v>
      </c>
      <c r="BU55">
        <v>-335.391215502992</v>
      </c>
      <c r="BV55">
        <v>-165.68299233532801</v>
      </c>
      <c r="BW55">
        <v>-169.697864106954</v>
      </c>
      <c r="BX55">
        <v>-335.39717769679203</v>
      </c>
      <c r="BY55">
        <v>-165.68540310713101</v>
      </c>
      <c r="BZ55">
        <v>-169.70141313715001</v>
      </c>
      <c r="CA55">
        <v>-334.92484585113402</v>
      </c>
      <c r="CB55">
        <v>-165.444043713219</v>
      </c>
      <c r="CC55">
        <v>-169.47072147189601</v>
      </c>
      <c r="CD55">
        <v>-335.232849382018</v>
      </c>
      <c r="CE55">
        <v>-165.60424128575701</v>
      </c>
      <c r="CF55">
        <v>-169.61835959606299</v>
      </c>
      <c r="CG55">
        <v>-335.33067133289398</v>
      </c>
      <c r="CH55">
        <v>-165.65278454963101</v>
      </c>
      <c r="CI55">
        <v>-169.66756911821199</v>
      </c>
      <c r="CJ55">
        <v>-335.36457112226401</v>
      </c>
      <c r="CK55">
        <v>-165.669118484412</v>
      </c>
      <c r="CL55">
        <v>-169.685113158121</v>
      </c>
      <c r="CM55">
        <v>-335.03030707739401</v>
      </c>
      <c r="CN55">
        <v>-165.513762484637</v>
      </c>
      <c r="CO55">
        <v>-169.50640726588401</v>
      </c>
      <c r="CP55">
        <v>-335.33757532728998</v>
      </c>
      <c r="CQ55">
        <v>-165.67214720559701</v>
      </c>
      <c r="CR55">
        <v>-169.65510755890099</v>
      </c>
      <c r="CS55">
        <v>-335.42351687480101</v>
      </c>
      <c r="CT55">
        <v>-165.71301030252701</v>
      </c>
      <c r="CU55">
        <v>-169.70011030760099</v>
      </c>
      <c r="CV55">
        <v>-335.34289256313002</v>
      </c>
      <c r="CW55">
        <v>-165.665021678486</v>
      </c>
      <c r="CX55">
        <v>-169.66786263544299</v>
      </c>
      <c r="CY55">
        <v>-335.37680216361201</v>
      </c>
      <c r="CZ55">
        <v>-165.679832251915</v>
      </c>
      <c r="DA55">
        <v>-169.68694939868499</v>
      </c>
      <c r="DB55">
        <v>-335.38468067389999</v>
      </c>
      <c r="DC55">
        <v>-165.68304750837501</v>
      </c>
      <c r="DD55">
        <v>-169.691604620498</v>
      </c>
      <c r="DE55">
        <v>-335.40449394991901</v>
      </c>
      <c r="DF55">
        <v>-165.70312647983599</v>
      </c>
      <c r="DG55">
        <v>-169.691021781035</v>
      </c>
      <c r="DH55">
        <v>-335.44941950481001</v>
      </c>
      <c r="DI55">
        <v>-165.72415363190601</v>
      </c>
      <c r="DJ55">
        <v>-169.714877474524</v>
      </c>
      <c r="DK55">
        <v>-334.93518059201602</v>
      </c>
      <c r="DL55">
        <v>-165.451218301247</v>
      </c>
      <c r="DM55">
        <v>-169.47369072858501</v>
      </c>
      <c r="DN55">
        <v>-335.04077819359799</v>
      </c>
      <c r="DO55">
        <v>-165.52093507620501</v>
      </c>
      <c r="DP55">
        <v>-169.50948255832199</v>
      </c>
      <c r="DR55">
        <v>-1.5100849216050001</v>
      </c>
      <c r="DS55">
        <v>-0.82431482214499996</v>
      </c>
      <c r="DT55">
        <v>-0.68405126816499995</v>
      </c>
      <c r="DU55">
        <v>-333.884027460894</v>
      </c>
      <c r="DV55">
        <v>-164.859888296279</v>
      </c>
      <c r="DW55">
        <v>-169.01551940437599</v>
      </c>
      <c r="DX55">
        <v>-1.512986786635</v>
      </c>
      <c r="DY55">
        <v>-0.82546514526299997</v>
      </c>
      <c r="DZ55">
        <v>-0.68579391226999997</v>
      </c>
      <c r="EA55">
        <f t="shared" si="133"/>
        <v>-335.39817493679521</v>
      </c>
      <c r="EB55">
        <f t="shared" si="134"/>
        <v>-165.6858135482947</v>
      </c>
      <c r="EC55">
        <f t="shared" si="135"/>
        <v>-169.70201034021071</v>
      </c>
      <c r="ED55">
        <v>-1.5105707284159999</v>
      </c>
      <c r="EE55">
        <v>-0.82456023956799995</v>
      </c>
      <c r="EF55">
        <v>-0.68427827804300001</v>
      </c>
      <c r="EG55">
        <v>-333.88405188155599</v>
      </c>
      <c r="EH55">
        <v>-164.85989136805401</v>
      </c>
      <c r="EI55">
        <v>-169.01553427828401</v>
      </c>
      <c r="EJ55">
        <v>-1.5131258152360001</v>
      </c>
      <c r="EK55">
        <v>-0.82551173907700004</v>
      </c>
      <c r="EL55">
        <v>-0.685878858865</v>
      </c>
      <c r="EM55">
        <f t="shared" si="136"/>
        <v>-335.39809313483522</v>
      </c>
      <c r="EN55">
        <f t="shared" si="137"/>
        <v>-165.68574401094759</v>
      </c>
      <c r="EO55">
        <f t="shared" si="138"/>
        <v>-169.70198659420896</v>
      </c>
      <c r="EP55">
        <v>-334.98749250163701</v>
      </c>
      <c r="EQ55">
        <v>-165.48740122711499</v>
      </c>
      <c r="ER55">
        <v>-169.49007164129901</v>
      </c>
      <c r="ES55">
        <f t="shared" si="139"/>
        <v>-5.2311909620982533E-2</v>
      </c>
      <c r="ET55">
        <f t="shared" si="140"/>
        <v>-3.6182925867990434E-2</v>
      </c>
      <c r="EU55">
        <f t="shared" si="141"/>
        <v>-1.6380912713998441E-2</v>
      </c>
      <c r="EV55">
        <v>-5.3285691960999998E-2</v>
      </c>
      <c r="EW55">
        <v>-3.3533849089999998E-2</v>
      </c>
      <c r="EX55">
        <v>-1.9410917023000001E-2</v>
      </c>
      <c r="EY55">
        <v>-335.26559814208099</v>
      </c>
      <c r="EZ55">
        <v>-165.62821360461999</v>
      </c>
      <c r="FA55">
        <v>-169.62742974297601</v>
      </c>
      <c r="FB55">
        <f t="shared" si="142"/>
        <v>-3.2748760062986548E-2</v>
      </c>
      <c r="FC55">
        <f t="shared" si="143"/>
        <v>-2.3972318862973907E-2</v>
      </c>
      <c r="FD55">
        <f t="shared" si="144"/>
        <v>-9.0701469130181067E-3</v>
      </c>
      <c r="FE55">
        <v>-7.1977185208999997E-2</v>
      </c>
      <c r="FF55">
        <v>-4.3933600975999999E-2</v>
      </c>
      <c r="FG55">
        <v>-2.7677815925000002E-2</v>
      </c>
      <c r="FH55">
        <v>-335.36446013884</v>
      </c>
      <c r="FI55">
        <v>-165.67125926962899</v>
      </c>
      <c r="FJ55">
        <v>-169.68287632146499</v>
      </c>
      <c r="FK55">
        <v>-335.39092797998802</v>
      </c>
      <c r="FL55">
        <v>-165.682850523507</v>
      </c>
      <c r="FM55">
        <v>-169.69773763614799</v>
      </c>
      <c r="FN55">
        <v>-335.397063133323</v>
      </c>
      <c r="FO55">
        <v>-165.68537880179599</v>
      </c>
      <c r="FP55">
        <v>-169.701336847026</v>
      </c>
      <c r="FQ55">
        <v>-335.34696484781199</v>
      </c>
      <c r="FR55">
        <v>-165.66647412668399</v>
      </c>
      <c r="FS55">
        <v>-169.67047576156301</v>
      </c>
      <c r="FT55">
        <f t="shared" si="145"/>
        <v>-1.6293514918004348E-2</v>
      </c>
      <c r="FU55">
        <f t="shared" si="146"/>
        <v>-1.3689577052986124E-2</v>
      </c>
      <c r="FV55">
        <f t="shared" si="147"/>
        <v>-2.9066433510251954E-3</v>
      </c>
      <c r="FW55">
        <v>-7.6552026989000002E-2</v>
      </c>
      <c r="FX55">
        <v>-4.6536175843000002E-2</v>
      </c>
      <c r="FY55">
        <v>-2.9634546038999999E-2</v>
      </c>
      <c r="FZ55">
        <v>-5.2438085701000003E-2</v>
      </c>
      <c r="GA55">
        <v>-3.2991165750000002E-2</v>
      </c>
      <c r="GB55">
        <v>-1.9129697896000001E-2</v>
      </c>
    </row>
    <row r="56" spans="1:184" ht="17" x14ac:dyDescent="0.25">
      <c r="A56" s="5">
        <v>5</v>
      </c>
      <c r="B56" t="s">
        <v>39</v>
      </c>
      <c r="C56" t="s">
        <v>2</v>
      </c>
      <c r="D56" t="s">
        <v>30</v>
      </c>
      <c r="E56" s="3">
        <v>1.5</v>
      </c>
      <c r="F56" s="2">
        <f t="shared" si="76"/>
        <v>-5.3217662317214778</v>
      </c>
      <c r="G56" s="4">
        <f t="shared" si="77"/>
        <v>-5.2922027700096566</v>
      </c>
      <c r="H56" s="4">
        <f t="shared" si="78"/>
        <v>-5.2940391382891896</v>
      </c>
      <c r="I56" s="4">
        <f t="shared" si="79"/>
        <v>-5.2998205376727157</v>
      </c>
      <c r="J56" s="4">
        <f t="shared" si="80"/>
        <v>-5.3011431476133257</v>
      </c>
      <c r="K56" s="4">
        <f t="shared" si="81"/>
        <v>-5.2445490108381208</v>
      </c>
      <c r="L56" s="4">
        <f t="shared" si="82"/>
        <v>-5.2632590549716882</v>
      </c>
      <c r="M56" s="4">
        <f t="shared" si="83"/>
        <v>-5.2865490393332957</v>
      </c>
      <c r="N56" s="4">
        <f t="shared" si="84"/>
        <v>-5.2937461992674422</v>
      </c>
      <c r="O56" s="4">
        <f t="shared" si="85"/>
        <v>-5.2549052688607247</v>
      </c>
      <c r="P56" s="4">
        <f t="shared" si="86"/>
        <v>-5.2762301174814006</v>
      </c>
      <c r="Q56" s="4">
        <f t="shared" si="87"/>
        <v>-5.3033658176528311</v>
      </c>
      <c r="R56" s="4">
        <f t="shared" si="88"/>
        <v>-5.1583694358126326</v>
      </c>
      <c r="S56" s="4">
        <f t="shared" si="89"/>
        <v>-5.1639631477234325</v>
      </c>
      <c r="T56" s="4">
        <f t="shared" si="90"/>
        <v>-5.1660376652713351</v>
      </c>
      <c r="U56" s="4">
        <f t="shared" si="91"/>
        <v>-5.2848941737780759</v>
      </c>
      <c r="V56" s="4">
        <f t="shared" si="92"/>
        <v>-5.2998614218099638</v>
      </c>
      <c r="W56" s="39">
        <f t="shared" si="93"/>
        <v>-5.3027721192525927</v>
      </c>
      <c r="X56" s="4">
        <f t="shared" si="94"/>
        <v>-5.307023260854324</v>
      </c>
      <c r="Y56" s="4">
        <f t="shared" si="95"/>
        <v>-5.3071516640108145</v>
      </c>
      <c r="Z56" s="4">
        <f t="shared" si="96"/>
        <v>-5.3285103693038129</v>
      </c>
      <c r="AA56" s="38">
        <f t="shared" si="97"/>
        <v>-5.315397843582188</v>
      </c>
      <c r="AB56" s="4">
        <f t="shared" si="98"/>
        <v>-5.3217662317214778</v>
      </c>
      <c r="AC56" s="37">
        <f t="shared" si="99"/>
        <v>-5.3221319549402271</v>
      </c>
      <c r="AD56" s="36">
        <f t="shared" si="100"/>
        <v>-5.3422052640091771</v>
      </c>
      <c r="AE56" s="4">
        <f t="shared" si="101"/>
        <v>-5.2952661152702509</v>
      </c>
      <c r="AF56" s="4">
        <f t="shared" si="102"/>
        <v>-5.3017518889548034</v>
      </c>
      <c r="AG56" s="4">
        <f t="shared" si="103"/>
        <v>-5.3018187529370024</v>
      </c>
      <c r="AH56" s="4">
        <f t="shared" si="104"/>
        <v>-5.301297317886875</v>
      </c>
      <c r="AI56" s="4">
        <f t="shared" si="105"/>
        <v>-5.321156914616247</v>
      </c>
      <c r="AL56" s="4">
        <f t="shared" si="106"/>
        <v>0.10810934844545352</v>
      </c>
      <c r="AM56" s="4">
        <f t="shared" si="107"/>
        <v>-0.12946805371444556</v>
      </c>
      <c r="AN56" s="31">
        <f t="shared" si="108"/>
        <v>-2.1358705268992043E-2</v>
      </c>
      <c r="AO56" s="4">
        <f t="shared" si="109"/>
        <v>0.12191980595198923</v>
      </c>
      <c r="AP56" s="4">
        <f t="shared" si="110"/>
        <v>-0.13489086907660883</v>
      </c>
      <c r="AQ56" s="31">
        <f t="shared" si="111"/>
        <v>-1.2971063124619597E-2</v>
      </c>
      <c r="AR56" s="35">
        <f t="shared" si="112"/>
        <v>0.12369330594948912</v>
      </c>
      <c r="AS56" s="4">
        <f t="shared" si="113"/>
        <v>-0.14051008424459516</v>
      </c>
      <c r="AT56" s="31">
        <f t="shared" si="114"/>
        <v>-1.6816778295106041E-2</v>
      </c>
      <c r="AU56" s="4">
        <f t="shared" si="115"/>
        <v>0.12515781451126171</v>
      </c>
      <c r="AV56" s="32">
        <f t="shared" si="116"/>
        <v>-0.14820589282968011</v>
      </c>
      <c r="AW56" s="31">
        <f t="shared" si="117"/>
        <v>-2.3048078318418402E-2</v>
      </c>
      <c r="AX56" s="4">
        <f t="shared" si="118"/>
        <v>0.12724325767273106</v>
      </c>
      <c r="AY56" s="4">
        <f t="shared" si="119"/>
        <v>-0.12652473796544328</v>
      </c>
      <c r="AZ56" s="4">
        <f t="shared" si="120"/>
        <v>-0.14440268343996041</v>
      </c>
      <c r="BA56" s="4">
        <f t="shared" si="121"/>
        <v>7.1851970728778469E-4</v>
      </c>
      <c r="BB56" s="31">
        <f t="shared" si="122"/>
        <v>-1.7159425767229342E-2</v>
      </c>
      <c r="BC56" s="4">
        <f t="shared" si="123"/>
        <v>0.12819155006300589</v>
      </c>
      <c r="BD56" s="4">
        <f t="shared" si="124"/>
        <v>-0.13589827408653132</v>
      </c>
      <c r="BE56" s="4">
        <f t="shared" si="125"/>
        <v>-0.14306011313089151</v>
      </c>
      <c r="BF56" s="4">
        <f t="shared" si="126"/>
        <v>-7.7067240235254297E-3</v>
      </c>
      <c r="BG56" s="4">
        <f t="shared" si="127"/>
        <v>-1.4868563067885615E-2</v>
      </c>
      <c r="BH56" s="4">
        <f t="shared" si="128"/>
        <v>-2.0014342766674215E-2</v>
      </c>
      <c r="BI56" s="34">
        <f t="shared" si="129"/>
        <v>0.12782582684425706</v>
      </c>
      <c r="BJ56" s="33">
        <f t="shared" si="130"/>
        <v>-2.0380065985423051E-2</v>
      </c>
      <c r="BK56" s="4">
        <f t="shared" si="131"/>
        <v>-0.1214374688852126</v>
      </c>
      <c r="BL56" s="4">
        <f t="shared" si="132"/>
        <v>-0.16864492511737969</v>
      </c>
      <c r="BN56" t="s">
        <v>64</v>
      </c>
      <c r="BO56">
        <v>-335.38872264559598</v>
      </c>
      <c r="BP56">
        <v>-165.682723938127</v>
      </c>
      <c r="BQ56">
        <v>-169.697565045875</v>
      </c>
      <c r="BR56">
        <v>-335.395087887964</v>
      </c>
      <c r="BS56">
        <v>-165.685352110548</v>
      </c>
      <c r="BT56">
        <v>-169.70129918938301</v>
      </c>
      <c r="BU56">
        <v>-335.38928332126198</v>
      </c>
      <c r="BV56">
        <v>-165.68298820681599</v>
      </c>
      <c r="BW56">
        <v>-169.69784931316701</v>
      </c>
      <c r="BX56">
        <v>-335.395251630502</v>
      </c>
      <c r="BY56">
        <v>-165.68540205407899</v>
      </c>
      <c r="BZ56">
        <v>-169.70140166743101</v>
      </c>
      <c r="CA56">
        <v>-334.92279223447701</v>
      </c>
      <c r="CB56">
        <v>-165.443898509695</v>
      </c>
      <c r="CC56">
        <v>-169.47053600428401</v>
      </c>
      <c r="CD56">
        <v>-335.23086983160101</v>
      </c>
      <c r="CE56">
        <v>-165.60419402627701</v>
      </c>
      <c r="CF56">
        <v>-169.618288268474</v>
      </c>
      <c r="CG56">
        <v>-335.32871385467303</v>
      </c>
      <c r="CH56">
        <v>-165.652760153619</v>
      </c>
      <c r="CI56">
        <v>-169.66752904925301</v>
      </c>
      <c r="CJ56">
        <v>-335.36263464546198</v>
      </c>
      <c r="CK56">
        <v>-165.66910834502201</v>
      </c>
      <c r="CL56">
        <v>-169.685090179235</v>
      </c>
      <c r="CM56">
        <v>-335.02819440673699</v>
      </c>
      <c r="CN56">
        <v>-165.51361718557601</v>
      </c>
      <c r="CO56">
        <v>-169.50620299691599</v>
      </c>
      <c r="CP56">
        <v>-335.33554500283202</v>
      </c>
      <c r="CQ56">
        <v>-165.67210684435801</v>
      </c>
      <c r="CR56">
        <v>-169.655029950921</v>
      </c>
      <c r="CS56">
        <v>-335.42151260409702</v>
      </c>
      <c r="CT56">
        <v>-165.71299348973801</v>
      </c>
      <c r="CU56">
        <v>-169.70006766331699</v>
      </c>
      <c r="CV56">
        <v>-335.34104869858402</v>
      </c>
      <c r="CW56">
        <v>-165.66500290083201</v>
      </c>
      <c r="CX56">
        <v>-169.66782541314299</v>
      </c>
      <c r="CY56">
        <v>-335.37498483389498</v>
      </c>
      <c r="CZ56">
        <v>-165.67982784108099</v>
      </c>
      <c r="DA56">
        <v>-169.686927694058</v>
      </c>
      <c r="DB56">
        <v>-335.38286872278098</v>
      </c>
      <c r="DC56">
        <v>-165.68304620902799</v>
      </c>
      <c r="DD56">
        <v>-169.69158990904299</v>
      </c>
      <c r="DE56">
        <v>-335.40248854426699</v>
      </c>
      <c r="DF56">
        <v>-165.703098113138</v>
      </c>
      <c r="DG56">
        <v>-169.69096841652399</v>
      </c>
      <c r="DH56">
        <v>-335.44743524946301</v>
      </c>
      <c r="DI56">
        <v>-165.72414504979201</v>
      </c>
      <c r="DJ56">
        <v>-169.714844333239</v>
      </c>
      <c r="DK56">
        <v>-334.93266478848199</v>
      </c>
      <c r="DL56">
        <v>-165.45078783460301</v>
      </c>
      <c r="DM56">
        <v>-169.47341946970701</v>
      </c>
      <c r="DN56">
        <v>-335.03818708212202</v>
      </c>
      <c r="DO56">
        <v>-165.52050286712699</v>
      </c>
      <c r="DP56">
        <v>-169.509192693561</v>
      </c>
      <c r="DR56">
        <v>-1.5092665746280001</v>
      </c>
      <c r="DS56">
        <v>-0.82431061384899995</v>
      </c>
      <c r="DT56">
        <v>-0.68403193162999998</v>
      </c>
      <c r="DU56">
        <v>-333.88291600351999</v>
      </c>
      <c r="DV56">
        <v>-164.859888081365</v>
      </c>
      <c r="DW56">
        <v>-169.015520251787</v>
      </c>
      <c r="DX56">
        <v>-1.512171884444</v>
      </c>
      <c r="DY56">
        <v>-0.82546402918200001</v>
      </c>
      <c r="DZ56">
        <v>-0.68577893759599995</v>
      </c>
      <c r="EA56">
        <f t="shared" si="133"/>
        <v>-335.39624995507728</v>
      </c>
      <c r="EB56">
        <f t="shared" si="134"/>
        <v>-165.68581345412525</v>
      </c>
      <c r="EC56">
        <f t="shared" si="135"/>
        <v>-169.70199795760684</v>
      </c>
      <c r="ED56">
        <v>-1.5097521394960001</v>
      </c>
      <c r="EE56">
        <v>-0.824556685377</v>
      </c>
      <c r="EF56">
        <v>-0.68426341320600004</v>
      </c>
      <c r="EG56">
        <v>-333.88293994153503</v>
      </c>
      <c r="EH56">
        <v>-164.859891214226</v>
      </c>
      <c r="EI56">
        <v>-169.01553556686301</v>
      </c>
      <c r="EJ56">
        <v>-1.5123116889670001</v>
      </c>
      <c r="EK56">
        <v>-0.82551083985399998</v>
      </c>
      <c r="EL56">
        <v>-0.68586610056800001</v>
      </c>
      <c r="EM56">
        <f t="shared" si="136"/>
        <v>-335.39616866742654</v>
      </c>
      <c r="EN56">
        <f t="shared" si="137"/>
        <v>-165.68574390912011</v>
      </c>
      <c r="EO56">
        <f t="shared" si="138"/>
        <v>-169.7019758792234</v>
      </c>
      <c r="EP56">
        <v>-334.98509176432299</v>
      </c>
      <c r="EQ56">
        <v>-165.48700067466501</v>
      </c>
      <c r="ER56">
        <v>-169.48980588869199</v>
      </c>
      <c r="ES56">
        <f t="shared" si="139"/>
        <v>-5.2426975841001422E-2</v>
      </c>
      <c r="ET56">
        <f t="shared" si="140"/>
        <v>-3.6212840062006535E-2</v>
      </c>
      <c r="EU56">
        <f t="shared" si="141"/>
        <v>-1.6386418984978945E-2</v>
      </c>
      <c r="EV56">
        <v>-5.3095317799000001E-2</v>
      </c>
      <c r="EW56">
        <v>-3.3502192462000001E-2</v>
      </c>
      <c r="EX56">
        <v>-1.9386804869000001E-2</v>
      </c>
      <c r="EY56">
        <v>-335.26373152988299</v>
      </c>
      <c r="EZ56">
        <v>-165.628176490995</v>
      </c>
      <c r="FA56">
        <v>-169.627361793608</v>
      </c>
      <c r="FB56">
        <f t="shared" si="142"/>
        <v>-3.2861698281976714E-2</v>
      </c>
      <c r="FC56">
        <f t="shared" si="143"/>
        <v>-2.3982464717988705E-2</v>
      </c>
      <c r="FD56">
        <f t="shared" si="144"/>
        <v>-9.0735251339992828E-3</v>
      </c>
      <c r="FE56">
        <v>-7.1813472949000007E-2</v>
      </c>
      <c r="FF56">
        <v>-4.3930353361999998E-2</v>
      </c>
      <c r="FG56">
        <v>-2.7668157313E-2</v>
      </c>
      <c r="FH56">
        <v>-335.362507686117</v>
      </c>
      <c r="FI56">
        <v>-165.6712424577</v>
      </c>
      <c r="FJ56">
        <v>-169.682842068778</v>
      </c>
      <c r="FK56">
        <v>-335.38899647901002</v>
      </c>
      <c r="FL56">
        <v>-165.68284608814</v>
      </c>
      <c r="FM56">
        <v>-169.697716805884</v>
      </c>
      <c r="FN56">
        <v>-335.395136883872</v>
      </c>
      <c r="FO56">
        <v>-165.685377518465</v>
      </c>
      <c r="FP56">
        <v>-169.70132305728399</v>
      </c>
      <c r="FQ56">
        <v>-335.34512709913298</v>
      </c>
      <c r="FR56">
        <v>-165.66645883520101</v>
      </c>
      <c r="FS56">
        <v>-169.67044072995299</v>
      </c>
      <c r="FT56">
        <f t="shared" si="145"/>
        <v>-1.6413244459954512E-2</v>
      </c>
      <c r="FU56">
        <f t="shared" si="146"/>
        <v>-1.3698681582013705E-2</v>
      </c>
      <c r="FV56">
        <f t="shared" si="147"/>
        <v>-2.9116806999809342E-3</v>
      </c>
      <c r="FW56">
        <v>-7.6385504963999998E-2</v>
      </c>
      <c r="FX56">
        <v>-4.6534654537000002E-2</v>
      </c>
      <c r="FY56">
        <v>-2.9626933364000001E-2</v>
      </c>
      <c r="FZ56">
        <v>-5.2282152593000002E-2</v>
      </c>
      <c r="GA56">
        <v>-3.2979391576000001E-2</v>
      </c>
      <c r="GB56">
        <v>-1.9109238099999998E-2</v>
      </c>
    </row>
    <row r="57" spans="1:184" ht="17" x14ac:dyDescent="0.25">
      <c r="A57" s="5">
        <v>5</v>
      </c>
      <c r="B57" t="s">
        <v>39</v>
      </c>
      <c r="C57" t="s">
        <v>2</v>
      </c>
      <c r="D57" t="s">
        <v>30</v>
      </c>
      <c r="E57" s="3">
        <v>2</v>
      </c>
      <c r="F57" s="2">
        <f t="shared" si="76"/>
        <v>-3.5272476893210358</v>
      </c>
      <c r="G57" s="4">
        <f t="shared" si="77"/>
        <v>-3.5353066292663153</v>
      </c>
      <c r="H57" s="4">
        <f t="shared" si="78"/>
        <v>-3.5350956787443213</v>
      </c>
      <c r="I57" s="4">
        <f t="shared" si="79"/>
        <v>-3.5383386114579412</v>
      </c>
      <c r="J57" s="4">
        <f t="shared" si="80"/>
        <v>-3.5392432781134304</v>
      </c>
      <c r="K57" s="4">
        <f t="shared" si="81"/>
        <v>-3.5433329049677194</v>
      </c>
      <c r="L57" s="4">
        <f t="shared" si="82"/>
        <v>-3.5298972657974703</v>
      </c>
      <c r="M57" s="4">
        <f t="shared" si="83"/>
        <v>-3.5337221978756301</v>
      </c>
      <c r="N57" s="4">
        <f t="shared" si="84"/>
        <v>-3.535976031286812</v>
      </c>
      <c r="O57" s="4">
        <f t="shared" si="85"/>
        <v>-3.526624153645368</v>
      </c>
      <c r="P57" s="4">
        <f t="shared" si="86"/>
        <v>-3.5139206995090269</v>
      </c>
      <c r="Q57" s="4">
        <f t="shared" si="87"/>
        <v>-3.5201048783812054</v>
      </c>
      <c r="R57" s="4">
        <f t="shared" si="88"/>
        <v>-3.4595467923536236</v>
      </c>
      <c r="S57" s="4">
        <f t="shared" si="89"/>
        <v>-3.4608307545990216</v>
      </c>
      <c r="T57" s="4">
        <f t="shared" si="90"/>
        <v>-3.4606508909191787</v>
      </c>
      <c r="U57" s="4">
        <f t="shared" si="91"/>
        <v>-3.5157631746698303</v>
      </c>
      <c r="V57" s="4">
        <f t="shared" si="92"/>
        <v>-3.5193526526529326</v>
      </c>
      <c r="W57" s="39">
        <f t="shared" si="93"/>
        <v>-3.5237065494911102</v>
      </c>
      <c r="X57" s="4">
        <f t="shared" si="94"/>
        <v>-3.5224367566803738</v>
      </c>
      <c r="Y57" s="4">
        <f t="shared" si="95"/>
        <v>-3.5615108819252521</v>
      </c>
      <c r="Z57" s="4">
        <f t="shared" si="96"/>
        <v>-3.547286671031427</v>
      </c>
      <c r="AA57" s="38">
        <f t="shared" si="97"/>
        <v>-3.5208714678504962</v>
      </c>
      <c r="AB57" s="4">
        <f t="shared" si="98"/>
        <v>-3.5272476893210358</v>
      </c>
      <c r="AC57" s="37">
        <f t="shared" si="99"/>
        <v>-3.5275343977586973</v>
      </c>
      <c r="AD57" s="36">
        <f t="shared" si="100"/>
        <v>-3.5326742020475081</v>
      </c>
      <c r="AE57" s="4">
        <f t="shared" si="101"/>
        <v>-3.5355312267271559</v>
      </c>
      <c r="AF57" s="4">
        <f t="shared" si="102"/>
        <v>-3.5396676934670839</v>
      </c>
      <c r="AG57" s="4">
        <f t="shared" si="103"/>
        <v>-3.5362299547070779</v>
      </c>
      <c r="AH57" s="4">
        <f t="shared" si="104"/>
        <v>-3.5383407089641175</v>
      </c>
      <c r="AI57" s="4">
        <f t="shared" si="105"/>
        <v>-3.5241594384352655</v>
      </c>
      <c r="AL57" s="4">
        <f t="shared" si="106"/>
        <v>7.1268507957781224E-2</v>
      </c>
      <c r="AM57" s="4">
        <f t="shared" si="107"/>
        <v>-5.7044297030768028E-2</v>
      </c>
      <c r="AN57" s="31">
        <f t="shared" si="108"/>
        <v>1.4224210927013196E-2</v>
      </c>
      <c r="AO57" s="4">
        <f t="shared" si="109"/>
        <v>7.4677655967771761E-2</v>
      </c>
      <c r="AP57" s="4">
        <f t="shared" si="110"/>
        <v>-5.870108965580028E-2</v>
      </c>
      <c r="AQ57" s="31">
        <f t="shared" si="111"/>
        <v>1.5976566311971481E-2</v>
      </c>
      <c r="AR57" s="35">
        <f t="shared" si="112"/>
        <v>7.3724377440882324E-2</v>
      </c>
      <c r="AS57" s="4">
        <f t="shared" si="113"/>
        <v>-6.0107057948556294E-2</v>
      </c>
      <c r="AT57" s="31">
        <f t="shared" si="114"/>
        <v>1.361731949232603E-2</v>
      </c>
      <c r="AU57" s="4">
        <f t="shared" si="115"/>
        <v>7.2937185692164189E-2</v>
      </c>
      <c r="AV57" s="32">
        <f t="shared" si="116"/>
        <v>-6.2032604939423065E-2</v>
      </c>
      <c r="AW57" s="31">
        <f t="shared" si="117"/>
        <v>1.0904580752741123E-2</v>
      </c>
      <c r="AX57" s="4">
        <f t="shared" si="118"/>
        <v>7.4280436185881815E-2</v>
      </c>
      <c r="AY57" s="4">
        <f t="shared" si="119"/>
        <v>-5.6216382316206737E-2</v>
      </c>
      <c r="AZ57" s="4">
        <f t="shared" si="120"/>
        <v>-6.4159757137486742E-2</v>
      </c>
      <c r="BA57" s="4">
        <f t="shared" si="121"/>
        <v>1.8064053869675079E-2</v>
      </c>
      <c r="BB57" s="31">
        <f t="shared" si="122"/>
        <v>1.0120679048395073E-2</v>
      </c>
      <c r="BC57" s="4">
        <f t="shared" si="123"/>
        <v>7.4452609085470869E-2</v>
      </c>
      <c r="BD57" s="4">
        <f t="shared" si="124"/>
        <v>-5.8521898053911059E-2</v>
      </c>
      <c r="BE57" s="4">
        <f t="shared" si="125"/>
        <v>-6.1606002081352168E-2</v>
      </c>
      <c r="BF57" s="4">
        <f t="shared" si="126"/>
        <v>1.593071103155981E-2</v>
      </c>
      <c r="BG57" s="4">
        <f t="shared" si="127"/>
        <v>1.2846607004118701E-2</v>
      </c>
      <c r="BH57" s="4">
        <f t="shared" si="128"/>
        <v>1.2420004146047804E-2</v>
      </c>
      <c r="BI57" s="34">
        <f t="shared" si="129"/>
        <v>7.4165900647809688E-2</v>
      </c>
      <c r="BJ57" s="33">
        <f t="shared" si="130"/>
        <v>1.2133295708386622E-2</v>
      </c>
      <c r="BK57" s="4">
        <f t="shared" si="131"/>
        <v>-5.5210390476864712E-2</v>
      </c>
      <c r="BL57" s="4">
        <f t="shared" si="132"/>
        <v>-6.7459117665895157E-2</v>
      </c>
      <c r="BN57" t="s">
        <v>63</v>
      </c>
      <c r="BO57">
        <v>-335.38590325571403</v>
      </c>
      <c r="BP57">
        <v>-165.68271920658501</v>
      </c>
      <c r="BQ57">
        <v>-169.69755017963499</v>
      </c>
      <c r="BR57">
        <v>-335.39227567196099</v>
      </c>
      <c r="BS57">
        <v>-165.685350810866</v>
      </c>
      <c r="BT57">
        <v>-169.701291327772</v>
      </c>
      <c r="BU57">
        <v>-335.38646448178201</v>
      </c>
      <c r="BV57">
        <v>-165.682984273128</v>
      </c>
      <c r="BW57">
        <v>-169.697841507389</v>
      </c>
      <c r="BX57">
        <v>-335.39243927233503</v>
      </c>
      <c r="BY57">
        <v>-165.685400937282</v>
      </c>
      <c r="BZ57">
        <v>-169.70139819210999</v>
      </c>
      <c r="CA57">
        <v>-334.919766633287</v>
      </c>
      <c r="CB57">
        <v>-165.44372916432599</v>
      </c>
      <c r="CC57">
        <v>-169.47039080878301</v>
      </c>
      <c r="CD57">
        <v>-335.22799575677601</v>
      </c>
      <c r="CE57">
        <v>-165.60414966206801</v>
      </c>
      <c r="CF57">
        <v>-169.61822084558301</v>
      </c>
      <c r="CG57">
        <v>-335.32587141376098</v>
      </c>
      <c r="CH57">
        <v>-165.652739912649</v>
      </c>
      <c r="CI57">
        <v>-169.66750015656999</v>
      </c>
      <c r="CJ57">
        <v>-335.35980966212202</v>
      </c>
      <c r="CK57">
        <v>-165.66910030927301</v>
      </c>
      <c r="CL57">
        <v>-169.685074416595</v>
      </c>
      <c r="CM57">
        <v>-335.02511289921398</v>
      </c>
      <c r="CN57">
        <v>-165.513447567236</v>
      </c>
      <c r="CO57">
        <v>-169.50604529888901</v>
      </c>
      <c r="CP57">
        <v>-335.33263064713702</v>
      </c>
      <c r="CQ57">
        <v>-165.67206648191799</v>
      </c>
      <c r="CR57">
        <v>-169.65496437637199</v>
      </c>
      <c r="CS57">
        <v>-335.41863238221998</v>
      </c>
      <c r="CT57">
        <v>-165.71297904121201</v>
      </c>
      <c r="CU57">
        <v>-169.700043697045</v>
      </c>
      <c r="CV57">
        <v>-335.33830523919102</v>
      </c>
      <c r="CW57">
        <v>-165.664990218512</v>
      </c>
      <c r="CX57">
        <v>-169.66780188216501</v>
      </c>
      <c r="CY57">
        <v>-335.37225344036398</v>
      </c>
      <c r="CZ57">
        <v>-165.67982346192699</v>
      </c>
      <c r="DA57">
        <v>-169.68691479379899</v>
      </c>
      <c r="DB57">
        <v>-335.380144766039</v>
      </c>
      <c r="DC57">
        <v>-165.683045232783</v>
      </c>
      <c r="DD57">
        <v>-169.691584635249</v>
      </c>
      <c r="DE57">
        <v>-335.399615471022</v>
      </c>
      <c r="DF57">
        <v>-165.70307892825701</v>
      </c>
      <c r="DG57">
        <v>-169.69093381774701</v>
      </c>
      <c r="DH57">
        <v>-335.44457101112801</v>
      </c>
      <c r="DI57">
        <v>-165.724137018498</v>
      </c>
      <c r="DJ57">
        <v>-169.71482554741499</v>
      </c>
      <c r="DK57">
        <v>-334.92913405893199</v>
      </c>
      <c r="DL57">
        <v>-165.45033296601099</v>
      </c>
      <c r="DM57">
        <v>-169.47312546429399</v>
      </c>
      <c r="DN57">
        <v>-335.03459695572002</v>
      </c>
      <c r="DO57">
        <v>-165.520048954234</v>
      </c>
      <c r="DP57">
        <v>-169.508895040581</v>
      </c>
      <c r="DR57">
        <v>-1.5086718319720001</v>
      </c>
      <c r="DS57">
        <v>-0.82430658077399999</v>
      </c>
      <c r="DT57">
        <v>-0.684020110204</v>
      </c>
      <c r="DU57">
        <v>-333.880695485552</v>
      </c>
      <c r="DV57">
        <v>-164.85988788481399</v>
      </c>
      <c r="DW57">
        <v>-169.01552094372201</v>
      </c>
      <c r="DX57">
        <v>-1.5115801864089999</v>
      </c>
      <c r="DY57">
        <v>-0.82546292605299998</v>
      </c>
      <c r="DZ57">
        <v>-0.68577038405000001</v>
      </c>
      <c r="EA57">
        <f t="shared" si="133"/>
        <v>-335.39343895686312</v>
      </c>
      <c r="EB57">
        <f t="shared" si="134"/>
        <v>-165.68581332636634</v>
      </c>
      <c r="EC57">
        <f t="shared" si="135"/>
        <v>-169.70199140308392</v>
      </c>
      <c r="ED57">
        <v>-1.50915712281</v>
      </c>
      <c r="EE57">
        <v>-0.82455316652499999</v>
      </c>
      <c r="EF57">
        <v>-0.68425608631099999</v>
      </c>
      <c r="EG57">
        <v>-333.88071811693698</v>
      </c>
      <c r="EH57">
        <v>-164.859891115724</v>
      </c>
      <c r="EI57">
        <v>-169.01553661601099</v>
      </c>
      <c r="EJ57">
        <v>-1.5117211553979999</v>
      </c>
      <c r="EK57">
        <v>-0.82550982155800001</v>
      </c>
      <c r="EL57">
        <v>-0.68586157609999998</v>
      </c>
      <c r="EM57">
        <f t="shared" si="136"/>
        <v>-335.39335791547336</v>
      </c>
      <c r="EN57">
        <f t="shared" si="137"/>
        <v>-165.68574368822283</v>
      </c>
      <c r="EO57">
        <f t="shared" si="138"/>
        <v>-169.7019734079586</v>
      </c>
      <c r="EP57">
        <v>-334.98167193072698</v>
      </c>
      <c r="EQ57">
        <v>-165.48658052977899</v>
      </c>
      <c r="ER57">
        <v>-169.48952934591301</v>
      </c>
      <c r="ES57">
        <f t="shared" si="139"/>
        <v>-5.2537871794982038E-2</v>
      </c>
      <c r="ET57">
        <f t="shared" si="140"/>
        <v>-3.6247563768000646E-2</v>
      </c>
      <c r="EU57">
        <f t="shared" si="141"/>
        <v>-1.6403881619027061E-2</v>
      </c>
      <c r="EV57">
        <v>-5.2925024993000003E-2</v>
      </c>
      <c r="EW57">
        <v>-3.3468424455E-2</v>
      </c>
      <c r="EX57">
        <v>-1.9365694667999998E-2</v>
      </c>
      <c r="EY57">
        <v>-335.26094618418199</v>
      </c>
      <c r="EZ57">
        <v>-165.628139008912</v>
      </c>
      <c r="FA57">
        <v>-169.62730093255999</v>
      </c>
      <c r="FB57">
        <f t="shared" si="142"/>
        <v>-3.2950427405978644E-2</v>
      </c>
      <c r="FC57">
        <f t="shared" si="143"/>
        <v>-2.3989346843990234E-2</v>
      </c>
      <c r="FD57">
        <f t="shared" si="144"/>
        <v>-9.0800869769793735E-3</v>
      </c>
      <c r="FE57">
        <v>-7.1684462955E-2</v>
      </c>
      <c r="FF57">
        <v>-4.3927473006000001E-2</v>
      </c>
      <c r="FG57">
        <v>-2.7663443812000001E-2</v>
      </c>
      <c r="FH57">
        <v>-335.35968202042102</v>
      </c>
      <c r="FI57">
        <v>-165.67123143110601</v>
      </c>
      <c r="FJ57">
        <v>-169.682819077396</v>
      </c>
      <c r="FK57">
        <v>-335.38617784820099</v>
      </c>
      <c r="FL57">
        <v>-165.682841686008</v>
      </c>
      <c r="FM57">
        <v>-169.69770232977501</v>
      </c>
      <c r="FN57">
        <v>-335.39232529638002</v>
      </c>
      <c r="FO57">
        <v>-165.68537636415701</v>
      </c>
      <c r="FP57">
        <v>-169.70131584333501</v>
      </c>
      <c r="FQ57">
        <v>-335.34237865916498</v>
      </c>
      <c r="FR57">
        <v>-165.666445527744</v>
      </c>
      <c r="FS57">
        <v>-169.670419274148</v>
      </c>
      <c r="FT57">
        <f t="shared" si="145"/>
        <v>-1.6507245404000059E-2</v>
      </c>
      <c r="FU57">
        <f t="shared" si="146"/>
        <v>-1.3705615095005896E-2</v>
      </c>
      <c r="FV57">
        <f t="shared" si="147"/>
        <v>-2.9191175780169942E-3</v>
      </c>
      <c r="FW57">
        <v>-7.6253723055E-2</v>
      </c>
      <c r="FX57">
        <v>-4.6533513467999998E-2</v>
      </c>
      <c r="FY57">
        <v>-2.9624422897E-2</v>
      </c>
      <c r="FZ57">
        <v>-5.2145602353000003E-2</v>
      </c>
      <c r="GA57">
        <v>-3.2964784741000001E-2</v>
      </c>
      <c r="GB57">
        <v>-1.9092834257999999E-2</v>
      </c>
    </row>
    <row r="58" spans="1:184" ht="17" x14ac:dyDescent="0.25">
      <c r="A58" s="5">
        <v>6</v>
      </c>
      <c r="B58" t="s">
        <v>39</v>
      </c>
      <c r="C58" t="s">
        <v>2</v>
      </c>
      <c r="D58" t="s">
        <v>21</v>
      </c>
      <c r="E58" s="3">
        <v>0.9</v>
      </c>
      <c r="F58" s="2">
        <f t="shared" si="76"/>
        <v>-5.9236369955296073</v>
      </c>
      <c r="G58" s="4">
        <f t="shared" si="77"/>
        <v>-5.9118937338213309</v>
      </c>
      <c r="H58" s="4">
        <f t="shared" si="78"/>
        <v>-5.9247756654918211</v>
      </c>
      <c r="I58" s="4">
        <f t="shared" si="79"/>
        <v>-5.9228797610143351</v>
      </c>
      <c r="J58" s="4">
        <f t="shared" si="80"/>
        <v>-5.9290146032496631</v>
      </c>
      <c r="K58" s="4">
        <f t="shared" si="81"/>
        <v>-5.3013068773944658</v>
      </c>
      <c r="L58" s="4">
        <f t="shared" si="82"/>
        <v>-5.7063895049913844</v>
      </c>
      <c r="M58" s="4">
        <f t="shared" si="83"/>
        <v>-5.838786855867002</v>
      </c>
      <c r="N58" s="4">
        <f t="shared" si="84"/>
        <v>-5.8837593441600564</v>
      </c>
      <c r="O58" s="4">
        <f t="shared" si="85"/>
        <v>-5.2784017471524276</v>
      </c>
      <c r="P58" s="4">
        <f t="shared" si="86"/>
        <v>-5.7029599854854398</v>
      </c>
      <c r="Q58" s="4">
        <f t="shared" si="87"/>
        <v>-5.8371987748954766</v>
      </c>
      <c r="R58" s="4">
        <f t="shared" si="88"/>
        <v>-5.2325934249734045</v>
      </c>
      <c r="S58" s="4">
        <f t="shared" si="89"/>
        <v>-5.2685661902357666</v>
      </c>
      <c r="T58" s="4">
        <f t="shared" si="90"/>
        <v>-5.2841410004819558</v>
      </c>
      <c r="U58" s="4">
        <f t="shared" si="91"/>
        <v>-5.7339496613405379</v>
      </c>
      <c r="V58" s="4">
        <f t="shared" si="92"/>
        <v>-5.8442701568707713</v>
      </c>
      <c r="W58" s="39">
        <f t="shared" si="93"/>
        <v>-5.8047912975392135</v>
      </c>
      <c r="X58" s="4">
        <f t="shared" si="94"/>
        <v>-5.8746097559124362</v>
      </c>
      <c r="Y58" s="4">
        <f t="shared" si="95"/>
        <v>-5.4870340016571078</v>
      </c>
      <c r="Z58" s="4">
        <f t="shared" si="96"/>
        <v>-5.5054726585959139</v>
      </c>
      <c r="AA58" s="38">
        <f t="shared" si="97"/>
        <v>-5.9432143224306273</v>
      </c>
      <c r="AB58" s="4">
        <f t="shared" si="98"/>
        <v>-5.9236369955296073</v>
      </c>
      <c r="AC58" s="37">
        <f t="shared" si="99"/>
        <v>-5.9257266153257628</v>
      </c>
      <c r="AD58" s="36">
        <f t="shared" si="100"/>
        <v>-6.1201769525362915</v>
      </c>
      <c r="AE58" s="4">
        <f t="shared" si="101"/>
        <v>-5.9299426907575512</v>
      </c>
      <c r="AF58" s="4">
        <f t="shared" si="102"/>
        <v>-5.9309944593402903</v>
      </c>
      <c r="AG58" s="4">
        <f t="shared" si="103"/>
        <v>-5.925591106070482</v>
      </c>
      <c r="AH58" s="4">
        <f t="shared" si="104"/>
        <v>-5.9309435941724411</v>
      </c>
      <c r="AI58" s="4">
        <f t="shared" si="105"/>
        <v>-5.9252103354433014</v>
      </c>
      <c r="AL58" s="4">
        <f t="shared" si="106"/>
        <v>0.48367525195957362</v>
      </c>
      <c r="AM58" s="4">
        <f t="shared" si="107"/>
        <v>-0.50211390952194002</v>
      </c>
      <c r="AN58" s="31">
        <f t="shared" si="108"/>
        <v>-1.8438657562366401E-2</v>
      </c>
      <c r="AO58" s="4">
        <f t="shared" si="109"/>
        <v>0.57932965818933224</v>
      </c>
      <c r="AP58" s="4">
        <f t="shared" si="110"/>
        <v>-0.57590013867738532</v>
      </c>
      <c r="AQ58" s="31">
        <f t="shared" si="111"/>
        <v>3.4295195119469213E-3</v>
      </c>
      <c r="AR58" s="35">
        <f t="shared" si="112"/>
        <v>0.60260867929973316</v>
      </c>
      <c r="AS58" s="4">
        <f t="shared" si="113"/>
        <v>-0.6010205977263694</v>
      </c>
      <c r="AT58" s="31">
        <f t="shared" si="114"/>
        <v>1.5880815733637643E-3</v>
      </c>
      <c r="AU58" s="4">
        <f t="shared" si="115"/>
        <v>0.62183186834621018</v>
      </c>
      <c r="AV58" s="32">
        <f t="shared" si="116"/>
        <v>-0.63542437808200303</v>
      </c>
      <c r="AW58" s="31">
        <f t="shared" si="117"/>
        <v>-1.3592509735792846E-2</v>
      </c>
      <c r="AX58" s="4">
        <f t="shared" si="118"/>
        <v>0.63672771688596153</v>
      </c>
      <c r="AY58" s="4">
        <f t="shared" si="119"/>
        <v>-0.50135623636713333</v>
      </c>
      <c r="AZ58" s="4">
        <f t="shared" si="120"/>
        <v>-0.57219787256580923</v>
      </c>
      <c r="BA58" s="4">
        <f t="shared" si="121"/>
        <v>0.13537148051882819</v>
      </c>
      <c r="BB58" s="31">
        <f t="shared" si="122"/>
        <v>6.4529844320152296E-2</v>
      </c>
      <c r="BC58" s="4">
        <f t="shared" si="123"/>
        <v>0.64278184189268617</v>
      </c>
      <c r="BD58" s="4">
        <f t="shared" si="124"/>
        <v>-0.57570396663500478</v>
      </c>
      <c r="BE58" s="4">
        <f t="shared" si="125"/>
        <v>-0.6060435656766695</v>
      </c>
      <c r="BF58" s="4">
        <f t="shared" si="126"/>
        <v>6.7077875257681385E-2</v>
      </c>
      <c r="BG58" s="4">
        <f t="shared" si="127"/>
        <v>3.6738276216016663E-2</v>
      </c>
      <c r="BH58" s="4">
        <f t="shared" si="128"/>
        <v>7.3574638106831403E-3</v>
      </c>
      <c r="BI58" s="34">
        <f t="shared" si="129"/>
        <v>0.64069222209653076</v>
      </c>
      <c r="BJ58" s="33">
        <f t="shared" si="130"/>
        <v>5.2678440145277339E-3</v>
      </c>
      <c r="BK58" s="4">
        <f t="shared" si="131"/>
        <v>-0.47384028237897591</v>
      </c>
      <c r="BL58" s="4">
        <f t="shared" si="132"/>
        <v>-0.83196433508868739</v>
      </c>
      <c r="BN58" t="s">
        <v>62</v>
      </c>
      <c r="BO58">
        <v>-281.27517255215599</v>
      </c>
      <c r="BP58">
        <v>-165.682749663473</v>
      </c>
      <c r="BQ58">
        <v>-115.583001686719</v>
      </c>
      <c r="BR58">
        <v>-281.28047853360198</v>
      </c>
      <c r="BS58">
        <v>-165.68535276584001</v>
      </c>
      <c r="BT58">
        <v>-115.585684037134</v>
      </c>
      <c r="BU58">
        <v>-281.27555540064998</v>
      </c>
      <c r="BV58">
        <v>-165.68300156246599</v>
      </c>
      <c r="BW58">
        <v>-115.583115128872</v>
      </c>
      <c r="BX58">
        <v>-281.28056467943298</v>
      </c>
      <c r="BY58">
        <v>-165.685399337973</v>
      </c>
      <c r="BZ58">
        <v>-115.58571685565499</v>
      </c>
      <c r="CA58">
        <v>-280.872446317033</v>
      </c>
      <c r="CB58">
        <v>-165.44447348448099</v>
      </c>
      <c r="CC58">
        <v>-115.41952466264</v>
      </c>
      <c r="CD58">
        <v>-281.14087032837102</v>
      </c>
      <c r="CE58">
        <v>-165.604412286577</v>
      </c>
      <c r="CF58">
        <v>-115.527364331651</v>
      </c>
      <c r="CG58">
        <v>-281.224137280474</v>
      </c>
      <c r="CH58">
        <v>-165.652867998331</v>
      </c>
      <c r="CI58">
        <v>-115.5619645834</v>
      </c>
      <c r="CJ58">
        <v>-281.25291543705202</v>
      </c>
      <c r="CK58">
        <v>-165.669156554962</v>
      </c>
      <c r="CL58">
        <v>-115.57438251512799</v>
      </c>
      <c r="CM58">
        <v>-280.97618056809603</v>
      </c>
      <c r="CN58">
        <v>-165.51419182399999</v>
      </c>
      <c r="CO58">
        <v>-115.45357707583101</v>
      </c>
      <c r="CP58">
        <v>-281.24260391529702</v>
      </c>
      <c r="CQ58">
        <v>-165.67229273573599</v>
      </c>
      <c r="CR58">
        <v>-115.561222934705</v>
      </c>
      <c r="CS58">
        <v>-281.31492898860199</v>
      </c>
      <c r="CT58">
        <v>-165.71306959947501</v>
      </c>
      <c r="CU58">
        <v>-115.59255722115201</v>
      </c>
      <c r="CV58">
        <v>-281.24591048327898</v>
      </c>
      <c r="CW58">
        <v>-165.66509541017001</v>
      </c>
      <c r="CX58">
        <v>-115.572476405049</v>
      </c>
      <c r="CY58">
        <v>-281.27473045962603</v>
      </c>
      <c r="CZ58">
        <v>-165.679851513709</v>
      </c>
      <c r="DA58">
        <v>-115.586482951609</v>
      </c>
      <c r="DB58">
        <v>-281.281425802147</v>
      </c>
      <c r="DC58">
        <v>-165.683047431072</v>
      </c>
      <c r="DD58">
        <v>-115.589957556728</v>
      </c>
      <c r="DE58">
        <v>-281.29796493520098</v>
      </c>
      <c r="DF58">
        <v>-165.70324560999299</v>
      </c>
      <c r="DG58">
        <v>-115.58558169516201</v>
      </c>
      <c r="DH58">
        <v>-281.336179556731</v>
      </c>
      <c r="DI58">
        <v>-165.72420058475601</v>
      </c>
      <c r="DJ58">
        <v>-115.602665535036</v>
      </c>
      <c r="DK58">
        <v>-280.883428022087</v>
      </c>
      <c r="DL58">
        <v>-165.45199772547301</v>
      </c>
      <c r="DM58">
        <v>-115.422686151702</v>
      </c>
      <c r="DN58">
        <v>-280.98739296535098</v>
      </c>
      <c r="DO58">
        <v>-165.52173116136399</v>
      </c>
      <c r="DP58">
        <v>-115.456888275206</v>
      </c>
      <c r="DR58">
        <v>-1.314480727888</v>
      </c>
      <c r="DS58">
        <v>-0.82432979976999998</v>
      </c>
      <c r="DT58">
        <v>-0.48482957136799998</v>
      </c>
      <c r="DU58">
        <v>-279.96362240515401</v>
      </c>
      <c r="DV58">
        <v>-164.85989017671699</v>
      </c>
      <c r="DW58">
        <v>-115.099632441008</v>
      </c>
      <c r="DX58">
        <v>-1.316856128448</v>
      </c>
      <c r="DY58">
        <v>-0.82546258912299997</v>
      </c>
      <c r="DZ58">
        <v>-0.48605159612499999</v>
      </c>
      <c r="EA58">
        <f t="shared" si="133"/>
        <v>-281.28142864737526</v>
      </c>
      <c r="EB58">
        <f t="shared" si="134"/>
        <v>-165.68580585942956</v>
      </c>
      <c r="EC58">
        <f t="shared" si="135"/>
        <v>-115.58617282313918</v>
      </c>
      <c r="ED58">
        <v>-1.3148181720450001</v>
      </c>
      <c r="EE58">
        <v>-0.82456413457099997</v>
      </c>
      <c r="EF58">
        <v>-0.48491536934599999</v>
      </c>
      <c r="EG58">
        <v>-279.96363089058099</v>
      </c>
      <c r="EH58">
        <v>-164.859892993617</v>
      </c>
      <c r="EI58">
        <v>-115.099636885517</v>
      </c>
      <c r="EJ58">
        <v>-1.3169337888520001</v>
      </c>
      <c r="EK58">
        <v>-0.82550634435600001</v>
      </c>
      <c r="EL58">
        <v>-0.48607997013799997</v>
      </c>
      <c r="EM58">
        <f t="shared" si="136"/>
        <v>-281.28132266389554</v>
      </c>
      <c r="EN58">
        <f t="shared" si="137"/>
        <v>-165.68573691346168</v>
      </c>
      <c r="EO58">
        <f t="shared" si="138"/>
        <v>-115.58613410952748</v>
      </c>
      <c r="EP58">
        <v>-280.94224628062199</v>
      </c>
      <c r="EQ58">
        <v>-165.48812809375801</v>
      </c>
      <c r="ER58">
        <v>-115.44614482749699</v>
      </c>
      <c r="ES58">
        <f t="shared" si="139"/>
        <v>-5.8818258534984125E-2</v>
      </c>
      <c r="ET58">
        <f t="shared" si="140"/>
        <v>-3.6130368285000714E-2</v>
      </c>
      <c r="EU58">
        <f t="shared" si="141"/>
        <v>-2.3458675794998385E-2</v>
      </c>
      <c r="EV58">
        <v>-4.5146684729999997E-2</v>
      </c>
      <c r="EW58">
        <v>-3.3603067606000001E-2</v>
      </c>
      <c r="EX58">
        <v>-1.0743447709000001E-2</v>
      </c>
      <c r="EY58">
        <v>-281.18173592194103</v>
      </c>
      <c r="EZ58">
        <v>-165.62834037026801</v>
      </c>
      <c r="FA58">
        <v>-115.545225062068</v>
      </c>
      <c r="FB58">
        <f t="shared" si="142"/>
        <v>-4.0865593570003966E-2</v>
      </c>
      <c r="FC58">
        <f t="shared" si="143"/>
        <v>-2.3928083691004076E-2</v>
      </c>
      <c r="FD58">
        <f t="shared" si="144"/>
        <v>-1.7860730416998649E-2</v>
      </c>
      <c r="FE58">
        <v>-6.0867993356000002E-2</v>
      </c>
      <c r="FF58">
        <v>-4.3952365468E-2</v>
      </c>
      <c r="FG58">
        <v>-1.5997872637000001E-2</v>
      </c>
      <c r="FH58">
        <v>-281.25272764849802</v>
      </c>
      <c r="FI58">
        <v>-165.67132322375099</v>
      </c>
      <c r="FJ58">
        <v>-115.572051066524</v>
      </c>
      <c r="FK58">
        <v>-281.27534822498802</v>
      </c>
      <c r="FL58">
        <v>-165.682869048573</v>
      </c>
      <c r="FM58">
        <v>-115.583058844082</v>
      </c>
      <c r="FN58">
        <v>-281.28051682193802</v>
      </c>
      <c r="FO58">
        <v>-165.685377985749</v>
      </c>
      <c r="FP58">
        <v>-115.585697013838</v>
      </c>
      <c r="FQ58">
        <v>-281.25014232037103</v>
      </c>
      <c r="FR58">
        <v>-165.66652028918401</v>
      </c>
      <c r="FS58">
        <v>-115.575277650462</v>
      </c>
      <c r="FT58">
        <f t="shared" si="145"/>
        <v>-2.6005039897029292E-2</v>
      </c>
      <c r="FU58">
        <f t="shared" si="146"/>
        <v>-1.3652290853002569E-2</v>
      </c>
      <c r="FV58">
        <f t="shared" si="147"/>
        <v>-1.3313067062000528E-2</v>
      </c>
      <c r="FW58">
        <v>-6.4786668231000002E-2</v>
      </c>
      <c r="FX58">
        <v>-4.6549310291999997E-2</v>
      </c>
      <c r="FY58">
        <v>-1.7279570689999999E-2</v>
      </c>
      <c r="FZ58">
        <v>-4.4168697989E-2</v>
      </c>
      <c r="GA58">
        <v>-3.3030685868000002E-2</v>
      </c>
      <c r="GB58">
        <v>-1.0382899597000001E-2</v>
      </c>
    </row>
    <row r="59" spans="1:184" ht="17" x14ac:dyDescent="0.25">
      <c r="A59" s="5">
        <v>6</v>
      </c>
      <c r="B59" t="s">
        <v>39</v>
      </c>
      <c r="C59" t="s">
        <v>2</v>
      </c>
      <c r="D59" t="s">
        <v>21</v>
      </c>
      <c r="E59" s="3">
        <v>0.95</v>
      </c>
      <c r="F59" s="2">
        <f t="shared" si="76"/>
        <v>-6.408743201787706</v>
      </c>
      <c r="G59" s="4">
        <f t="shared" si="77"/>
        <v>-6.3732473596778885</v>
      </c>
      <c r="H59" s="4">
        <f t="shared" si="78"/>
        <v>-6.384362440475309</v>
      </c>
      <c r="I59" s="4">
        <f t="shared" si="79"/>
        <v>-6.3832593258251134</v>
      </c>
      <c r="J59" s="4">
        <f t="shared" si="80"/>
        <v>-6.3883279992910804</v>
      </c>
      <c r="K59" s="4">
        <f t="shared" si="81"/>
        <v>-5.8408342078771005</v>
      </c>
      <c r="L59" s="4">
        <f t="shared" si="82"/>
        <v>-6.1948743624602605</v>
      </c>
      <c r="M59" s="4">
        <f t="shared" si="83"/>
        <v>-6.3099335242243502</v>
      </c>
      <c r="N59" s="4">
        <f t="shared" si="84"/>
        <v>-6.3495542795079727</v>
      </c>
      <c r="O59" s="4">
        <f t="shared" si="85"/>
        <v>-5.8436689927280332</v>
      </c>
      <c r="P59" s="4">
        <f t="shared" si="86"/>
        <v>-6.2156596589838964</v>
      </c>
      <c r="Q59" s="4">
        <f t="shared" si="87"/>
        <v>-6.3332658096073366</v>
      </c>
      <c r="R59" s="4">
        <f t="shared" si="88"/>
        <v>-5.8056334858247771</v>
      </c>
      <c r="S59" s="4">
        <f t="shared" si="89"/>
        <v>-5.8334586607692875</v>
      </c>
      <c r="T59" s="4">
        <f t="shared" si="90"/>
        <v>-5.8470372409595734</v>
      </c>
      <c r="U59" s="4">
        <f t="shared" si="91"/>
        <v>-6.2474400326155379</v>
      </c>
      <c r="V59" s="4">
        <f t="shared" si="92"/>
        <v>-6.3394144413714768</v>
      </c>
      <c r="W59" s="39">
        <f t="shared" si="93"/>
        <v>-6.3098672976770729</v>
      </c>
      <c r="X59" s="4">
        <f t="shared" si="94"/>
        <v>-6.3660783110092121</v>
      </c>
      <c r="Y59" s="4">
        <f t="shared" si="95"/>
        <v>-6.0199155170903689</v>
      </c>
      <c r="Z59" s="4">
        <f t="shared" si="96"/>
        <v>-6.0627699675406204</v>
      </c>
      <c r="AA59" s="38">
        <f t="shared" si="97"/>
        <v>-6.4272168909255605</v>
      </c>
      <c r="AB59" s="4">
        <f t="shared" si="98"/>
        <v>-6.408743201787706</v>
      </c>
      <c r="AC59" s="37">
        <f t="shared" si="99"/>
        <v>-6.4106744526504311</v>
      </c>
      <c r="AD59" s="36">
        <f t="shared" si="100"/>
        <v>-6.5815350721025023</v>
      </c>
      <c r="AE59" s="4">
        <f t="shared" si="101"/>
        <v>-6.3889297097433335</v>
      </c>
      <c r="AF59" s="4">
        <f t="shared" si="102"/>
        <v>-6.3899948520076109</v>
      </c>
      <c r="AG59" s="4">
        <f t="shared" si="103"/>
        <v>-6.3853702621947024</v>
      </c>
      <c r="AH59" s="4">
        <f t="shared" si="104"/>
        <v>-6.3911235965268549</v>
      </c>
      <c r="AI59" s="4">
        <f t="shared" si="105"/>
        <v>-6.4103724409460252</v>
      </c>
      <c r="AL59" s="4">
        <f t="shared" si="106"/>
        <v>0.39892484734432487</v>
      </c>
      <c r="AM59" s="4">
        <f t="shared" si="107"/>
        <v>-0.44177929780340069</v>
      </c>
      <c r="AN59" s="31">
        <f t="shared" si="108"/>
        <v>-4.2854450459075821E-2</v>
      </c>
      <c r="AO59" s="4">
        <f t="shared" si="109"/>
        <v>0.48424640043273165</v>
      </c>
      <c r="AP59" s="4">
        <f t="shared" si="110"/>
        <v>-0.5050316969199462</v>
      </c>
      <c r="AQ59" s="31">
        <f t="shared" si="111"/>
        <v>-2.0785296487214555E-2</v>
      </c>
      <c r="AR59" s="35">
        <f t="shared" si="112"/>
        <v>0.50409545651265142</v>
      </c>
      <c r="AS59" s="4">
        <f t="shared" si="113"/>
        <v>-0.52742774252595082</v>
      </c>
      <c r="AT59" s="31">
        <f t="shared" si="114"/>
        <v>-2.3332286013299397E-2</v>
      </c>
      <c r="AU59" s="4">
        <f t="shared" si="115"/>
        <v>0.52048627275912762</v>
      </c>
      <c r="AV59" s="32">
        <f t="shared" si="116"/>
        <v>-0.55810029641365133</v>
      </c>
      <c r="AW59" s="31">
        <f t="shared" si="117"/>
        <v>-3.7614023654523709E-2</v>
      </c>
      <c r="AX59" s="4">
        <f t="shared" si="118"/>
        <v>0.53325221603169248</v>
      </c>
      <c r="AY59" s="4">
        <f t="shared" si="119"/>
        <v>-0.44180654679076081</v>
      </c>
      <c r="AZ59" s="4">
        <f t="shared" si="120"/>
        <v>-0.50423381185229532</v>
      </c>
      <c r="BA59" s="4">
        <f t="shared" si="121"/>
        <v>9.1445669240931671E-2</v>
      </c>
      <c r="BB59" s="31">
        <f t="shared" si="122"/>
        <v>2.9018404179397161E-2</v>
      </c>
      <c r="BC59" s="4">
        <f t="shared" si="123"/>
        <v>0.53935194663355601</v>
      </c>
      <c r="BD59" s="4">
        <f t="shared" si="124"/>
        <v>-0.50595578060218926</v>
      </c>
      <c r="BE59" s="4">
        <f t="shared" si="125"/>
        <v>-0.53261965023992464</v>
      </c>
      <c r="BF59" s="4">
        <f t="shared" si="126"/>
        <v>3.3396166031366747E-2</v>
      </c>
      <c r="BG59" s="4">
        <f t="shared" si="127"/>
        <v>6.7322963936313762E-3</v>
      </c>
      <c r="BH59" s="4">
        <f t="shared" si="128"/>
        <v>-1.8748349780095319E-2</v>
      </c>
      <c r="BI59" s="34">
        <f t="shared" si="129"/>
        <v>0.53742069577083118</v>
      </c>
      <c r="BJ59" s="33">
        <f t="shared" si="130"/>
        <v>-2.0679600642820151E-2</v>
      </c>
      <c r="BK59" s="4">
        <f t="shared" si="131"/>
        <v>-0.41501018116254246</v>
      </c>
      <c r="BL59" s="4">
        <f t="shared" si="132"/>
        <v>-0.73089216672844826</v>
      </c>
      <c r="BN59" t="s">
        <v>61</v>
      </c>
      <c r="BO59">
        <v>-281.27590010283501</v>
      </c>
      <c r="BP59">
        <v>-165.68274630311899</v>
      </c>
      <c r="BQ59">
        <v>-115.582997383981</v>
      </c>
      <c r="BR59">
        <v>-281.28120877910402</v>
      </c>
      <c r="BS59">
        <v>-165.68535199718099</v>
      </c>
      <c r="BT59">
        <v>-115.58568265318</v>
      </c>
      <c r="BU59">
        <v>-281.27628349444001</v>
      </c>
      <c r="BV59">
        <v>-165.682999311852</v>
      </c>
      <c r="BW59">
        <v>-115.58311181177</v>
      </c>
      <c r="BX59">
        <v>-281.28129536092501</v>
      </c>
      <c r="BY59">
        <v>-165.68539882145001</v>
      </c>
      <c r="BZ59">
        <v>-115.58571609121201</v>
      </c>
      <c r="CA59">
        <v>-280.87314401817798</v>
      </c>
      <c r="CB59">
        <v>-165.44440378079801</v>
      </c>
      <c r="CC59">
        <v>-115.419432275974</v>
      </c>
      <c r="CD59">
        <v>-281.14156576183598</v>
      </c>
      <c r="CE59">
        <v>-165.604379207232</v>
      </c>
      <c r="CF59">
        <v>-115.527314394322</v>
      </c>
      <c r="CG59">
        <v>-281.22485155693698</v>
      </c>
      <c r="CH59">
        <v>-165.65285190033899</v>
      </c>
      <c r="CI59">
        <v>-115.561944137878</v>
      </c>
      <c r="CJ59">
        <v>-281.25363643269498</v>
      </c>
      <c r="CK59">
        <v>-165.669147587015</v>
      </c>
      <c r="CL59">
        <v>-115.57437018727001</v>
      </c>
      <c r="CM59">
        <v>-280.976920415856</v>
      </c>
      <c r="CN59">
        <v>-165.514126349343</v>
      </c>
      <c r="CO59">
        <v>-115.45348158759001</v>
      </c>
      <c r="CP59">
        <v>-281.24334573143102</v>
      </c>
      <c r="CQ59">
        <v>-165.672266714335</v>
      </c>
      <c r="CR59">
        <v>-115.561173733337</v>
      </c>
      <c r="CS59">
        <v>-281.31569284549499</v>
      </c>
      <c r="CT59">
        <v>-165.71305966976601</v>
      </c>
      <c r="CU59">
        <v>-115.592540474647</v>
      </c>
      <c r="CV59">
        <v>-281.24680104574003</v>
      </c>
      <c r="CW59">
        <v>-165.66508298947201</v>
      </c>
      <c r="CX59">
        <v>-115.572466190781</v>
      </c>
      <c r="CY59">
        <v>-281.27562254801398</v>
      </c>
      <c r="CZ59">
        <v>-165.67984818465601</v>
      </c>
      <c r="DA59">
        <v>-115.586478155634</v>
      </c>
      <c r="DB59">
        <v>-281.28232075709099</v>
      </c>
      <c r="DC59">
        <v>-165.68304652991799</v>
      </c>
      <c r="DD59">
        <v>-115.589956380605</v>
      </c>
      <c r="DE59">
        <v>-281.29874928996003</v>
      </c>
      <c r="DF59">
        <v>-165.70322707265399</v>
      </c>
      <c r="DG59">
        <v>-115.5855662883</v>
      </c>
      <c r="DH59">
        <v>-281.336954902</v>
      </c>
      <c r="DI59">
        <v>-165.724194526475</v>
      </c>
      <c r="DJ59">
        <v>-115.602657875975</v>
      </c>
      <c r="DK59">
        <v>-280.88405736695699</v>
      </c>
      <c r="DL59">
        <v>-165.451888464418</v>
      </c>
      <c r="DM59">
        <v>-115.422575556913</v>
      </c>
      <c r="DN59">
        <v>-280.98805763535699</v>
      </c>
      <c r="DO59">
        <v>-165.52162372257999</v>
      </c>
      <c r="DP59">
        <v>-115.45677227424</v>
      </c>
      <c r="DR59">
        <v>-1.3137271158429999</v>
      </c>
      <c r="DS59">
        <v>-0.82432714660799999</v>
      </c>
      <c r="DT59">
        <v>-0.48482688496999998</v>
      </c>
      <c r="DU59">
        <v>-279.96510505526902</v>
      </c>
      <c r="DV59">
        <v>-164.85989009569599</v>
      </c>
      <c r="DW59">
        <v>-115.099632112001</v>
      </c>
      <c r="DX59">
        <v>-1.316103723835</v>
      </c>
      <c r="DY59">
        <v>-0.82546190148499998</v>
      </c>
      <c r="DZ59">
        <v>-0.48605054117899998</v>
      </c>
      <c r="EA59">
        <f t="shared" si="133"/>
        <v>-281.28215937582644</v>
      </c>
      <c r="EB59">
        <f t="shared" si="134"/>
        <v>-165.68580587694174</v>
      </c>
      <c r="EC59">
        <f t="shared" si="135"/>
        <v>-115.58617209173509</v>
      </c>
      <c r="ED59">
        <v>-1.314064645225</v>
      </c>
      <c r="EE59">
        <v>-0.82456252325000001</v>
      </c>
      <c r="EF59">
        <v>-0.48491306679700003</v>
      </c>
      <c r="EG59">
        <v>-279.96511355739398</v>
      </c>
      <c r="EH59">
        <v>-164.85989292510001</v>
      </c>
      <c r="EI59">
        <v>-115.09963665322699</v>
      </c>
      <c r="EJ59">
        <v>-1.316181803531</v>
      </c>
      <c r="EK59">
        <v>-0.82550589635000005</v>
      </c>
      <c r="EL59">
        <v>-0.48607943798499997</v>
      </c>
      <c r="EM59">
        <f t="shared" si="136"/>
        <v>-281.28205389767669</v>
      </c>
      <c r="EN59">
        <f t="shared" si="137"/>
        <v>-165.68573681373189</v>
      </c>
      <c r="EO59">
        <f t="shared" si="138"/>
        <v>-115.58613397938302</v>
      </c>
      <c r="EP59">
        <v>-280.94302571259402</v>
      </c>
      <c r="EQ59">
        <v>-165.488029370671</v>
      </c>
      <c r="ER59">
        <v>-115.446038723481</v>
      </c>
      <c r="ES59">
        <f t="shared" si="139"/>
        <v>-5.8968345637026687E-2</v>
      </c>
      <c r="ET59">
        <f t="shared" si="140"/>
        <v>-3.6140906252995819E-2</v>
      </c>
      <c r="EU59">
        <f t="shared" si="141"/>
        <v>-2.3463166567992744E-2</v>
      </c>
      <c r="EV59">
        <v>-4.5031922762999999E-2</v>
      </c>
      <c r="EW59">
        <v>-3.3594351909000002E-2</v>
      </c>
      <c r="EX59">
        <v>-1.0733550759E-2</v>
      </c>
      <c r="EY59">
        <v>-281.18259517306097</v>
      </c>
      <c r="EZ59">
        <v>-165.62831619668</v>
      </c>
      <c r="FA59">
        <v>-115.545178511827</v>
      </c>
      <c r="FB59">
        <f t="shared" si="142"/>
        <v>-4.1029411224997148E-2</v>
      </c>
      <c r="FC59">
        <f t="shared" si="143"/>
        <v>-2.3936989448003487E-2</v>
      </c>
      <c r="FD59">
        <f t="shared" si="144"/>
        <v>-1.7864117504998944E-2</v>
      </c>
      <c r="FE59">
        <v>-6.0750558369999999E-2</v>
      </c>
      <c r="FF59">
        <v>-4.3950517655E-2</v>
      </c>
      <c r="FG59">
        <v>-1.5995221510000001E-2</v>
      </c>
      <c r="FH59">
        <v>-281.25345658275899</v>
      </c>
      <c r="FI59">
        <v>-165.671312463139</v>
      </c>
      <c r="FJ59">
        <v>-115.57204246267</v>
      </c>
      <c r="FK59">
        <v>-281.27607633842001</v>
      </c>
      <c r="FL59">
        <v>-165.68286601591501</v>
      </c>
      <c r="FM59">
        <v>-115.583054602779</v>
      </c>
      <c r="FN59">
        <v>-281.281247201388</v>
      </c>
      <c r="FO59">
        <v>-165.68537727007501</v>
      </c>
      <c r="FP59">
        <v>-115.585695650387</v>
      </c>
      <c r="FQ59">
        <v>-281.25102531087998</v>
      </c>
      <c r="FR59">
        <v>-165.666511235397</v>
      </c>
      <c r="FS59">
        <v>-115.57526188397399</v>
      </c>
      <c r="FT59">
        <f t="shared" si="145"/>
        <v>-2.6173753942998701E-2</v>
      </c>
      <c r="FU59">
        <f t="shared" si="146"/>
        <v>-1.3659335058008537E-2</v>
      </c>
      <c r="FV59">
        <f t="shared" si="147"/>
        <v>-1.3317746095992788E-2</v>
      </c>
      <c r="FW59">
        <v>-6.4667534614999994E-2</v>
      </c>
      <c r="FX59">
        <v>-4.6548434368999997E-2</v>
      </c>
      <c r="FY59">
        <v>-1.7278590672000001E-2</v>
      </c>
      <c r="FZ59">
        <v>-4.4060042791000002E-2</v>
      </c>
      <c r="GA59">
        <v>-3.3025347144000003E-2</v>
      </c>
      <c r="GB59">
        <v>-1.0373334853E-2</v>
      </c>
    </row>
    <row r="60" spans="1:184" ht="17" x14ac:dyDescent="0.25">
      <c r="A60" s="5">
        <v>6</v>
      </c>
      <c r="B60" t="s">
        <v>39</v>
      </c>
      <c r="C60" t="s">
        <v>2</v>
      </c>
      <c r="D60" t="s">
        <v>21</v>
      </c>
      <c r="E60" s="3">
        <v>1</v>
      </c>
      <c r="F60" s="2">
        <f t="shared" si="76"/>
        <v>-6.6552303474674765</v>
      </c>
      <c r="G60" s="4">
        <f t="shared" si="77"/>
        <v>-6.6046064715190989</v>
      </c>
      <c r="H60" s="4">
        <f t="shared" si="78"/>
        <v>-6.6144867033348591</v>
      </c>
      <c r="I60" s="4">
        <f t="shared" si="79"/>
        <v>-6.6137197016120242</v>
      </c>
      <c r="J60" s="4">
        <f t="shared" si="80"/>
        <v>-6.6182098508779594</v>
      </c>
      <c r="K60" s="4">
        <f t="shared" si="81"/>
        <v>-6.1444980554684019</v>
      </c>
      <c r="L60" s="4">
        <f t="shared" si="82"/>
        <v>-6.4497855681199168</v>
      </c>
      <c r="M60" s="4">
        <f t="shared" si="83"/>
        <v>-6.549727161324209</v>
      </c>
      <c r="N60" s="4">
        <f t="shared" si="84"/>
        <v>-6.5842801775118911</v>
      </c>
      <c r="O60" s="4">
        <f t="shared" si="85"/>
        <v>-6.1640357720537837</v>
      </c>
      <c r="P60" s="4">
        <f t="shared" si="86"/>
        <v>-6.4857776750736944</v>
      </c>
      <c r="Q60" s="4">
        <f t="shared" si="87"/>
        <v>-6.5888395843477383</v>
      </c>
      <c r="R60" s="4">
        <f t="shared" si="88"/>
        <v>-6.1283698439297263</v>
      </c>
      <c r="S60" s="4">
        <f t="shared" si="89"/>
        <v>-6.1491071158582242</v>
      </c>
      <c r="T60" s="4">
        <f t="shared" si="90"/>
        <v>-6.1610024231297453</v>
      </c>
      <c r="U60" s="4">
        <f t="shared" si="91"/>
        <v>-6.5182470861133446</v>
      </c>
      <c r="V60" s="4">
        <f t="shared" si="92"/>
        <v>-6.5941906440097142</v>
      </c>
      <c r="W60" s="39">
        <f t="shared" si="93"/>
        <v>-6.5733367404338896</v>
      </c>
      <c r="X60" s="4">
        <f t="shared" si="94"/>
        <v>-6.6176465459432974</v>
      </c>
      <c r="Y60" s="4">
        <f t="shared" si="95"/>
        <v>-6.3137180189471573</v>
      </c>
      <c r="Z60" s="4">
        <f t="shared" si="96"/>
        <v>-6.3716414756222202</v>
      </c>
      <c r="AA60" s="38">
        <f t="shared" si="97"/>
        <v>-6.6724101600099219</v>
      </c>
      <c r="AB60" s="4">
        <f t="shared" si="98"/>
        <v>-6.6552303474674765</v>
      </c>
      <c r="AC60" s="37">
        <f t="shared" si="99"/>
        <v>-6.6569838192282837</v>
      </c>
      <c r="AD60" s="36">
        <f t="shared" si="100"/>
        <v>-6.8067245988963974</v>
      </c>
      <c r="AE60" s="4">
        <f t="shared" si="101"/>
        <v>-6.6185919157629929</v>
      </c>
      <c r="AF60" s="4">
        <f t="shared" si="102"/>
        <v>-6.6196794323816714</v>
      </c>
      <c r="AG60" s="4">
        <f t="shared" si="103"/>
        <v>-6.6152523021587104</v>
      </c>
      <c r="AH60" s="4">
        <f t="shared" si="104"/>
        <v>-6.6205325223645408</v>
      </c>
      <c r="AI60" s="4">
        <f t="shared" si="105"/>
        <v>-6.656410511559697</v>
      </c>
      <c r="AL60" s="4">
        <f t="shared" si="106"/>
        <v>0.33131638523345264</v>
      </c>
      <c r="AM60" s="4">
        <f t="shared" si="107"/>
        <v>-0.3892398418998867</v>
      </c>
      <c r="AN60" s="31">
        <f t="shared" si="108"/>
        <v>-5.7923456666434059E-2</v>
      </c>
      <c r="AO60" s="4">
        <f t="shared" si="109"/>
        <v>0.40736489216339378</v>
      </c>
      <c r="AP60" s="4">
        <f t="shared" si="110"/>
        <v>-0.44335699850355115</v>
      </c>
      <c r="AQ60" s="31">
        <f t="shared" si="111"/>
        <v>-3.599210634015737E-2</v>
      </c>
      <c r="AR60" s="35">
        <f t="shared" si="112"/>
        <v>0.4242426619367845</v>
      </c>
      <c r="AS60" s="4">
        <f t="shared" si="113"/>
        <v>-0.4633550843263321</v>
      </c>
      <c r="AT60" s="31">
        <f t="shared" si="114"/>
        <v>-3.9112422389547596E-2</v>
      </c>
      <c r="AU60" s="4">
        <f t="shared" si="115"/>
        <v>0.43817986992753832</v>
      </c>
      <c r="AV60" s="32">
        <f t="shared" si="116"/>
        <v>-0.49074350707921532</v>
      </c>
      <c r="AW60" s="31">
        <f t="shared" si="117"/>
        <v>-5.2563637151677001E-2</v>
      </c>
      <c r="AX60" s="4">
        <f t="shared" si="118"/>
        <v>0.44929185660534804</v>
      </c>
      <c r="AY60" s="4">
        <f t="shared" si="119"/>
        <v>-0.3898772421836183</v>
      </c>
      <c r="AZ60" s="4">
        <f t="shared" si="120"/>
        <v>-0.44496689650416354</v>
      </c>
      <c r="BA60" s="4">
        <f t="shared" si="121"/>
        <v>5.9414614421729739E-2</v>
      </c>
      <c r="BB60" s="31">
        <f t="shared" si="122"/>
        <v>4.324960101184494E-3</v>
      </c>
      <c r="BC60" s="4">
        <f t="shared" si="123"/>
        <v>0.45519259199341028</v>
      </c>
      <c r="BD60" s="4">
        <f t="shared" si="124"/>
        <v>-0.44508352815148999</v>
      </c>
      <c r="BE60" s="4">
        <f t="shared" si="125"/>
        <v>-0.46853943008507348</v>
      </c>
      <c r="BF60" s="4">
        <f t="shared" si="126"/>
        <v>1.0109063841920285E-2</v>
      </c>
      <c r="BG60" s="4">
        <f t="shared" si="127"/>
        <v>-1.3346838091663205E-2</v>
      </c>
      <c r="BH60" s="4">
        <f t="shared" si="128"/>
        <v>-3.5550915085805046E-2</v>
      </c>
      <c r="BI60" s="34">
        <f t="shared" si="129"/>
        <v>0.45343912023260269</v>
      </c>
      <c r="BJ60" s="33">
        <f t="shared" si="130"/>
        <v>-3.7304386846612636E-2</v>
      </c>
      <c r="BK60" s="4">
        <f t="shared" si="131"/>
        <v>-0.36408882251074953</v>
      </c>
      <c r="BL60" s="4">
        <f t="shared" si="132"/>
        <v>-0.64223775850813636</v>
      </c>
      <c r="BN60" t="s">
        <v>60</v>
      </c>
      <c r="BO60">
        <v>-281.27625668233901</v>
      </c>
      <c r="BP60">
        <v>-165.68274322235999</v>
      </c>
      <c r="BQ60">
        <v>-115.58298835004599</v>
      </c>
      <c r="BR60">
        <v>-281.28156844341498</v>
      </c>
      <c r="BS60">
        <v>-165.68535130736399</v>
      </c>
      <c r="BT60">
        <v>-115.58567628096699</v>
      </c>
      <c r="BU60">
        <v>-281.27664043066301</v>
      </c>
      <c r="BV60">
        <v>-165.68299728885</v>
      </c>
      <c r="BW60">
        <v>-115.583103509024</v>
      </c>
      <c r="BX60">
        <v>-281.28165546245702</v>
      </c>
      <c r="BY60">
        <v>-165.685398365738</v>
      </c>
      <c r="BZ60">
        <v>-115.58571030842199</v>
      </c>
      <c r="CA60">
        <v>-280.87349293749003</v>
      </c>
      <c r="CB60">
        <v>-165.44434405839499</v>
      </c>
      <c r="CC60">
        <v>-115.41935699856499</v>
      </c>
      <c r="CD60">
        <v>-281.14189697619298</v>
      </c>
      <c r="CE60">
        <v>-165.604351134052</v>
      </c>
      <c r="CF60">
        <v>-115.52726745501199</v>
      </c>
      <c r="CG60">
        <v>-281.22519758450301</v>
      </c>
      <c r="CH60">
        <v>-165.65283784639399</v>
      </c>
      <c r="CI60">
        <v>-115.56192208392</v>
      </c>
      <c r="CJ60">
        <v>-281.25398716105201</v>
      </c>
      <c r="CK60">
        <v>-165.66913993186699</v>
      </c>
      <c r="CL60">
        <v>-115.574354511262</v>
      </c>
      <c r="CM60">
        <v>-280.977299852204</v>
      </c>
      <c r="CN60">
        <v>-165.514069748037</v>
      </c>
      <c r="CO60">
        <v>-115.453407088305</v>
      </c>
      <c r="CP60">
        <v>-281.243710540667</v>
      </c>
      <c r="CQ60">
        <v>-165.67224460755199</v>
      </c>
      <c r="CR60">
        <v>-115.561130188915</v>
      </c>
      <c r="CS60">
        <v>-281.316075441007</v>
      </c>
      <c r="CT60">
        <v>-165.713050997442</v>
      </c>
      <c r="CU60">
        <v>-115.592524459765</v>
      </c>
      <c r="CV60">
        <v>-281.24729185241802</v>
      </c>
      <c r="CW60">
        <v>-165.66507170458701</v>
      </c>
      <c r="CX60">
        <v>-115.572453969241</v>
      </c>
      <c r="CY60">
        <v>-281.276114531448</v>
      </c>
      <c r="CZ60">
        <v>-165.67984512749899</v>
      </c>
      <c r="DA60">
        <v>-115.586470178414</v>
      </c>
      <c r="DB60">
        <v>-281.28281601825699</v>
      </c>
      <c r="DC60">
        <v>-165.683045734697</v>
      </c>
      <c r="DD60">
        <v>-115.589952101647</v>
      </c>
      <c r="DE60">
        <v>-281.29914822713198</v>
      </c>
      <c r="DF60">
        <v>-165.70321029370299</v>
      </c>
      <c r="DG60">
        <v>-115.58555044593101</v>
      </c>
      <c r="DH60">
        <v>-281.33734591004702</v>
      </c>
      <c r="DI60">
        <v>-165.72418888739</v>
      </c>
      <c r="DJ60">
        <v>-115.602648511401</v>
      </c>
      <c r="DK60">
        <v>-280.88433200185199</v>
      </c>
      <c r="DL60">
        <v>-165.45178447503301</v>
      </c>
      <c r="DM60">
        <v>-115.422485977123</v>
      </c>
      <c r="DN60">
        <v>-280.988355458439</v>
      </c>
      <c r="DO60">
        <v>-165.52152040029301</v>
      </c>
      <c r="DP60">
        <v>-115.45668120155</v>
      </c>
      <c r="DR60">
        <v>-1.313088740735</v>
      </c>
      <c r="DS60">
        <v>-0.82432463437000003</v>
      </c>
      <c r="DT60">
        <v>-0.48482355031399998</v>
      </c>
      <c r="DU60">
        <v>-279.96610155244701</v>
      </c>
      <c r="DV60">
        <v>-164.85989002410901</v>
      </c>
      <c r="DW60">
        <v>-115.099627585292</v>
      </c>
      <c r="DX60">
        <v>-1.3154668909680001</v>
      </c>
      <c r="DY60">
        <v>-0.82546128325599999</v>
      </c>
      <c r="DZ60">
        <v>-0.48604869567600001</v>
      </c>
      <c r="EA60">
        <f t="shared" si="133"/>
        <v>-281.28251965700366</v>
      </c>
      <c r="EB60">
        <f t="shared" si="134"/>
        <v>-165.68580594469233</v>
      </c>
      <c r="EC60">
        <f t="shared" si="135"/>
        <v>-115.58616631515517</v>
      </c>
      <c r="ED60">
        <v>-1.3134261969209999</v>
      </c>
      <c r="EE60">
        <v>-0.82456100087299999</v>
      </c>
      <c r="EF60">
        <v>-0.484909922923</v>
      </c>
      <c r="EG60">
        <v>-279.96611008546398</v>
      </c>
      <c r="EH60">
        <v>-164.859892866276</v>
      </c>
      <c r="EI60">
        <v>-115.099632240581</v>
      </c>
      <c r="EJ60">
        <v>-1.315545376994</v>
      </c>
      <c r="EK60">
        <v>-0.82550549946100005</v>
      </c>
      <c r="EL60">
        <v>-0.48607806784099999</v>
      </c>
      <c r="EM60">
        <f t="shared" si="136"/>
        <v>-281.28241472356962</v>
      </c>
      <c r="EN60">
        <f t="shared" si="137"/>
        <v>-165.68573676125939</v>
      </c>
      <c r="EO60">
        <f t="shared" si="138"/>
        <v>-115.58612883208609</v>
      </c>
      <c r="EP60">
        <v>-280.94342310229598</v>
      </c>
      <c r="EQ60">
        <v>-165.487934504344</v>
      </c>
      <c r="ER60">
        <v>-115.44595503450201</v>
      </c>
      <c r="ES60">
        <f t="shared" si="139"/>
        <v>-5.9091100443993128E-2</v>
      </c>
      <c r="ET60">
        <f t="shared" si="140"/>
        <v>-3.615002931098843E-2</v>
      </c>
      <c r="EU60">
        <f t="shared" si="141"/>
        <v>-2.3469057379003289E-2</v>
      </c>
      <c r="EV60">
        <v>-4.4932356143E-2</v>
      </c>
      <c r="EW60">
        <v>-3.3585895949000001E-2</v>
      </c>
      <c r="EX60">
        <v>-1.0726167048E-2</v>
      </c>
      <c r="EY60">
        <v>-281.18306117758402</v>
      </c>
      <c r="EZ60">
        <v>-165.628295757454</v>
      </c>
      <c r="FA60">
        <v>-115.545136210252</v>
      </c>
      <c r="FB60">
        <f t="shared" si="142"/>
        <v>-4.1164201391040933E-2</v>
      </c>
      <c r="FC60">
        <f t="shared" si="143"/>
        <v>-2.3944623402002208E-2</v>
      </c>
      <c r="FD60">
        <f t="shared" si="144"/>
        <v>-1.7868755240002088E-2</v>
      </c>
      <c r="FE60">
        <v>-6.0649363082000002E-2</v>
      </c>
      <c r="FF60">
        <v>-4.3948850099E-2</v>
      </c>
      <c r="FG60">
        <v>-1.5993978661999999E-2</v>
      </c>
      <c r="FH60">
        <v>-281.25381512353903</v>
      </c>
      <c r="FI60">
        <v>-165.671302753139</v>
      </c>
      <c r="FJ60">
        <v>-115.572030199691</v>
      </c>
      <c r="FK60">
        <v>-281.27643348102202</v>
      </c>
      <c r="FL60">
        <v>-165.68286323209099</v>
      </c>
      <c r="FM60">
        <v>-115.583045627857</v>
      </c>
      <c r="FN60">
        <v>-281.281607081944</v>
      </c>
      <c r="FO60">
        <v>-165.685376632849</v>
      </c>
      <c r="FP60">
        <v>-115.58568966597799</v>
      </c>
      <c r="FQ60">
        <v>-281.25151048172199</v>
      </c>
      <c r="FR60">
        <v>-165.666503358738</v>
      </c>
      <c r="FS60">
        <v>-115.575245542483</v>
      </c>
      <c r="FT60">
        <f t="shared" si="145"/>
        <v>-2.6312897218986109E-2</v>
      </c>
      <c r="FU60">
        <f t="shared" si="146"/>
        <v>-1.3665512344005037E-2</v>
      </c>
      <c r="FV60">
        <f t="shared" si="147"/>
        <v>-1.3323458563007762E-2</v>
      </c>
      <c r="FW60">
        <v>-6.4564959285000001E-2</v>
      </c>
      <c r="FX60">
        <v>-4.6547638703999999E-2</v>
      </c>
      <c r="FY60">
        <v>-1.7278917283E-2</v>
      </c>
      <c r="FZ60">
        <v>-4.3966914686000003E-2</v>
      </c>
      <c r="GA60">
        <v>-3.3020524620999997E-2</v>
      </c>
      <c r="GB60">
        <v>-1.0366177618000001E-2</v>
      </c>
    </row>
    <row r="61" spans="1:184" ht="17" x14ac:dyDescent="0.25">
      <c r="A61" s="5">
        <v>6</v>
      </c>
      <c r="B61" t="s">
        <v>39</v>
      </c>
      <c r="C61" t="s">
        <v>2</v>
      </c>
      <c r="D61" t="s">
        <v>21</v>
      </c>
      <c r="E61" s="3">
        <v>1.05</v>
      </c>
      <c r="F61" s="2">
        <f t="shared" si="76"/>
        <v>-6.7397404101157283</v>
      </c>
      <c r="G61" s="4">
        <f t="shared" si="77"/>
        <v>-6.6806996552386373</v>
      </c>
      <c r="H61" s="4">
        <f t="shared" si="78"/>
        <v>-6.6888701069104695</v>
      </c>
      <c r="I61" s="4">
        <f t="shared" si="79"/>
        <v>-6.6889562602054422</v>
      </c>
      <c r="J61" s="4">
        <f t="shared" si="80"/>
        <v>-6.6929767298824299</v>
      </c>
      <c r="K61" s="4">
        <f t="shared" si="81"/>
        <v>-6.2898765755039596</v>
      </c>
      <c r="L61" s="4">
        <f t="shared" si="82"/>
        <v>-6.5466134723438785</v>
      </c>
      <c r="M61" s="4">
        <f t="shared" si="83"/>
        <v>-6.6331184135878711</v>
      </c>
      <c r="N61" s="4">
        <f t="shared" si="84"/>
        <v>-6.6629420418949232</v>
      </c>
      <c r="O61" s="4">
        <f t="shared" si="85"/>
        <v>-6.3195575182044719</v>
      </c>
      <c r="P61" s="4">
        <f t="shared" si="86"/>
        <v>-6.5910904358183693</v>
      </c>
      <c r="Q61" s="4">
        <f t="shared" si="87"/>
        <v>-6.6812631869998516</v>
      </c>
      <c r="R61" s="4">
        <f t="shared" si="88"/>
        <v>-6.2804591476317437</v>
      </c>
      <c r="S61" s="4">
        <f t="shared" si="89"/>
        <v>-6.295339560273189</v>
      </c>
      <c r="T61" s="4">
        <f t="shared" si="90"/>
        <v>-6.3059317612095898</v>
      </c>
      <c r="U61" s="4">
        <f t="shared" si="91"/>
        <v>-6.6238098416518989</v>
      </c>
      <c r="V61" s="4">
        <f t="shared" si="92"/>
        <v>-6.6859813863745821</v>
      </c>
      <c r="W61" s="39">
        <f t="shared" si="93"/>
        <v>-6.6723252947169467</v>
      </c>
      <c r="X61" s="4">
        <f t="shared" si="94"/>
        <v>-6.7065682106101256</v>
      </c>
      <c r="Y61" s="4">
        <f t="shared" si="95"/>
        <v>-6.4459886480770718</v>
      </c>
      <c r="Z61" s="4">
        <f t="shared" si="96"/>
        <v>-6.5121186369647273</v>
      </c>
      <c r="AA61" s="38">
        <f t="shared" si="97"/>
        <v>-6.7550000957981249</v>
      </c>
      <c r="AB61" s="4">
        <f t="shared" si="98"/>
        <v>-6.7397404101157283</v>
      </c>
      <c r="AC61" s="37">
        <f t="shared" si="99"/>
        <v>-6.7413131195856257</v>
      </c>
      <c r="AD61" s="36">
        <f t="shared" si="100"/>
        <v>-6.8712659377444885</v>
      </c>
      <c r="AE61" s="4">
        <f t="shared" si="101"/>
        <v>-6.6923006399287779</v>
      </c>
      <c r="AF61" s="4">
        <f t="shared" si="102"/>
        <v>-6.6942754542914304</v>
      </c>
      <c r="AG61" s="4">
        <f t="shared" si="103"/>
        <v>-6.6898340239374718</v>
      </c>
      <c r="AH61" s="4">
        <f t="shared" si="104"/>
        <v>-6.6942324060203546</v>
      </c>
      <c r="AI61" s="4">
        <f t="shared" si="105"/>
        <v>-6.7403835395093745</v>
      </c>
      <c r="AL61" s="4">
        <f t="shared" si="106"/>
        <v>0.27631662144614721</v>
      </c>
      <c r="AM61" s="4">
        <f t="shared" si="107"/>
        <v>-0.34244660971467722</v>
      </c>
      <c r="AN61" s="31">
        <f t="shared" si="108"/>
        <v>-6.6129988268530004E-2</v>
      </c>
      <c r="AO61" s="4">
        <f t="shared" si="109"/>
        <v>0.34386290808030934</v>
      </c>
      <c r="AP61" s="4">
        <f t="shared" si="110"/>
        <v>-0.38833987091253286</v>
      </c>
      <c r="AQ61" s="31">
        <f t="shared" si="111"/>
        <v>-4.4476962832223521E-2</v>
      </c>
      <c r="AR61" s="35">
        <f t="shared" si="112"/>
        <v>0.35804017874047239</v>
      </c>
      <c r="AS61" s="4">
        <f t="shared" si="113"/>
        <v>-0.40618495218801753</v>
      </c>
      <c r="AT61" s="31">
        <f t="shared" si="114"/>
        <v>-4.8144773447545142E-2</v>
      </c>
      <c r="AU61" s="4">
        <f t="shared" si="115"/>
        <v>0.36974738725112671</v>
      </c>
      <c r="AV61" s="32">
        <f t="shared" si="116"/>
        <v>-0.43062472279225078</v>
      </c>
      <c r="AW61" s="31">
        <f t="shared" si="117"/>
        <v>-6.0877335541124067E-2</v>
      </c>
      <c r="AX61" s="4">
        <f t="shared" si="118"/>
        <v>0.37961498759992357</v>
      </c>
      <c r="AY61" s="4">
        <f t="shared" si="119"/>
        <v>-0.34335069402015517</v>
      </c>
      <c r="AZ61" s="4">
        <f t="shared" si="120"/>
        <v>-0.39186614708520306</v>
      </c>
      <c r="BA61" s="4">
        <f t="shared" si="121"/>
        <v>3.6264293579768403E-2</v>
      </c>
      <c r="BB61" s="31">
        <f t="shared" si="122"/>
        <v>-1.2251159485279495E-2</v>
      </c>
      <c r="BC61" s="4">
        <f t="shared" si="123"/>
        <v>0.38515976696795279</v>
      </c>
      <c r="BD61" s="4">
        <f t="shared" si="124"/>
        <v>-0.39064182610139309</v>
      </c>
      <c r="BE61" s="4">
        <f t="shared" si="125"/>
        <v>-0.41122865033693651</v>
      </c>
      <c r="BF61" s="4">
        <f t="shared" si="126"/>
        <v>-5.4820591334402979E-3</v>
      </c>
      <c r="BG61" s="4">
        <f t="shared" si="127"/>
        <v>-2.606888336898372E-2</v>
      </c>
      <c r="BH61" s="4">
        <f t="shared" si="128"/>
        <v>-4.5464955824297992E-2</v>
      </c>
      <c r="BI61" s="34">
        <f t="shared" si="129"/>
        <v>0.38358705749805533</v>
      </c>
      <c r="BJ61" s="33">
        <f t="shared" si="130"/>
        <v>-4.7037665294195452E-2</v>
      </c>
      <c r="BK61" s="4">
        <f t="shared" si="131"/>
        <v>-0.31906403069583206</v>
      </c>
      <c r="BL61" s="4">
        <f t="shared" si="132"/>
        <v>-0.56215025042101074</v>
      </c>
      <c r="BN61" t="s">
        <v>59</v>
      </c>
      <c r="BO61">
        <v>-281.27637400634597</v>
      </c>
      <c r="BP61">
        <v>-165.68274035827099</v>
      </c>
      <c r="BQ61">
        <v>-115.58298727594</v>
      </c>
      <c r="BR61">
        <v>-281.28168895079398</v>
      </c>
      <c r="BS61">
        <v>-165.68535067757099</v>
      </c>
      <c r="BT61">
        <v>-115.58567888064501</v>
      </c>
      <c r="BU61">
        <v>-281.27675791374497</v>
      </c>
      <c r="BV61">
        <v>-165.68299541390499</v>
      </c>
      <c r="BW61">
        <v>-115.583102969968</v>
      </c>
      <c r="BX61">
        <v>-281.281776401625</v>
      </c>
      <c r="BY61">
        <v>-165.68539795653001</v>
      </c>
      <c r="BZ61">
        <v>-115.58571250819701</v>
      </c>
      <c r="CA61">
        <v>-280.87359717860699</v>
      </c>
      <c r="CB61">
        <v>-165.44429068800099</v>
      </c>
      <c r="CC61">
        <v>-115.419282934667</v>
      </c>
      <c r="CD61">
        <v>-281.141989754355</v>
      </c>
      <c r="CE61">
        <v>-165.60432644703101</v>
      </c>
      <c r="CF61">
        <v>-115.52723061511399</v>
      </c>
      <c r="CG61">
        <v>-281.22530512476402</v>
      </c>
      <c r="CH61">
        <v>-165.652825344592</v>
      </c>
      <c r="CI61">
        <v>-115.561909233569</v>
      </c>
      <c r="CJ61">
        <v>-281.254099706011</v>
      </c>
      <c r="CK61">
        <v>-165.669133572356</v>
      </c>
      <c r="CL61">
        <v>-115.574348060077</v>
      </c>
      <c r="CM61">
        <v>-280.977418414814</v>
      </c>
      <c r="CN61">
        <v>-165.514018441487</v>
      </c>
      <c r="CO61">
        <v>-115.453329117797</v>
      </c>
      <c r="CP61">
        <v>-281.24382091072499</v>
      </c>
      <c r="CQ61">
        <v>-165.672224993014</v>
      </c>
      <c r="CR61">
        <v>-115.561092346951</v>
      </c>
      <c r="CS61">
        <v>-281.31620360614397</v>
      </c>
      <c r="CT61">
        <v>-165.713043200073</v>
      </c>
      <c r="CU61">
        <v>-115.592513135891</v>
      </c>
      <c r="CV61">
        <v>-281.24751771098602</v>
      </c>
      <c r="CW61">
        <v>-165.66506134014799</v>
      </c>
      <c r="CX61">
        <v>-115.57244782252501</v>
      </c>
      <c r="CY61">
        <v>-281.27634256711002</v>
      </c>
      <c r="CZ61">
        <v>-165.67984226246</v>
      </c>
      <c r="DA61">
        <v>-115.586468042891</v>
      </c>
      <c r="DB61">
        <v>-281.28304707008698</v>
      </c>
      <c r="DC61">
        <v>-165.68304501747701</v>
      </c>
      <c r="DD61">
        <v>-115.589952911105</v>
      </c>
      <c r="DE61">
        <v>-281.299290149049</v>
      </c>
      <c r="DF61">
        <v>-165.70319491652899</v>
      </c>
      <c r="DG61">
        <v>-115.58553952007</v>
      </c>
      <c r="DH61">
        <v>-281.33748182320397</v>
      </c>
      <c r="DI61">
        <v>-165.724183559729</v>
      </c>
      <c r="DJ61">
        <v>-115.602643474366</v>
      </c>
      <c r="DK61">
        <v>-280.88435607257401</v>
      </c>
      <c r="DL61">
        <v>-165.451682060557</v>
      </c>
      <c r="DM61">
        <v>-115.422401675665</v>
      </c>
      <c r="DN61">
        <v>-280.988385978243</v>
      </c>
      <c r="DO61">
        <v>-165.52141760004099</v>
      </c>
      <c r="DP61">
        <v>-115.456590657009</v>
      </c>
      <c r="DR61">
        <v>-1.312537666121</v>
      </c>
      <c r="DS61">
        <v>-0.824322243472</v>
      </c>
      <c r="DT61">
        <v>-0.48482319659599998</v>
      </c>
      <c r="DU61">
        <v>-279.96677151832898</v>
      </c>
      <c r="DV61">
        <v>-164.859889956757</v>
      </c>
      <c r="DW61">
        <v>-115.099628062967</v>
      </c>
      <c r="DX61">
        <v>-1.314917432466</v>
      </c>
      <c r="DY61">
        <v>-0.82546072081400002</v>
      </c>
      <c r="DZ61">
        <v>-0.48605081767800001</v>
      </c>
      <c r="EA61">
        <f t="shared" si="133"/>
        <v>-281.28264081079681</v>
      </c>
      <c r="EB61">
        <f t="shared" si="134"/>
        <v>-165.68580604624495</v>
      </c>
      <c r="EC61">
        <f t="shared" si="135"/>
        <v>-115.58616990507176</v>
      </c>
      <c r="ED61">
        <v>-1.312874905703</v>
      </c>
      <c r="EE61">
        <v>-0.82455953497400003</v>
      </c>
      <c r="EF61">
        <v>-0.48490963400499998</v>
      </c>
      <c r="EG61">
        <v>-279.96678007310999</v>
      </c>
      <c r="EH61">
        <v>-164.859892813122</v>
      </c>
      <c r="EI61">
        <v>-115.099632836425</v>
      </c>
      <c r="EJ61">
        <v>-1.3149963285149999</v>
      </c>
      <c r="EK61">
        <v>-0.82550514340799996</v>
      </c>
      <c r="EL61">
        <v>-0.48607967177099998</v>
      </c>
      <c r="EM61">
        <f t="shared" si="136"/>
        <v>-281.28253646626649</v>
      </c>
      <c r="EN61">
        <f t="shared" si="137"/>
        <v>-165.68573674968872</v>
      </c>
      <c r="EO61">
        <f t="shared" si="138"/>
        <v>-115.5861317100308</v>
      </c>
      <c r="EP61">
        <v>-280.94354457916103</v>
      </c>
      <c r="EQ61">
        <v>-165.487840030955</v>
      </c>
      <c r="ER61">
        <v>-115.44587255040101</v>
      </c>
      <c r="ES61">
        <f t="shared" si="139"/>
        <v>-5.9188506587020129E-2</v>
      </c>
      <c r="ET61">
        <f t="shared" si="140"/>
        <v>-3.6157970397994177E-2</v>
      </c>
      <c r="EU61">
        <f t="shared" si="141"/>
        <v>-2.3470874736005953E-2</v>
      </c>
      <c r="EV61">
        <v>-4.4841399081000002E-2</v>
      </c>
      <c r="EW61">
        <v>-3.3577569086E-2</v>
      </c>
      <c r="EX61">
        <v>-1.0718106608000001E-2</v>
      </c>
      <c r="EY61">
        <v>-281.18326359911498</v>
      </c>
      <c r="EZ61">
        <v>-165.62827768322001</v>
      </c>
      <c r="FA61">
        <v>-115.545101204087</v>
      </c>
      <c r="FB61">
        <f t="shared" si="142"/>
        <v>-4.1273844759984968E-2</v>
      </c>
      <c r="FC61">
        <f t="shared" si="143"/>
        <v>-2.3951236188992198E-2</v>
      </c>
      <c r="FD61">
        <f t="shared" si="144"/>
        <v>-1.7870588973011081E-2</v>
      </c>
      <c r="FE61">
        <v>-6.0557311609999998E-2</v>
      </c>
      <c r="FF61">
        <v>-4.3947309794000002E-2</v>
      </c>
      <c r="FG61">
        <v>-1.5991142864999999E-2</v>
      </c>
      <c r="FH61">
        <v>-281.25393335819001</v>
      </c>
      <c r="FI61">
        <v>-165.671293866855</v>
      </c>
      <c r="FJ61">
        <v>-115.57202598805701</v>
      </c>
      <c r="FK61">
        <v>-281.27655130426501</v>
      </c>
      <c r="FL61">
        <v>-165.682860637282</v>
      </c>
      <c r="FM61">
        <v>-115.58304461409099</v>
      </c>
      <c r="FN61">
        <v>-281.28172732642599</v>
      </c>
      <c r="FO61">
        <v>-165.68537604410301</v>
      </c>
      <c r="FP61">
        <v>-115.585690855957</v>
      </c>
      <c r="FQ61">
        <v>-281.25173179926901</v>
      </c>
      <c r="FR61">
        <v>-165.66649629086999</v>
      </c>
      <c r="FS61">
        <v>-115.57523553511599</v>
      </c>
      <c r="FT61">
        <f t="shared" si="145"/>
        <v>-2.6426674504989478E-2</v>
      </c>
      <c r="FU61">
        <f t="shared" si="146"/>
        <v>-1.3670946277983376E-2</v>
      </c>
      <c r="FV61">
        <f t="shared" si="147"/>
        <v>-1.3326301546996433E-2</v>
      </c>
      <c r="FW61">
        <v>-6.4471806874999996E-2</v>
      </c>
      <c r="FX61">
        <v>-4.6546909203000003E-2</v>
      </c>
      <c r="FY61">
        <v>-1.7277600774999999E-2</v>
      </c>
      <c r="FZ61">
        <v>-4.3883027886000001E-2</v>
      </c>
      <c r="GA61">
        <v>-3.3016114281999999E-2</v>
      </c>
      <c r="GB61">
        <v>-1.0358452727000001E-2</v>
      </c>
    </row>
    <row r="62" spans="1:184" ht="17" x14ac:dyDescent="0.25">
      <c r="A62" s="5">
        <v>6</v>
      </c>
      <c r="B62" t="s">
        <v>39</v>
      </c>
      <c r="C62" t="s">
        <v>2</v>
      </c>
      <c r="D62" t="s">
        <v>21</v>
      </c>
      <c r="E62" s="3">
        <v>1.1000000000000001</v>
      </c>
      <c r="F62" s="2">
        <f t="shared" si="76"/>
        <v>-6.7001507929203372</v>
      </c>
      <c r="G62" s="4">
        <f t="shared" si="77"/>
        <v>-6.6377856102435819</v>
      </c>
      <c r="H62" s="4">
        <f t="shared" si="78"/>
        <v>-6.6451753830057552</v>
      </c>
      <c r="I62" s="4">
        <f t="shared" si="79"/>
        <v>-6.6452598394712039</v>
      </c>
      <c r="J62" s="4">
        <f t="shared" si="80"/>
        <v>-6.6487068307692425</v>
      </c>
      <c r="K62" s="4">
        <f t="shared" si="81"/>
        <v>-6.3121698269169526</v>
      </c>
      <c r="L62" s="4">
        <f t="shared" si="82"/>
        <v>-6.5214614282455656</v>
      </c>
      <c r="M62" s="4">
        <f t="shared" si="83"/>
        <v>-6.5963819579982808</v>
      </c>
      <c r="N62" s="4">
        <f t="shared" si="84"/>
        <v>-6.622762149260633</v>
      </c>
      <c r="O62" s="4">
        <f t="shared" si="85"/>
        <v>-6.347190578627858</v>
      </c>
      <c r="P62" s="4">
        <f t="shared" si="86"/>
        <v>-6.5695186333511062</v>
      </c>
      <c r="Q62" s="4">
        <f t="shared" si="87"/>
        <v>-6.6486433813907357</v>
      </c>
      <c r="R62" s="4">
        <f t="shared" si="88"/>
        <v>-6.2998681953024276</v>
      </c>
      <c r="S62" s="4">
        <f t="shared" si="89"/>
        <v>-6.310258533379387</v>
      </c>
      <c r="T62" s="4">
        <f t="shared" si="90"/>
        <v>-6.3196278162085173</v>
      </c>
      <c r="U62" s="4">
        <f t="shared" si="91"/>
        <v>-6.6020365113536528</v>
      </c>
      <c r="V62" s="4">
        <f t="shared" si="92"/>
        <v>-6.6528768278029577</v>
      </c>
      <c r="W62" s="39">
        <f t="shared" si="93"/>
        <v>-6.6447328944116908</v>
      </c>
      <c r="X62" s="4">
        <f t="shared" si="94"/>
        <v>-6.6709328119190801</v>
      </c>
      <c r="Y62" s="4">
        <f t="shared" si="95"/>
        <v>-6.452199112745304</v>
      </c>
      <c r="Z62" s="4">
        <f t="shared" si="96"/>
        <v>-6.5215218366946148</v>
      </c>
      <c r="AA62" s="38">
        <f t="shared" si="97"/>
        <v>-6.714498106955066</v>
      </c>
      <c r="AB62" s="4">
        <f t="shared" si="98"/>
        <v>-6.7001507929203372</v>
      </c>
      <c r="AC62" s="37">
        <f t="shared" si="99"/>
        <v>-6.7015452589212163</v>
      </c>
      <c r="AD62" s="36">
        <f t="shared" si="100"/>
        <v>-6.8129907535703707</v>
      </c>
      <c r="AE62" s="4">
        <f t="shared" si="101"/>
        <v>-6.6483062247297848</v>
      </c>
      <c r="AF62" s="4">
        <f t="shared" si="102"/>
        <v>-6.6498094678188471</v>
      </c>
      <c r="AG62" s="4">
        <f t="shared" si="103"/>
        <v>-6.6455024303266255</v>
      </c>
      <c r="AH62" s="4">
        <f t="shared" si="104"/>
        <v>-6.6504397269785107</v>
      </c>
      <c r="AI62" s="4">
        <f t="shared" si="105"/>
        <v>-6.7005202836149493</v>
      </c>
      <c r="AL62" s="4">
        <f t="shared" si="106"/>
        <v>0.2320226065172151</v>
      </c>
      <c r="AM62" s="4">
        <f t="shared" si="107"/>
        <v>-0.30134532983364315</v>
      </c>
      <c r="AN62" s="31">
        <f t="shared" si="108"/>
        <v>-6.9322723316428053E-2</v>
      </c>
      <c r="AO62" s="4">
        <f t="shared" si="109"/>
        <v>0.29187115941189012</v>
      </c>
      <c r="AP62" s="4">
        <f t="shared" si="110"/>
        <v>-0.33992836389041381</v>
      </c>
      <c r="AQ62" s="31">
        <f t="shared" si="111"/>
        <v>-4.8057204478523685E-2</v>
      </c>
      <c r="AR62" s="35">
        <f t="shared" si="112"/>
        <v>0.30361875219001977</v>
      </c>
      <c r="AS62" s="4">
        <f t="shared" si="113"/>
        <v>-0.35588017558579071</v>
      </c>
      <c r="AT62" s="31">
        <f t="shared" si="114"/>
        <v>-5.2261423395770945E-2</v>
      </c>
      <c r="AU62" s="4">
        <f t="shared" si="115"/>
        <v>0.3133195981037733</v>
      </c>
      <c r="AV62" s="32">
        <f t="shared" si="116"/>
        <v>-0.37772701464124059</v>
      </c>
      <c r="AW62" s="31">
        <f t="shared" si="117"/>
        <v>-6.4407416537467288E-2</v>
      </c>
      <c r="AX62" s="4">
        <f t="shared" si="118"/>
        <v>0.32229302387168024</v>
      </c>
      <c r="AY62" s="4">
        <f t="shared" si="119"/>
        <v>-0.30216831605122518</v>
      </c>
      <c r="AZ62" s="4">
        <f t="shared" si="120"/>
        <v>-0.34486469910926332</v>
      </c>
      <c r="BA62" s="4">
        <f t="shared" si="121"/>
        <v>2.0124707820455057E-2</v>
      </c>
      <c r="BB62" s="31">
        <f t="shared" si="122"/>
        <v>-2.2571675237583078E-2</v>
      </c>
      <c r="BC62" s="4">
        <f t="shared" si="123"/>
        <v>0.32738568953975067</v>
      </c>
      <c r="BD62" s="4">
        <f t="shared" si="124"/>
        <v>-0.34261829442357072</v>
      </c>
      <c r="BE62" s="4">
        <f t="shared" si="125"/>
        <v>-0.36067427853969292</v>
      </c>
      <c r="BF62" s="4">
        <f t="shared" si="126"/>
        <v>-1.5232604883820056E-2</v>
      </c>
      <c r="BG62" s="4">
        <f t="shared" si="127"/>
        <v>-3.3288588999942248E-2</v>
      </c>
      <c r="BH62" s="4">
        <f t="shared" si="128"/>
        <v>-5.034132510148992E-2</v>
      </c>
      <c r="BI62" s="34">
        <f t="shared" si="129"/>
        <v>0.325991223538871</v>
      </c>
      <c r="BJ62" s="33">
        <f t="shared" si="130"/>
        <v>-5.1735791102369588E-2</v>
      </c>
      <c r="BK62" s="4">
        <f t="shared" si="131"/>
        <v>-0.27988812691847476</v>
      </c>
      <c r="BL62" s="4">
        <f t="shared" si="132"/>
        <v>-0.49056697529127397</v>
      </c>
      <c r="BN62" t="s">
        <v>58</v>
      </c>
      <c r="BO62">
        <v>-281.27630502637601</v>
      </c>
      <c r="BP62">
        <v>-165.682737646899</v>
      </c>
      <c r="BQ62">
        <v>-115.582989395223</v>
      </c>
      <c r="BR62">
        <v>-281.28162320371501</v>
      </c>
      <c r="BS62">
        <v>-165.68535010393799</v>
      </c>
      <c r="BT62">
        <v>-115.585683339171</v>
      </c>
      <c r="BU62">
        <v>-281.27668926956397</v>
      </c>
      <c r="BV62">
        <v>-165.682993661994</v>
      </c>
      <c r="BW62">
        <v>-115.58310571237401</v>
      </c>
      <c r="BX62">
        <v>-281.28171113965601</v>
      </c>
      <c r="BY62">
        <v>-165.68539766399999</v>
      </c>
      <c r="BZ62">
        <v>-115.58571808732999</v>
      </c>
      <c r="CA62">
        <v>-280.87352418635402</v>
      </c>
      <c r="CB62">
        <v>-165.44424226580199</v>
      </c>
      <c r="CC62">
        <v>-115.419222838057</v>
      </c>
      <c r="CD62">
        <v>-281.14190158476902</v>
      </c>
      <c r="CE62">
        <v>-165.604304493472</v>
      </c>
      <c r="CF62">
        <v>-115.52720448141901</v>
      </c>
      <c r="CG62">
        <v>-281.225228660357</v>
      </c>
      <c r="CH62">
        <v>-165.65281429598201</v>
      </c>
      <c r="CI62">
        <v>-115.56190236103799</v>
      </c>
      <c r="CJ62">
        <v>-281.254028660004</v>
      </c>
      <c r="CK62">
        <v>-165.66912785946701</v>
      </c>
      <c r="CL62">
        <v>-115.574346757691</v>
      </c>
      <c r="CM62">
        <v>-280.977351614501</v>
      </c>
      <c r="CN62">
        <v>-165.51397116124801</v>
      </c>
      <c r="CO62">
        <v>-115.45326556163999</v>
      </c>
      <c r="CP62">
        <v>-281.24374176423498</v>
      </c>
      <c r="CQ62">
        <v>-165.67220730800199</v>
      </c>
      <c r="CR62">
        <v>-115.56106526232701</v>
      </c>
      <c r="CS62">
        <v>-281.31613862691</v>
      </c>
      <c r="CT62">
        <v>-165.71303623976499</v>
      </c>
      <c r="CU62">
        <v>-115.59250709993201</v>
      </c>
      <c r="CV62">
        <v>-281.247533586244</v>
      </c>
      <c r="CW62">
        <v>-165.66505196591999</v>
      </c>
      <c r="CX62">
        <v>-115.572442141726</v>
      </c>
      <c r="CY62">
        <v>-281.27636025928302</v>
      </c>
      <c r="CZ62">
        <v>-165.67983956216099</v>
      </c>
      <c r="DA62">
        <v>-115.586464660467</v>
      </c>
      <c r="DB62">
        <v>-281.28306814660499</v>
      </c>
      <c r="DC62">
        <v>-165.68304439127499</v>
      </c>
      <c r="DD62">
        <v>-115.589952787773</v>
      </c>
      <c r="DE62">
        <v>-281.29923468551698</v>
      </c>
      <c r="DF62">
        <v>-165.703180988361</v>
      </c>
      <c r="DG62">
        <v>-115.585532682715</v>
      </c>
      <c r="DH62">
        <v>-281.33742144374702</v>
      </c>
      <c r="DI62">
        <v>-165.724178550327</v>
      </c>
      <c r="DJ62">
        <v>-115.602640859781</v>
      </c>
      <c r="DK62">
        <v>-280.884198222473</v>
      </c>
      <c r="DL62">
        <v>-165.45158167317399</v>
      </c>
      <c r="DM62">
        <v>-115.422334315942</v>
      </c>
      <c r="DN62">
        <v>-280.98822642336398</v>
      </c>
      <c r="DO62">
        <v>-165.52131608145999</v>
      </c>
      <c r="DP62">
        <v>-115.456517635759</v>
      </c>
      <c r="DR62">
        <v>-1.3120766115289999</v>
      </c>
      <c r="DS62">
        <v>-0.82431995312100004</v>
      </c>
      <c r="DT62">
        <v>-0.48483379557900003</v>
      </c>
      <c r="DU62">
        <v>-279.96716499621101</v>
      </c>
      <c r="DV62">
        <v>-164.85988989402901</v>
      </c>
      <c r="DW62">
        <v>-115.099620678299</v>
      </c>
      <c r="DX62">
        <v>-1.3144582075040001</v>
      </c>
      <c r="DY62">
        <v>-0.82546020990900004</v>
      </c>
      <c r="DZ62">
        <v>-0.48606266087200001</v>
      </c>
      <c r="EA62">
        <f t="shared" si="133"/>
        <v>-281.28257579553309</v>
      </c>
      <c r="EB62">
        <f t="shared" si="134"/>
        <v>-165.68580618435558</v>
      </c>
      <c r="EC62">
        <f t="shared" si="135"/>
        <v>-115.58617486125782</v>
      </c>
      <c r="ED62">
        <v>-1.312413834312</v>
      </c>
      <c r="EE62">
        <v>-0.82455814457400001</v>
      </c>
      <c r="EF62">
        <v>-0.48492043931399997</v>
      </c>
      <c r="EG62">
        <v>-279.96717366134601</v>
      </c>
      <c r="EH62">
        <v>-164.85989284372201</v>
      </c>
      <c r="EI62">
        <v>-115.099625584157</v>
      </c>
      <c r="EJ62">
        <v>-1.3145374783099999</v>
      </c>
      <c r="EK62">
        <v>-0.82550482027700001</v>
      </c>
      <c r="EL62">
        <v>-0.48609250317399999</v>
      </c>
      <c r="EM62">
        <f t="shared" si="136"/>
        <v>-281.28247200010537</v>
      </c>
      <c r="EN62">
        <f t="shared" si="137"/>
        <v>-165.68573683953946</v>
      </c>
      <c r="EO62">
        <f t="shared" si="138"/>
        <v>-115.58613801507597</v>
      </c>
      <c r="EP62">
        <v>-280.94346307920199</v>
      </c>
      <c r="EQ62">
        <v>-165.487746619153</v>
      </c>
      <c r="ER62">
        <v>-115.445803978236</v>
      </c>
      <c r="ES62">
        <f t="shared" si="139"/>
        <v>-5.926485672898707E-2</v>
      </c>
      <c r="ET62">
        <f t="shared" si="140"/>
        <v>-3.6164945979010099E-2</v>
      </c>
      <c r="EU62">
        <f t="shared" si="141"/>
        <v>-2.3469662294004934E-2</v>
      </c>
      <c r="EV62">
        <v>-4.4763344162E-2</v>
      </c>
      <c r="EW62">
        <v>-3.3569462307000003E-2</v>
      </c>
      <c r="EX62">
        <v>-1.0713657523999999E-2</v>
      </c>
      <c r="EY62">
        <v>-281.183262087956</v>
      </c>
      <c r="EZ62">
        <v>-165.62826141160801</v>
      </c>
      <c r="FA62">
        <v>-115.54507319275</v>
      </c>
      <c r="FB62">
        <f t="shared" si="142"/>
        <v>-4.1360503186979258E-2</v>
      </c>
      <c r="FC62">
        <f t="shared" si="143"/>
        <v>-2.3956918136008198E-2</v>
      </c>
      <c r="FD62">
        <f t="shared" si="144"/>
        <v>-1.786871133099055E-2</v>
      </c>
      <c r="FE62">
        <v>-6.0479676279E-2</v>
      </c>
      <c r="FF62">
        <v>-4.3945896395000003E-2</v>
      </c>
      <c r="FG62">
        <v>-1.5992069577000001E-2</v>
      </c>
      <c r="FH62">
        <v>-281.25386522092498</v>
      </c>
      <c r="FI62">
        <v>-165.671285771165</v>
      </c>
      <c r="FJ62">
        <v>-115.572026364557</v>
      </c>
      <c r="FK62">
        <v>-281.27648265697599</v>
      </c>
      <c r="FL62">
        <v>-165.682858165807</v>
      </c>
      <c r="FM62">
        <v>-115.58304673223</v>
      </c>
      <c r="FN62">
        <v>-281.28166154305501</v>
      </c>
      <c r="FO62">
        <v>-165.68537551083199</v>
      </c>
      <c r="FP62">
        <v>-115.585695564605</v>
      </c>
      <c r="FQ62">
        <v>-281.25174521205003</v>
      </c>
      <c r="FR62">
        <v>-165.66648998628401</v>
      </c>
      <c r="FS62">
        <v>-115.57522706968901</v>
      </c>
      <c r="FT62">
        <f t="shared" si="145"/>
        <v>-2.6516551693021029E-2</v>
      </c>
      <c r="FU62">
        <f t="shared" si="146"/>
        <v>-1.3675690301994337E-2</v>
      </c>
      <c r="FV62">
        <f t="shared" si="147"/>
        <v>-1.3324708651012429E-2</v>
      </c>
      <c r="FW62">
        <v>-6.4393414859999998E-2</v>
      </c>
      <c r="FX62">
        <v>-4.6546253480999999E-2</v>
      </c>
      <c r="FY62">
        <v>-1.7280030243E-2</v>
      </c>
      <c r="FZ62">
        <v>-4.3812507310999997E-2</v>
      </c>
      <c r="GA62">
        <v>-3.3012095996000003E-2</v>
      </c>
      <c r="GB62">
        <v>-1.0354381212E-2</v>
      </c>
    </row>
    <row r="63" spans="1:184" ht="17" x14ac:dyDescent="0.25">
      <c r="A63" s="5">
        <v>6</v>
      </c>
      <c r="B63" t="s">
        <v>39</v>
      </c>
      <c r="C63" t="s">
        <v>2</v>
      </c>
      <c r="D63" t="s">
        <v>21</v>
      </c>
      <c r="E63" s="3">
        <v>1.25</v>
      </c>
      <c r="F63" s="2">
        <f t="shared" si="76"/>
        <v>-6.2133316464738808</v>
      </c>
      <c r="G63" s="4">
        <f t="shared" si="77"/>
        <v>-6.159005898138223</v>
      </c>
      <c r="H63" s="4">
        <f t="shared" si="78"/>
        <v>-6.1641610154117288</v>
      </c>
      <c r="I63" s="4">
        <f t="shared" si="79"/>
        <v>-6.1645187773929946</v>
      </c>
      <c r="J63" s="4">
        <f t="shared" si="80"/>
        <v>-6.1668601960715987</v>
      </c>
      <c r="K63" s="4">
        <f t="shared" si="81"/>
        <v>-5.9939628630904584</v>
      </c>
      <c r="L63" s="4">
        <f t="shared" si="82"/>
        <v>-6.0809640802695197</v>
      </c>
      <c r="M63" s="4">
        <f t="shared" si="83"/>
        <v>-6.1313609815240602</v>
      </c>
      <c r="N63" s="4">
        <f t="shared" si="84"/>
        <v>-6.1485561173359837</v>
      </c>
      <c r="O63" s="4">
        <f t="shared" si="85"/>
        <v>-6.0268171194481566</v>
      </c>
      <c r="P63" s="4">
        <f t="shared" si="86"/>
        <v>-6.1212873525284452</v>
      </c>
      <c r="Q63" s="4">
        <f t="shared" si="87"/>
        <v>-6.1770836749858082</v>
      </c>
      <c r="R63" s="4">
        <f t="shared" si="88"/>
        <v>-5.9459390985959475</v>
      </c>
      <c r="S63" s="4">
        <f t="shared" si="89"/>
        <v>-5.9490352097735828</v>
      </c>
      <c r="T63" s="4">
        <f t="shared" si="90"/>
        <v>-5.95566697864112</v>
      </c>
      <c r="U63" s="4">
        <f t="shared" si="91"/>
        <v>-6.151720672857012</v>
      </c>
      <c r="V63" s="4">
        <f t="shared" si="92"/>
        <v>-6.1802251437822342</v>
      </c>
      <c r="W63" s="39">
        <f t="shared" si="93"/>
        <v>-6.1807976093001002</v>
      </c>
      <c r="X63" s="4">
        <f t="shared" si="94"/>
        <v>-6.1924088533044905</v>
      </c>
      <c r="Y63" s="4">
        <f t="shared" si="95"/>
        <v>-6.0777283130807289</v>
      </c>
      <c r="Z63" s="4">
        <f t="shared" si="96"/>
        <v>-6.1378763072512399</v>
      </c>
      <c r="AA63" s="38">
        <f t="shared" si="97"/>
        <v>-6.2243090095822398</v>
      </c>
      <c r="AB63" s="4">
        <f t="shared" si="98"/>
        <v>-6.2133316464738808</v>
      </c>
      <c r="AC63" s="37">
        <f t="shared" si="99"/>
        <v>-6.2143423810260163</v>
      </c>
      <c r="AD63" s="36">
        <f t="shared" si="100"/>
        <v>-6.2788881084902783</v>
      </c>
      <c r="AE63" s="4">
        <f t="shared" si="101"/>
        <v>-6.1664447238554452</v>
      </c>
      <c r="AF63" s="4">
        <f t="shared" si="102"/>
        <v>-6.1676401879098508</v>
      </c>
      <c r="AG63" s="4">
        <f t="shared" si="103"/>
        <v>-6.1644029207852844</v>
      </c>
      <c r="AH63" s="4">
        <f t="shared" si="104"/>
        <v>-6.1665969155648872</v>
      </c>
      <c r="AI63" s="4">
        <f t="shared" si="105"/>
        <v>-6.2136656602218512</v>
      </c>
      <c r="AL63" s="4">
        <f t="shared" si="106"/>
        <v>0.14616487353544008</v>
      </c>
      <c r="AM63" s="4">
        <f t="shared" si="107"/>
        <v>-0.20631286833946483</v>
      </c>
      <c r="AN63" s="31">
        <f t="shared" si="108"/>
        <v>-6.0147994804024746E-2</v>
      </c>
      <c r="AO63" s="4">
        <f t="shared" si="109"/>
        <v>0.18769628548152853</v>
      </c>
      <c r="AP63" s="4">
        <f t="shared" si="110"/>
        <v>-0.22801955773665755</v>
      </c>
      <c r="AQ63" s="31">
        <f t="shared" si="111"/>
        <v>-4.0323272255129022E-2</v>
      </c>
      <c r="AR63" s="35">
        <f t="shared" si="112"/>
        <v>0.19389821348729958</v>
      </c>
      <c r="AS63" s="4">
        <f t="shared" si="113"/>
        <v>-0.23962090693696106</v>
      </c>
      <c r="AT63" s="31">
        <f t="shared" si="114"/>
        <v>-4.5722693449661483E-2</v>
      </c>
      <c r="AU63" s="4">
        <f t="shared" si="115"/>
        <v>0.19901959870114391</v>
      </c>
      <c r="AV63" s="32">
        <f t="shared" si="116"/>
        <v>-0.25550956044197692</v>
      </c>
      <c r="AW63" s="31">
        <f t="shared" si="117"/>
        <v>-5.6489961740833011E-2</v>
      </c>
      <c r="AX63" s="4">
        <f t="shared" si="118"/>
        <v>0.20608391461653883</v>
      </c>
      <c r="AY63" s="4">
        <f t="shared" si="119"/>
        <v>-0.20578157426106447</v>
      </c>
      <c r="AZ63" s="4">
        <f t="shared" si="120"/>
        <v>-0.23485851070415287</v>
      </c>
      <c r="BA63" s="4">
        <f t="shared" si="121"/>
        <v>3.0234035547435645E-4</v>
      </c>
      <c r="BB63" s="31">
        <f t="shared" si="122"/>
        <v>-2.8774596087614041E-2</v>
      </c>
      <c r="BC63" s="4">
        <f t="shared" si="123"/>
        <v>0.20981810187794725</v>
      </c>
      <c r="BD63" s="4">
        <f t="shared" si="124"/>
        <v>-0.2311899340086514</v>
      </c>
      <c r="BE63" s="4">
        <f t="shared" si="125"/>
        <v>-0.24337364353090732</v>
      </c>
      <c r="BF63" s="4">
        <f t="shared" si="126"/>
        <v>-2.1371832130704149E-2</v>
      </c>
      <c r="BG63" s="4">
        <f t="shared" si="127"/>
        <v>-3.3555541652960069E-2</v>
      </c>
      <c r="BH63" s="4">
        <f t="shared" si="128"/>
        <v>-4.5691458564029674E-2</v>
      </c>
      <c r="BI63" s="34">
        <f t="shared" si="129"/>
        <v>0.20880736732581212</v>
      </c>
      <c r="BJ63" s="33">
        <f t="shared" si="130"/>
        <v>-4.6702193116164803E-2</v>
      </c>
      <c r="BK63" s="4">
        <f t="shared" si="131"/>
        <v>-0.19093390128150789</v>
      </c>
      <c r="BL63" s="4">
        <f t="shared" si="132"/>
        <v>-0.32106602245837512</v>
      </c>
      <c r="BN63" t="s">
        <v>57</v>
      </c>
      <c r="BO63">
        <v>-281.27553160269503</v>
      </c>
      <c r="BP63">
        <v>-165.682730450017</v>
      </c>
      <c r="BQ63">
        <v>-115.58298615243</v>
      </c>
      <c r="BR63">
        <v>-281.280859511144</v>
      </c>
      <c r="BS63">
        <v>-165.68534865317801</v>
      </c>
      <c r="BT63">
        <v>-115.58568764251601</v>
      </c>
      <c r="BU63">
        <v>-281.27591717250198</v>
      </c>
      <c r="BV63">
        <v>-165.68298900272401</v>
      </c>
      <c r="BW63">
        <v>-115.58310438419799</v>
      </c>
      <c r="BX63">
        <v>-281.280948583655</v>
      </c>
      <c r="BY63">
        <v>-165.68539676921901</v>
      </c>
      <c r="BZ63">
        <v>-115.58572429756801</v>
      </c>
      <c r="CA63">
        <v>-280.87270821067699</v>
      </c>
      <c r="CB63">
        <v>-165.44411920146501</v>
      </c>
      <c r="CC63">
        <v>-115.419037021771</v>
      </c>
      <c r="CD63">
        <v>-281.141068396641</v>
      </c>
      <c r="CE63">
        <v>-165.604252649335</v>
      </c>
      <c r="CF63">
        <v>-115.52712511460599</v>
      </c>
      <c r="CG63">
        <v>-281.22443672811897</v>
      </c>
      <c r="CH63">
        <v>-165.65278850778299</v>
      </c>
      <c r="CI63">
        <v>-115.561877275065</v>
      </c>
      <c r="CJ63">
        <v>-281.25325110704</v>
      </c>
      <c r="CK63">
        <v>-165.669116004952</v>
      </c>
      <c r="CL63">
        <v>-115.57433675462499</v>
      </c>
      <c r="CM63">
        <v>-280.97652097782498</v>
      </c>
      <c r="CN63">
        <v>-165.51384879996201</v>
      </c>
      <c r="CO63">
        <v>-115.453067833834</v>
      </c>
      <c r="CP63">
        <v>-281.24290243909701</v>
      </c>
      <c r="CQ63">
        <v>-165.67216479370401</v>
      </c>
      <c r="CR63">
        <v>-115.560982753471</v>
      </c>
      <c r="CS63">
        <v>-281.315348036204</v>
      </c>
      <c r="CT63">
        <v>-165.713019749724</v>
      </c>
      <c r="CU63">
        <v>-115.59248447746199</v>
      </c>
      <c r="CV63">
        <v>-281.24693832731299</v>
      </c>
      <c r="CW63">
        <v>-165.66502949367799</v>
      </c>
      <c r="CX63">
        <v>-115.572433376931</v>
      </c>
      <c r="CY63">
        <v>-281.27577667981302</v>
      </c>
      <c r="CZ63">
        <v>-165.67983263715101</v>
      </c>
      <c r="DA63">
        <v>-115.586463651991</v>
      </c>
      <c r="DB63">
        <v>-281.28249493024498</v>
      </c>
      <c r="DC63">
        <v>-165.683042884386</v>
      </c>
      <c r="DD63">
        <v>-115.589961086792</v>
      </c>
      <c r="DE63">
        <v>-281.29846033565002</v>
      </c>
      <c r="DF63">
        <v>-165.70314734214099</v>
      </c>
      <c r="DG63">
        <v>-115.585509603006</v>
      </c>
      <c r="DH63">
        <v>-281.33664351975398</v>
      </c>
      <c r="DI63">
        <v>-165.72416589009299</v>
      </c>
      <c r="DJ63">
        <v>-115.602628814394</v>
      </c>
      <c r="DK63">
        <v>-280.88312148795899</v>
      </c>
      <c r="DL63">
        <v>-165.451296601373</v>
      </c>
      <c r="DM63">
        <v>-115.422139410409</v>
      </c>
      <c r="DN63">
        <v>-280.98711363905801</v>
      </c>
      <c r="DO63">
        <v>-165.52102683857001</v>
      </c>
      <c r="DP63">
        <v>-115.456305472385</v>
      </c>
      <c r="DR63">
        <v>-1.31100670474</v>
      </c>
      <c r="DS63">
        <v>-0.82431400887200001</v>
      </c>
      <c r="DT63">
        <v>-0.48480705312700001</v>
      </c>
      <c r="DU63">
        <v>-279.96746573205201</v>
      </c>
      <c r="DV63">
        <v>-164.859889732456</v>
      </c>
      <c r="DW63">
        <v>-115.099647525634</v>
      </c>
      <c r="DX63">
        <v>-1.313393779091</v>
      </c>
      <c r="DY63">
        <v>-0.82545892072100002</v>
      </c>
      <c r="DZ63">
        <v>-0.486040116882</v>
      </c>
      <c r="EA63">
        <f t="shared" si="133"/>
        <v>-281.28181429420431</v>
      </c>
      <c r="EB63">
        <f t="shared" si="134"/>
        <v>-165.68580659552791</v>
      </c>
      <c r="EC63">
        <f t="shared" si="135"/>
        <v>-115.58618084390551</v>
      </c>
      <c r="ED63">
        <v>-1.3113442504990001</v>
      </c>
      <c r="EE63">
        <v>-0.82455457028800005</v>
      </c>
      <c r="EF63">
        <v>-0.48489457817300002</v>
      </c>
      <c r="EG63">
        <v>-279.96747452209399</v>
      </c>
      <c r="EH63">
        <v>-164.85989272248099</v>
      </c>
      <c r="EI63">
        <v>-115.099652854116</v>
      </c>
      <c r="EJ63">
        <v>-1.3134740615610001</v>
      </c>
      <c r="EK63">
        <v>-0.82550404673699995</v>
      </c>
      <c r="EL63">
        <v>-0.48607144345199998</v>
      </c>
      <c r="EM63">
        <f t="shared" si="136"/>
        <v>-281.28171165364375</v>
      </c>
      <c r="EN63">
        <f t="shared" si="137"/>
        <v>-165.68573694821143</v>
      </c>
      <c r="EO63">
        <f t="shared" si="138"/>
        <v>-115.58614594556828</v>
      </c>
      <c r="EP63">
        <v>-280.942547725662</v>
      </c>
      <c r="EQ63">
        <v>-165.48747994155599</v>
      </c>
      <c r="ER63">
        <v>-115.44561523647199</v>
      </c>
      <c r="ES63">
        <f t="shared" si="139"/>
        <v>-5.94262377030077E-2</v>
      </c>
      <c r="ET63">
        <f t="shared" si="140"/>
        <v>-3.6183340182986967E-2</v>
      </c>
      <c r="EU63">
        <f t="shared" si="141"/>
        <v>-2.34758260629917E-2</v>
      </c>
      <c r="EV63">
        <v>-4.4565913396000002E-2</v>
      </c>
      <c r="EW63">
        <v>-3.3546897013000003E-2</v>
      </c>
      <c r="EX63">
        <v>-1.0690235913E-2</v>
      </c>
      <c r="EY63">
        <v>-281.18261547470399</v>
      </c>
      <c r="EZ63">
        <v>-165.628222344508</v>
      </c>
      <c r="FA63">
        <v>-115.545001610554</v>
      </c>
      <c r="FB63">
        <f t="shared" si="142"/>
        <v>-4.1547078062990295E-2</v>
      </c>
      <c r="FC63">
        <f t="shared" si="143"/>
        <v>-2.3969695173008176E-2</v>
      </c>
      <c r="FD63">
        <f t="shared" si="144"/>
        <v>-1.7876495948002002E-2</v>
      </c>
      <c r="FE63">
        <v>-6.0286964392999999E-2</v>
      </c>
      <c r="FF63">
        <v>-4.3942449196000002E-2</v>
      </c>
      <c r="FG63">
        <v>-1.5981142917000001E-2</v>
      </c>
      <c r="FH63">
        <v>-281.25308699091602</v>
      </c>
      <c r="FI63">
        <v>-165.67126591343199</v>
      </c>
      <c r="FJ63">
        <v>-115.57201720517099</v>
      </c>
      <c r="FK63">
        <v>-281.27570999198599</v>
      </c>
      <c r="FL63">
        <v>-165.682851568952</v>
      </c>
      <c r="FM63">
        <v>-115.583043665948</v>
      </c>
      <c r="FN63">
        <v>-281.28089807441597</v>
      </c>
      <c r="FO63">
        <v>-165.68537415734099</v>
      </c>
      <c r="FP63">
        <v>-115.585700202301</v>
      </c>
      <c r="FQ63">
        <v>-281.25114875983098</v>
      </c>
      <c r="FR63">
        <v>-165.66647507757699</v>
      </c>
      <c r="FS63">
        <v>-115.575211733442</v>
      </c>
      <c r="FT63">
        <f t="shared" si="145"/>
        <v>-2.6712031712008866E-2</v>
      </c>
      <c r="FU63">
        <f t="shared" si="146"/>
        <v>-1.3686569794003844E-2</v>
      </c>
      <c r="FV63">
        <f t="shared" si="147"/>
        <v>-1.3334458377002534E-2</v>
      </c>
      <c r="FW63">
        <v>-6.4199276373000005E-2</v>
      </c>
      <c r="FX63">
        <v>-4.6544672146999998E-2</v>
      </c>
      <c r="FY63">
        <v>-1.7272744020000001E-2</v>
      </c>
      <c r="FZ63">
        <v>-4.3638712517000001E-2</v>
      </c>
      <c r="GA63">
        <v>-3.3002064397999999E-2</v>
      </c>
      <c r="GB63">
        <v>-1.0332375592000001E-2</v>
      </c>
    </row>
    <row r="64" spans="1:184" ht="17" x14ac:dyDescent="0.25">
      <c r="A64" s="5">
        <v>6</v>
      </c>
      <c r="B64" t="s">
        <v>39</v>
      </c>
      <c r="C64" t="s">
        <v>2</v>
      </c>
      <c r="D64" t="s">
        <v>21</v>
      </c>
      <c r="E64" s="3">
        <v>1.5</v>
      </c>
      <c r="F64" s="2">
        <f t="shared" si="76"/>
        <v>-5.0483536088870213</v>
      </c>
      <c r="G64" s="4">
        <f t="shared" si="77"/>
        <v>-5.0251830011469183</v>
      </c>
      <c r="H64" s="4">
        <f t="shared" si="78"/>
        <v>-5.0277072998940104</v>
      </c>
      <c r="I64" s="4">
        <f t="shared" si="79"/>
        <v>-5.0284715819829788</v>
      </c>
      <c r="J64" s="4">
        <f t="shared" si="80"/>
        <v>-5.0298307406035301</v>
      </c>
      <c r="K64" s="4">
        <f t="shared" si="81"/>
        <v>-5.0146363686466575</v>
      </c>
      <c r="L64" s="4">
        <f t="shared" si="82"/>
        <v>-4.9852065954173961</v>
      </c>
      <c r="M64" s="4">
        <f t="shared" si="83"/>
        <v>-5.0109293010249569</v>
      </c>
      <c r="N64" s="4">
        <f t="shared" si="84"/>
        <v>-5.0190122816707712</v>
      </c>
      <c r="O64" s="4">
        <f t="shared" si="85"/>
        <v>-5.0243025645039907</v>
      </c>
      <c r="P64" s="4">
        <f t="shared" si="86"/>
        <v>-4.9966167355377786</v>
      </c>
      <c r="Q64" s="4">
        <f t="shared" si="87"/>
        <v>-5.0279662184834493</v>
      </c>
      <c r="R64" s="4">
        <f t="shared" si="88"/>
        <v>-4.9116388192580613</v>
      </c>
      <c r="S64" s="4">
        <f t="shared" si="89"/>
        <v>-4.9108932249887571</v>
      </c>
      <c r="T64" s="4">
        <f t="shared" si="90"/>
        <v>-4.9148920073203275</v>
      </c>
      <c r="U64" s="4">
        <f t="shared" si="91"/>
        <v>-5.0185350205224539</v>
      </c>
      <c r="V64" s="4">
        <f t="shared" si="92"/>
        <v>-5.029720919523152</v>
      </c>
      <c r="W64" s="39">
        <f t="shared" si="93"/>
        <v>-5.0336394537611122</v>
      </c>
      <c r="X64" s="4">
        <f t="shared" si="94"/>
        <v>-5.0359831390251149</v>
      </c>
      <c r="Y64" s="4">
        <f t="shared" si="95"/>
        <v>-5.0183736878489809</v>
      </c>
      <c r="Z64" s="4">
        <f t="shared" si="96"/>
        <v>-5.0451914904307369</v>
      </c>
      <c r="AA64" s="38">
        <f t="shared" si="97"/>
        <v>-5.0545251024757665</v>
      </c>
      <c r="AB64" s="4">
        <f t="shared" si="98"/>
        <v>-5.0483536088870213</v>
      </c>
      <c r="AC64" s="37">
        <f t="shared" si="99"/>
        <v>-5.0490788373229494</v>
      </c>
      <c r="AD64" s="36">
        <f t="shared" si="100"/>
        <v>-5.0681753906274132</v>
      </c>
      <c r="AE64" s="4">
        <f t="shared" si="101"/>
        <v>-5.028895353853704</v>
      </c>
      <c r="AF64" s="4">
        <f t="shared" si="102"/>
        <v>-5.0303324186562497</v>
      </c>
      <c r="AG64" s="4">
        <f t="shared" si="103"/>
        <v>-5.027793990225323</v>
      </c>
      <c r="AH64" s="4">
        <f t="shared" si="104"/>
        <v>-5.0274927859549043</v>
      </c>
      <c r="AI64" s="4">
        <f t="shared" si="105"/>
        <v>-5.0485200161491006</v>
      </c>
      <c r="AL64" s="4">
        <f t="shared" si="106"/>
        <v>8.2206348677245425E-2</v>
      </c>
      <c r="AM64" s="4">
        <f t="shared" si="107"/>
        <v>-0.10902415125735157</v>
      </c>
      <c r="AN64" s="31">
        <f t="shared" si="108"/>
        <v>-2.6817802580106145E-2</v>
      </c>
      <c r="AO64" s="4">
        <f t="shared" si="109"/>
        <v>0.10508021639452149</v>
      </c>
      <c r="AP64" s="4">
        <f t="shared" si="110"/>
        <v>-0.11649035655232436</v>
      </c>
      <c r="AQ64" s="31">
        <f t="shared" si="111"/>
        <v>-1.1410140157802867E-2</v>
      </c>
      <c r="AR64" s="35">
        <f t="shared" si="112"/>
        <v>0.10604318240707392</v>
      </c>
      <c r="AS64" s="4">
        <f t="shared" si="113"/>
        <v>-0.12308009987585319</v>
      </c>
      <c r="AT64" s="31">
        <f t="shared" si="114"/>
        <v>-1.7036917468779278E-2</v>
      </c>
      <c r="AU64" s="4">
        <f t="shared" si="115"/>
        <v>0.1068383738207007</v>
      </c>
      <c r="AV64" s="32">
        <f t="shared" si="116"/>
        <v>-0.13210509744698071</v>
      </c>
      <c r="AW64" s="31">
        <f t="shared" si="117"/>
        <v>-2.5266723626280005E-2</v>
      </c>
      <c r="AX64" s="4">
        <f t="shared" si="118"/>
        <v>0.11206650303175959</v>
      </c>
      <c r="AY64" s="4">
        <f t="shared" si="119"/>
        <v>-0.10689620126439259</v>
      </c>
      <c r="AZ64" s="4">
        <f t="shared" si="120"/>
        <v>-0.12200063450305126</v>
      </c>
      <c r="BA64" s="4">
        <f t="shared" si="121"/>
        <v>5.1703017673670054E-3</v>
      </c>
      <c r="BB64" s="31">
        <f t="shared" si="122"/>
        <v>-9.9341314712916712E-3</v>
      </c>
      <c r="BC64" s="4">
        <f t="shared" si="123"/>
        <v>0.11408390721620905</v>
      </c>
      <c r="BD64" s="4">
        <f t="shared" si="124"/>
        <v>-0.1188276945343949</v>
      </c>
      <c r="BE64" s="4">
        <f t="shared" si="125"/>
        <v>-0.1250899140363575</v>
      </c>
      <c r="BF64" s="4">
        <f t="shared" si="126"/>
        <v>-4.743787318185852E-3</v>
      </c>
      <c r="BG64" s="4">
        <f t="shared" si="127"/>
        <v>-1.1006006820148448E-2</v>
      </c>
      <c r="BH64" s="4">
        <f t="shared" si="128"/>
        <v>-1.8021190230771658E-2</v>
      </c>
      <c r="BI64" s="34">
        <f t="shared" si="129"/>
        <v>0.1133586787802804</v>
      </c>
      <c r="BJ64" s="33">
        <f t="shared" si="130"/>
        <v>-1.8746418666700307E-2</v>
      </c>
      <c r="BK64" s="4">
        <f t="shared" si="131"/>
        <v>-0.10236637335383353</v>
      </c>
      <c r="BL64" s="4">
        <f t="shared" si="132"/>
        <v>-0.15192687918737191</v>
      </c>
      <c r="BN64" t="s">
        <v>56</v>
      </c>
      <c r="BO64">
        <v>-281.27370011855902</v>
      </c>
      <c r="BP64">
        <v>-165.68272227878799</v>
      </c>
      <c r="BQ64">
        <v>-115.58296970124699</v>
      </c>
      <c r="BR64">
        <v>-281.27903828368898</v>
      </c>
      <c r="BS64">
        <v>-165.685346846671</v>
      </c>
      <c r="BT64">
        <v>-115.585679275768</v>
      </c>
      <c r="BU64">
        <v>-281.27408838427698</v>
      </c>
      <c r="BV64">
        <v>-165.68298393651901</v>
      </c>
      <c r="BW64">
        <v>-115.58309106854701</v>
      </c>
      <c r="BX64">
        <v>-281.27912865361401</v>
      </c>
      <c r="BY64">
        <v>-165.685395770437</v>
      </c>
      <c r="BZ64">
        <v>-115.585717338009</v>
      </c>
      <c r="CA64">
        <v>-280.870796958254</v>
      </c>
      <c r="CB64">
        <v>-165.44396745019199</v>
      </c>
      <c r="CC64">
        <v>-115.418838176666</v>
      </c>
      <c r="CD64">
        <v>-281.13919146080701</v>
      </c>
      <c r="CE64">
        <v>-165.60420293250399</v>
      </c>
      <c r="CF64">
        <v>-115.52704409623399</v>
      </c>
      <c r="CG64">
        <v>-281.22258797696298</v>
      </c>
      <c r="CH64">
        <v>-165.65276143728701</v>
      </c>
      <c r="CI64">
        <v>-115.56184111586801</v>
      </c>
      <c r="CJ64">
        <v>-281.25141903811902</v>
      </c>
      <c r="CK64">
        <v>-165.66910544220201</v>
      </c>
      <c r="CL64">
        <v>-115.57431529106</v>
      </c>
      <c r="CM64">
        <v>-280.97456510284599</v>
      </c>
      <c r="CN64">
        <v>-165.51369702680799</v>
      </c>
      <c r="CO64">
        <v>-115.45286134057901</v>
      </c>
      <c r="CP64">
        <v>-281.24099049003797</v>
      </c>
      <c r="CQ64">
        <v>-165.672123214583</v>
      </c>
      <c r="CR64">
        <v>-115.560904660171</v>
      </c>
      <c r="CS64">
        <v>-281.31346957092398</v>
      </c>
      <c r="CT64">
        <v>-165.71300148579999</v>
      </c>
      <c r="CU64">
        <v>-115.59245551126099</v>
      </c>
      <c r="CV64">
        <v>-281.24523878414402</v>
      </c>
      <c r="CW64">
        <v>-165.665005045767</v>
      </c>
      <c r="CX64">
        <v>-115.572406544017</v>
      </c>
      <c r="CY64">
        <v>-281.27409506258198</v>
      </c>
      <c r="CZ64">
        <v>-165.679825524839</v>
      </c>
      <c r="DA64">
        <v>-115.58644353156301</v>
      </c>
      <c r="DB64">
        <v>-281.28082226060098</v>
      </c>
      <c r="DC64">
        <v>-165.68304109251201</v>
      </c>
      <c r="DD64">
        <v>-115.58994878944399</v>
      </c>
      <c r="DE64">
        <v>-281.29658521868799</v>
      </c>
      <c r="DF64">
        <v>-165.70311057855301</v>
      </c>
      <c r="DG64">
        <v>-115.58547709584199</v>
      </c>
      <c r="DH64">
        <v>-281.33477528684199</v>
      </c>
      <c r="DI64">
        <v>-165.72415276771801</v>
      </c>
      <c r="DJ64">
        <v>-115.602607148967</v>
      </c>
      <c r="DK64">
        <v>-280.88083222434602</v>
      </c>
      <c r="DL64">
        <v>-165.450893627369</v>
      </c>
      <c r="DM64">
        <v>-115.421941309784</v>
      </c>
      <c r="DN64">
        <v>-280.984753845211</v>
      </c>
      <c r="DO64">
        <v>-165.520620784648</v>
      </c>
      <c r="DP64">
        <v>-115.456093036483</v>
      </c>
      <c r="DR64">
        <v>-1.31004365686</v>
      </c>
      <c r="DS64">
        <v>-0.82430699070400004</v>
      </c>
      <c r="DT64">
        <v>-0.48481681385800002</v>
      </c>
      <c r="DU64">
        <v>-279.96660033093099</v>
      </c>
      <c r="DV64">
        <v>-164.85988950684501</v>
      </c>
      <c r="DW64">
        <v>-115.09962324858</v>
      </c>
      <c r="DX64">
        <v>-1.3124379527579999</v>
      </c>
      <c r="DY64">
        <v>-0.82545733982699998</v>
      </c>
      <c r="DZ64">
        <v>-0.48605602718800001</v>
      </c>
      <c r="EA64">
        <f t="shared" si="133"/>
        <v>-281.27999595522789</v>
      </c>
      <c r="EB64">
        <f t="shared" si="134"/>
        <v>-165.68580696382622</v>
      </c>
      <c r="EC64">
        <f t="shared" si="135"/>
        <v>-115.58617493686727</v>
      </c>
      <c r="ED64">
        <v>-1.310382360527</v>
      </c>
      <c r="EE64">
        <v>-0.82455046657700004</v>
      </c>
      <c r="EF64">
        <v>-0.48490616925300001</v>
      </c>
      <c r="EG64">
        <v>-279.96660954763303</v>
      </c>
      <c r="EH64">
        <v>-164.85989260130501</v>
      </c>
      <c r="EI64">
        <v>-115.099629357278</v>
      </c>
      <c r="EJ64">
        <v>-1.312519105981</v>
      </c>
      <c r="EK64">
        <v>-0.82550316913199995</v>
      </c>
      <c r="EL64">
        <v>-0.48608798073100001</v>
      </c>
      <c r="EM64">
        <f t="shared" si="136"/>
        <v>-281.27989420806091</v>
      </c>
      <c r="EN64">
        <f t="shared" si="137"/>
        <v>-165.68573710528165</v>
      </c>
      <c r="EO64">
        <f t="shared" si="138"/>
        <v>-115.58614075813642</v>
      </c>
      <c r="EP64">
        <v>-280.940394105493</v>
      </c>
      <c r="EQ64">
        <v>-165.487104678577</v>
      </c>
      <c r="ER64">
        <v>-115.445423143873</v>
      </c>
      <c r="ES64">
        <f t="shared" si="139"/>
        <v>-5.9561881146976248E-2</v>
      </c>
      <c r="ET64">
        <f t="shared" si="140"/>
        <v>-3.621105120799939E-2</v>
      </c>
      <c r="EU64">
        <f t="shared" si="141"/>
        <v>-2.3481834088997289E-2</v>
      </c>
      <c r="EV64">
        <v>-4.4359739718000002E-2</v>
      </c>
      <c r="EW64">
        <v>-3.3516106071000001E-2</v>
      </c>
      <c r="EX64">
        <v>-1.066989261E-2</v>
      </c>
      <c r="EY64">
        <v>-281.18088611163103</v>
      </c>
      <c r="EZ64">
        <v>-165.62818423129099</v>
      </c>
      <c r="FA64">
        <v>-115.54492490424801</v>
      </c>
      <c r="FB64">
        <f t="shared" si="142"/>
        <v>-4.1694650824013024E-2</v>
      </c>
      <c r="FC64">
        <f t="shared" si="143"/>
        <v>-2.3981298786992511E-2</v>
      </c>
      <c r="FD64">
        <f t="shared" si="144"/>
        <v>-1.7880808014012928E-2</v>
      </c>
      <c r="FE64">
        <v>-6.0104378407000003E-2</v>
      </c>
      <c r="FF64">
        <v>-4.3938983292000001E-2</v>
      </c>
      <c r="FG64">
        <v>-1.5979755923000001E-2</v>
      </c>
      <c r="FH64">
        <v>-281.25124641252597</v>
      </c>
      <c r="FI64">
        <v>-165.67124361674499</v>
      </c>
      <c r="FJ64">
        <v>-115.571997012088</v>
      </c>
      <c r="FK64">
        <v>-281.27387931892201</v>
      </c>
      <c r="FL64">
        <v>-165.68284414186701</v>
      </c>
      <c r="FM64">
        <v>-115.583027366604</v>
      </c>
      <c r="FN64">
        <v>-281.27907612940498</v>
      </c>
      <c r="FO64">
        <v>-165.68537244347399</v>
      </c>
      <c r="FP64">
        <v>-115.58569065874001</v>
      </c>
      <c r="FQ64">
        <v>-281.24945500835702</v>
      </c>
      <c r="FR64">
        <v>-165.66645852911</v>
      </c>
      <c r="FS64">
        <v>-115.575180046</v>
      </c>
      <c r="FT64">
        <f t="shared" si="145"/>
        <v>-2.6867031394033347E-2</v>
      </c>
      <c r="FU64">
        <f t="shared" si="146"/>
        <v>-1.3697091822990615E-2</v>
      </c>
      <c r="FV64">
        <f t="shared" si="147"/>
        <v>-1.333893013199372E-2</v>
      </c>
      <c r="FW64">
        <v>-6.4014562567E-2</v>
      </c>
      <c r="FX64">
        <v>-4.6542956689999998E-2</v>
      </c>
      <c r="FY64">
        <v>-1.7275465261E-2</v>
      </c>
      <c r="FZ64">
        <v>-4.3466975643999997E-2</v>
      </c>
      <c r="GA64">
        <v>-3.2989602565999997E-2</v>
      </c>
      <c r="GB64">
        <v>-1.0314241885E-2</v>
      </c>
    </row>
    <row r="65" spans="1:184" ht="17" x14ac:dyDescent="0.25">
      <c r="A65" s="5">
        <v>6</v>
      </c>
      <c r="B65" t="s">
        <v>39</v>
      </c>
      <c r="C65" t="s">
        <v>2</v>
      </c>
      <c r="D65" t="s">
        <v>21</v>
      </c>
      <c r="E65" s="3">
        <v>2</v>
      </c>
      <c r="F65" s="2">
        <f t="shared" si="76"/>
        <v>-3.3033333186269753</v>
      </c>
      <c r="G65" s="4">
        <f t="shared" si="77"/>
        <v>-3.3187707708317546</v>
      </c>
      <c r="H65" s="4">
        <f t="shared" si="78"/>
        <v>-3.3202431961269383</v>
      </c>
      <c r="I65" s="4">
        <f t="shared" si="79"/>
        <v>-3.320141308060327</v>
      </c>
      <c r="J65" s="4">
        <f t="shared" si="80"/>
        <v>-3.3207831630546645</v>
      </c>
      <c r="K65" s="4">
        <f t="shared" si="81"/>
        <v>-3.3868278143975044</v>
      </c>
      <c r="L65" s="4">
        <f t="shared" si="82"/>
        <v>-3.3185155068793479</v>
      </c>
      <c r="M65" s="4">
        <f t="shared" si="83"/>
        <v>-3.3151800723534417</v>
      </c>
      <c r="N65" s="4">
        <f t="shared" si="84"/>
        <v>-3.3154660623213692</v>
      </c>
      <c r="O65" s="4">
        <f t="shared" si="85"/>
        <v>-3.36652929522154</v>
      </c>
      <c r="P65" s="4">
        <f t="shared" si="86"/>
        <v>-3.2989522022970053</v>
      </c>
      <c r="Q65" s="4">
        <f t="shared" si="87"/>
        <v>-3.2988122055502251</v>
      </c>
      <c r="R65" s="4">
        <f t="shared" si="88"/>
        <v>-3.2744684005766329</v>
      </c>
      <c r="S65" s="4">
        <f t="shared" si="89"/>
        <v>-3.2688852515058633</v>
      </c>
      <c r="T65" s="4">
        <f t="shared" si="90"/>
        <v>-3.2708122754633546</v>
      </c>
      <c r="U65" s="4">
        <f t="shared" si="91"/>
        <v>-3.302303196527244</v>
      </c>
      <c r="V65" s="4">
        <f t="shared" si="92"/>
        <v>-3.2988860929245134</v>
      </c>
      <c r="W65" s="39">
        <f t="shared" si="93"/>
        <v>-3.3062362531950655</v>
      </c>
      <c r="X65" s="4">
        <f t="shared" si="94"/>
        <v>-3.3004671372672765</v>
      </c>
      <c r="Y65" s="4">
        <f t="shared" si="95"/>
        <v>-3.3369855813281339</v>
      </c>
      <c r="Z65" s="4">
        <f t="shared" si="96"/>
        <v>-3.3227639551561294</v>
      </c>
      <c r="AA65" s="38">
        <f t="shared" si="97"/>
        <v>-3.3060215699549338</v>
      </c>
      <c r="AB65" s="4">
        <f t="shared" si="98"/>
        <v>-3.3033333186269753</v>
      </c>
      <c r="AC65" s="37">
        <f t="shared" si="99"/>
        <v>-3.3037623255559123</v>
      </c>
      <c r="AD65" s="36">
        <f t="shared" si="100"/>
        <v>-3.3036273067608222</v>
      </c>
      <c r="AE65" s="4">
        <f t="shared" si="101"/>
        <v>-3.3208658648520322</v>
      </c>
      <c r="AF65" s="4">
        <f t="shared" si="102"/>
        <v>-3.3210866504701788</v>
      </c>
      <c r="AG65" s="4">
        <f t="shared" si="103"/>
        <v>-3.3129932469282406</v>
      </c>
      <c r="AH65" s="4">
        <f t="shared" si="104"/>
        <v>-3.3157661173696864</v>
      </c>
      <c r="AI65" s="4">
        <f t="shared" si="105"/>
        <v>-3.2987204188750781</v>
      </c>
      <c r="AL65" s="4">
        <f t="shared" si="106"/>
        <v>4.2781003579977911E-2</v>
      </c>
      <c r="AM65" s="4">
        <f t="shared" si="107"/>
        <v>-2.8559377398996035E-2</v>
      </c>
      <c r="AN65" s="31">
        <f t="shared" si="108"/>
        <v>1.4221626180981876E-2</v>
      </c>
      <c r="AO65" s="4">
        <f t="shared" si="109"/>
        <v>5.0321694900764262E-2</v>
      </c>
      <c r="AP65" s="4">
        <f t="shared" si="110"/>
        <v>-3.0758389687815073E-2</v>
      </c>
      <c r="AQ65" s="31">
        <f t="shared" si="111"/>
        <v>1.9563305212949189E-2</v>
      </c>
      <c r="AR65" s="35">
        <f t="shared" si="112"/>
        <v>4.7636510172920782E-2</v>
      </c>
      <c r="AS65" s="4">
        <f t="shared" si="113"/>
        <v>-3.1268643390149391E-2</v>
      </c>
      <c r="AT65" s="31">
        <f t="shared" si="114"/>
        <v>1.6367866782771391E-2</v>
      </c>
      <c r="AU65" s="4">
        <f t="shared" si="115"/>
        <v>4.541915690006406E-2</v>
      </c>
      <c r="AV65" s="32">
        <f t="shared" si="116"/>
        <v>-3.1967462478866192E-2</v>
      </c>
      <c r="AW65" s="31">
        <f t="shared" si="117"/>
        <v>1.3451694421197868E-2</v>
      </c>
      <c r="AX65" s="4">
        <f t="shared" si="118"/>
        <v>4.9551071811889939E-2</v>
      </c>
      <c r="AY65" s="4">
        <f t="shared" si="119"/>
        <v>-2.7834795950611113E-2</v>
      </c>
      <c r="AZ65" s="4">
        <f t="shared" si="120"/>
        <v>-3.1767852618432464E-2</v>
      </c>
      <c r="BA65" s="4">
        <f t="shared" si="121"/>
        <v>2.1716275861278826E-2</v>
      </c>
      <c r="BB65" s="31">
        <f t="shared" si="122"/>
        <v>1.7783219193457475E-2</v>
      </c>
      <c r="BC65" s="4">
        <f t="shared" si="123"/>
        <v>4.9720794322069863E-2</v>
      </c>
      <c r="BD65" s="4">
        <f t="shared" si="124"/>
        <v>-3.0000841418650115E-2</v>
      </c>
      <c r="BE65" s="4">
        <f t="shared" si="125"/>
        <v>-3.1581885761412978E-2</v>
      </c>
      <c r="BF65" s="4">
        <f t="shared" si="126"/>
        <v>1.9719952903419748E-2</v>
      </c>
      <c r="BG65" s="4">
        <f t="shared" si="127"/>
        <v>1.8138908560656884E-2</v>
      </c>
      <c r="BH65" s="4">
        <f t="shared" si="128"/>
        <v>1.7753331843203671E-2</v>
      </c>
      <c r="BI65" s="34">
        <f t="shared" si="129"/>
        <v>4.9291787393132482E-2</v>
      </c>
      <c r="BJ65" s="33">
        <f t="shared" si="130"/>
        <v>1.732432491426629E-2</v>
      </c>
      <c r="BK65" s="4">
        <f t="shared" si="131"/>
        <v>-3.0159312643258499E-2</v>
      </c>
      <c r="BL65" s="4">
        <f t="shared" si="132"/>
        <v>-3.2261450612713002E-2</v>
      </c>
      <c r="BN65" t="s">
        <v>55</v>
      </c>
      <c r="BO65">
        <v>-281.270999657608</v>
      </c>
      <c r="BP65">
        <v>-165.68271444046701</v>
      </c>
      <c r="BQ65">
        <v>-115.582996419488</v>
      </c>
      <c r="BR65">
        <v>-281.27634452679598</v>
      </c>
      <c r="BS65">
        <v>-165.68534489002101</v>
      </c>
      <c r="BT65">
        <v>-115.585708492663</v>
      </c>
      <c r="BU65">
        <v>-281.27138995929101</v>
      </c>
      <c r="BV65">
        <v>-165.68297910710501</v>
      </c>
      <c r="BW65">
        <v>-115.583119870443</v>
      </c>
      <c r="BX65">
        <v>-281.27643728606301</v>
      </c>
      <c r="BY65">
        <v>-165.68539467968401</v>
      </c>
      <c r="BZ65">
        <v>-115.585750601775</v>
      </c>
      <c r="CA65">
        <v>-280.86787780780998</v>
      </c>
      <c r="CB65">
        <v>-165.44379603406099</v>
      </c>
      <c r="CC65">
        <v>-115.418684520298</v>
      </c>
      <c r="CD65">
        <v>-281.13644140296401</v>
      </c>
      <c r="CE65">
        <v>-165.604159559582</v>
      </c>
      <c r="CF65">
        <v>-115.526993452518</v>
      </c>
      <c r="CG65">
        <v>-281.21986099977198</v>
      </c>
      <c r="CH65">
        <v>-165.65273780793601</v>
      </c>
      <c r="CI65">
        <v>-115.561840116325</v>
      </c>
      <c r="CJ65">
        <v>-281.24871691527397</v>
      </c>
      <c r="CK65">
        <v>-165.66909703709899</v>
      </c>
      <c r="CL65">
        <v>-115.57433634691</v>
      </c>
      <c r="CM65">
        <v>-280.97158747857998</v>
      </c>
      <c r="CN65">
        <v>-165.513525858452</v>
      </c>
      <c r="CO65">
        <v>-115.452696714425</v>
      </c>
      <c r="CP65">
        <v>-281.23819662974898</v>
      </c>
      <c r="CQ65">
        <v>-165.67208447338899</v>
      </c>
      <c r="CR65">
        <v>-115.560854941605</v>
      </c>
      <c r="CS65">
        <v>-281.31070394365798</v>
      </c>
      <c r="CT65">
        <v>-165.712984851817</v>
      </c>
      <c r="CU65">
        <v>-115.592462100185</v>
      </c>
      <c r="CV65">
        <v>-281.24263859735299</v>
      </c>
      <c r="CW65">
        <v>-165.66498664230301</v>
      </c>
      <c r="CX65">
        <v>-115.572433757715</v>
      </c>
      <c r="CY65">
        <v>-281.27151017325798</v>
      </c>
      <c r="CZ65">
        <v>-165.67981894320701</v>
      </c>
      <c r="DA65">
        <v>-115.58648193003</v>
      </c>
      <c r="DB65">
        <v>-281.27824496779999</v>
      </c>
      <c r="DC65">
        <v>-165.68303955519801</v>
      </c>
      <c r="DD65">
        <v>-115.589993041673</v>
      </c>
      <c r="DE65">
        <v>-281.293833486094</v>
      </c>
      <c r="DF65">
        <v>-165.70308310109101</v>
      </c>
      <c r="DG65">
        <v>-115.585487830099</v>
      </c>
      <c r="DH65">
        <v>-281.33202970529601</v>
      </c>
      <c r="DI65">
        <v>-165.72414095392901</v>
      </c>
      <c r="DJ65">
        <v>-115.602631641964</v>
      </c>
      <c r="DK65">
        <v>-280.87748306648098</v>
      </c>
      <c r="DL65">
        <v>-165.45043085785599</v>
      </c>
      <c r="DM65">
        <v>-115.421734383825</v>
      </c>
      <c r="DN65">
        <v>-280.98131989085601</v>
      </c>
      <c r="DO65">
        <v>-165.52015797250201</v>
      </c>
      <c r="DP65">
        <v>-115.455866757157</v>
      </c>
      <c r="DR65">
        <v>-1.3092674305400001</v>
      </c>
      <c r="DS65">
        <v>-0.82430006701500003</v>
      </c>
      <c r="DT65">
        <v>-0.48475094833799998</v>
      </c>
      <c r="DU65">
        <v>-279.96467889975401</v>
      </c>
      <c r="DV65">
        <v>-164.85988923129901</v>
      </c>
      <c r="DW65">
        <v>-115.099717420369</v>
      </c>
      <c r="DX65">
        <v>-1.311665627042</v>
      </c>
      <c r="DY65">
        <v>-0.82545565872299997</v>
      </c>
      <c r="DZ65">
        <v>-0.48599107229400001</v>
      </c>
      <c r="EA65">
        <f t="shared" si="133"/>
        <v>-281.27730375850024</v>
      </c>
      <c r="EB65">
        <f t="shared" si="134"/>
        <v>-165.68580710410768</v>
      </c>
      <c r="EC65">
        <f t="shared" si="135"/>
        <v>-115.58620451799486</v>
      </c>
      <c r="ED65">
        <v>-1.309606395603</v>
      </c>
      <c r="EE65">
        <v>-0.82454633784800002</v>
      </c>
      <c r="EF65">
        <v>-0.48484125868200001</v>
      </c>
      <c r="EG65">
        <v>-279.96468885327999</v>
      </c>
      <c r="EH65">
        <v>-164.85989243152201</v>
      </c>
      <c r="EI65">
        <v>-115.099724566113</v>
      </c>
      <c r="EJ65">
        <v>-1.311748432783</v>
      </c>
      <c r="EK65">
        <v>-0.82550224816200002</v>
      </c>
      <c r="EL65">
        <v>-0.48602603566199998</v>
      </c>
      <c r="EM65">
        <f t="shared" si="136"/>
        <v>-281.27720473643268</v>
      </c>
      <c r="EN65">
        <f t="shared" si="137"/>
        <v>-165.68573716380646</v>
      </c>
      <c r="EO65">
        <f t="shared" si="138"/>
        <v>-115.58617508438425</v>
      </c>
      <c r="EP65">
        <v>-280.937159350537</v>
      </c>
      <c r="EQ65">
        <v>-165.48667679502401</v>
      </c>
      <c r="ER65">
        <v>-115.44523290657899</v>
      </c>
      <c r="ES65">
        <f t="shared" si="139"/>
        <v>-5.9676284056024542E-2</v>
      </c>
      <c r="ET65">
        <f t="shared" si="140"/>
        <v>-3.6245937168018827E-2</v>
      </c>
      <c r="EU65">
        <f t="shared" si="141"/>
        <v>-2.3498522753996554E-2</v>
      </c>
      <c r="EV65">
        <v>-4.4160540318999998E-2</v>
      </c>
      <c r="EW65">
        <v>-3.3481177478000002E-2</v>
      </c>
      <c r="EX65">
        <v>-1.0633850578000001E-2</v>
      </c>
      <c r="EY65">
        <v>-281.17824728218397</v>
      </c>
      <c r="EZ65">
        <v>-165.62814840920899</v>
      </c>
      <c r="FA65">
        <v>-115.544890674833</v>
      </c>
      <c r="FB65">
        <f t="shared" si="142"/>
        <v>-4.1805879219964481E-2</v>
      </c>
      <c r="FC65">
        <f t="shared" si="143"/>
        <v>-2.398884962698844E-2</v>
      </c>
      <c r="FD65">
        <f t="shared" si="144"/>
        <v>-1.7897222314999794E-2</v>
      </c>
      <c r="FE65">
        <v>-5.9949347564E-2</v>
      </c>
      <c r="FF65">
        <v>-4.3936064179999998E-2</v>
      </c>
      <c r="FG65">
        <v>-1.5964266772E-2</v>
      </c>
      <c r="FH65">
        <v>-281.248538004149</v>
      </c>
      <c r="FI65">
        <v>-165.671226709579</v>
      </c>
      <c r="FJ65">
        <v>-115.572014132579</v>
      </c>
      <c r="FK65">
        <v>-281.27117965739501</v>
      </c>
      <c r="FL65">
        <v>-165.68283681293701</v>
      </c>
      <c r="FM65">
        <v>-115.583054309311</v>
      </c>
      <c r="FN65">
        <v>-281.27638334365901</v>
      </c>
      <c r="FO65">
        <v>-165.68537047367201</v>
      </c>
      <c r="FP65">
        <v>-115.585721947598</v>
      </c>
      <c r="FQ65">
        <v>-281.24684853522803</v>
      </c>
      <c r="FR65">
        <v>-165.66644325883601</v>
      </c>
      <c r="FS65">
        <v>-115.575198114489</v>
      </c>
      <c r="FT65">
        <f t="shared" si="145"/>
        <v>-2.6987535456044043E-2</v>
      </c>
      <c r="FU65">
        <f t="shared" si="146"/>
        <v>-1.3705450900005189E-2</v>
      </c>
      <c r="FV65">
        <f t="shared" si="147"/>
        <v>-1.3357998163996854E-2</v>
      </c>
      <c r="FW65">
        <v>-6.3855408429999996E-2</v>
      </c>
      <c r="FX65">
        <v>-4.6541592981000003E-2</v>
      </c>
      <c r="FY65">
        <v>-1.7263985696E-2</v>
      </c>
      <c r="FZ65">
        <v>-4.3310134964999997E-2</v>
      </c>
      <c r="GA65">
        <v>-3.2975018173999997E-2</v>
      </c>
      <c r="GB65">
        <v>-1.0287054869000001E-2</v>
      </c>
    </row>
    <row r="66" spans="1:184" ht="17" x14ac:dyDescent="0.25">
      <c r="A66" s="5">
        <v>7</v>
      </c>
      <c r="B66" t="s">
        <v>39</v>
      </c>
      <c r="C66" t="s">
        <v>2</v>
      </c>
      <c r="D66" t="s">
        <v>12</v>
      </c>
      <c r="E66" s="3">
        <v>0.9</v>
      </c>
      <c r="F66" s="2">
        <f t="shared" si="76"/>
        <v>-5.4561299539391053</v>
      </c>
      <c r="G66" s="4">
        <f t="shared" si="77"/>
        <v>-5.4053459312780578</v>
      </c>
      <c r="H66" s="4">
        <f t="shared" si="78"/>
        <v>-5.4136954277317182</v>
      </c>
      <c r="I66" s="4">
        <f t="shared" si="79"/>
        <v>-5.4085041157027982</v>
      </c>
      <c r="J66" s="4">
        <f t="shared" si="80"/>
        <v>-5.4158247193382927</v>
      </c>
      <c r="K66" s="4">
        <f t="shared" si="81"/>
        <v>-4.8143507259087572</v>
      </c>
      <c r="L66" s="4">
        <f t="shared" si="82"/>
        <v>-5.1814809507906361</v>
      </c>
      <c r="M66" s="4">
        <f t="shared" si="83"/>
        <v>-5.3195029975207921</v>
      </c>
      <c r="N66" s="4">
        <f t="shared" si="84"/>
        <v>-5.3685770020942352</v>
      </c>
      <c r="O66" s="4">
        <f t="shared" si="85"/>
        <v>-4.8203129339895838</v>
      </c>
      <c r="P66" s="4">
        <f t="shared" si="86"/>
        <v>-5.2215003133037898</v>
      </c>
      <c r="Q66" s="4">
        <f t="shared" si="87"/>
        <v>-5.3671638670092463</v>
      </c>
      <c r="R66" s="4">
        <f t="shared" si="88"/>
        <v>-4.954478646817388</v>
      </c>
      <c r="S66" s="4">
        <f t="shared" si="89"/>
        <v>-4.97849487929816</v>
      </c>
      <c r="T66" s="4">
        <f t="shared" si="90"/>
        <v>-4.9922060239895769</v>
      </c>
      <c r="U66" s="4">
        <f t="shared" si="91"/>
        <v>-5.3101837322112102</v>
      </c>
      <c r="V66" s="4">
        <f t="shared" si="92"/>
        <v>-5.3926830430866453</v>
      </c>
      <c r="W66" s="39">
        <f t="shared" si="93"/>
        <v>-5.3604448607773572</v>
      </c>
      <c r="X66" s="4">
        <f t="shared" si="94"/>
        <v>-5.4145107593182988</v>
      </c>
      <c r="Y66" s="4">
        <f t="shared" si="95"/>
        <v>-4.9827414582017484</v>
      </c>
      <c r="Z66" s="4">
        <f t="shared" si="96"/>
        <v>-5.0311821933822607</v>
      </c>
      <c r="AA66" s="38">
        <f t="shared" si="97"/>
        <v>-5.4621361629122305</v>
      </c>
      <c r="AB66" s="4">
        <f t="shared" si="98"/>
        <v>-5.4561299539391053</v>
      </c>
      <c r="AC66" s="37">
        <f t="shared" si="99"/>
        <v>-5.4609665222926562</v>
      </c>
      <c r="AD66" s="36">
        <f t="shared" si="100"/>
        <v>-5.6063140810294625</v>
      </c>
      <c r="AE66" s="4">
        <f t="shared" si="101"/>
        <v>-5.4165753161077257</v>
      </c>
      <c r="AF66" s="4">
        <f t="shared" si="102"/>
        <v>-5.4179405988915583</v>
      </c>
      <c r="AG66" s="4">
        <f t="shared" si="103"/>
        <v>-5.4099949914974426</v>
      </c>
      <c r="AH66" s="4">
        <f t="shared" si="104"/>
        <v>-5.420064482302438</v>
      </c>
      <c r="AI66" s="4">
        <f t="shared" si="105"/>
        <v>-5.4626658953939025</v>
      </c>
      <c r="AL66" s="4">
        <f t="shared" si="106"/>
        <v>0.30263060420075649</v>
      </c>
      <c r="AM66" s="4">
        <f t="shared" si="107"/>
        <v>-0.35107133873628654</v>
      </c>
      <c r="AN66" s="31">
        <f t="shared" si="108"/>
        <v>-4.844073453553005E-2</v>
      </c>
      <c r="AO66" s="4">
        <f t="shared" si="109"/>
        <v>0.36931375337799399</v>
      </c>
      <c r="AP66" s="4">
        <f t="shared" si="110"/>
        <v>-0.40933311589374011</v>
      </c>
      <c r="AQ66" s="31">
        <f t="shared" si="111"/>
        <v>-4.0019362515746115E-2</v>
      </c>
      <c r="AR66" s="35">
        <f t="shared" si="112"/>
        <v>0.38495791976754667</v>
      </c>
      <c r="AS66" s="4">
        <f t="shared" si="113"/>
        <v>-0.43261878924801356</v>
      </c>
      <c r="AT66" s="31">
        <f t="shared" si="114"/>
        <v>-4.7660869480466883E-2</v>
      </c>
      <c r="AU66" s="4">
        <f t="shared" si="115"/>
        <v>0.39787645128803872</v>
      </c>
      <c r="AV66" s="32">
        <f t="shared" si="116"/>
        <v>-0.46450973478970553</v>
      </c>
      <c r="AW66" s="31">
        <f t="shared" si="117"/>
        <v>-6.6633283501666807E-2</v>
      </c>
      <c r="AX66" s="4">
        <f t="shared" si="118"/>
        <v>0.43020641808629517</v>
      </c>
      <c r="AY66" s="4">
        <f t="shared" si="119"/>
        <v>-0.35570508539382217</v>
      </c>
      <c r="AZ66" s="4">
        <f t="shared" si="120"/>
        <v>-0.40596621395996924</v>
      </c>
      <c r="BA66" s="4">
        <f t="shared" si="121"/>
        <v>7.4501332692472999E-2</v>
      </c>
      <c r="BB66" s="31">
        <f t="shared" si="122"/>
        <v>2.4240204126325937E-2</v>
      </c>
      <c r="BC66" s="4">
        <f t="shared" si="123"/>
        <v>0.42632037974215831</v>
      </c>
      <c r="BD66" s="4">
        <f t="shared" si="124"/>
        <v>-0.41418816378848522</v>
      </c>
      <c r="BE66" s="4">
        <f t="shared" si="125"/>
        <v>-0.43601588002013836</v>
      </c>
      <c r="BF66" s="4">
        <f t="shared" si="126"/>
        <v>1.2132215953673087E-2</v>
      </c>
      <c r="BG66" s="4">
        <f t="shared" si="127"/>
        <v>-9.6955002779800514E-3</v>
      </c>
      <c r="BH66" s="4">
        <f t="shared" si="128"/>
        <v>-3.8189355047547224E-2</v>
      </c>
      <c r="BI66" s="34">
        <f t="shared" si="129"/>
        <v>0.42148381138860708</v>
      </c>
      <c r="BJ66" s="33">
        <f t="shared" si="130"/>
        <v>-4.3025923401098454E-2</v>
      </c>
      <c r="BK66" s="4">
        <f t="shared" si="131"/>
        <v>-0.32748220304283637</v>
      </c>
      <c r="BL66" s="4">
        <f t="shared" si="132"/>
        <v>-0.61469386188006214</v>
      </c>
      <c r="BN66" t="s">
        <v>54</v>
      </c>
      <c r="BO66">
        <v>-242.05634070886899</v>
      </c>
      <c r="BP66">
        <v>-165.682732416204</v>
      </c>
      <c r="BQ66">
        <v>-76.364994325973996</v>
      </c>
      <c r="BR66">
        <v>-242.060973108106</v>
      </c>
      <c r="BS66">
        <v>-165.68534777264301</v>
      </c>
      <c r="BT66">
        <v>-76.366998063002995</v>
      </c>
      <c r="BU66">
        <v>-242.05670828310801</v>
      </c>
      <c r="BV66">
        <v>-165.68299445481799</v>
      </c>
      <c r="BW66">
        <v>-76.365094828712003</v>
      </c>
      <c r="BX66">
        <v>-242.06106268199201</v>
      </c>
      <c r="BY66">
        <v>-165.68539647334799</v>
      </c>
      <c r="BZ66">
        <v>-76.367035542942006</v>
      </c>
      <c r="CA66">
        <v>-241.71173623407901</v>
      </c>
      <c r="CB66">
        <v>-165.44425748010701</v>
      </c>
      <c r="CC66">
        <v>-76.259806598051</v>
      </c>
      <c r="CD66">
        <v>-241.94073446532599</v>
      </c>
      <c r="CE66">
        <v>-165.60433520034499</v>
      </c>
      <c r="CF66">
        <v>-76.328142049830006</v>
      </c>
      <c r="CG66">
        <v>-242.012530807129</v>
      </c>
      <c r="CH66">
        <v>-165.652836831472</v>
      </c>
      <c r="CI66">
        <v>-76.351216808383001</v>
      </c>
      <c r="CJ66">
        <v>-242.037290837999</v>
      </c>
      <c r="CK66">
        <v>-165.66914161571799</v>
      </c>
      <c r="CL66">
        <v>-76.359593850606004</v>
      </c>
      <c r="CM66">
        <v>-241.79446222905099</v>
      </c>
      <c r="CN66">
        <v>-165.51398163690601</v>
      </c>
      <c r="CO66">
        <v>-76.272798934841006</v>
      </c>
      <c r="CP66">
        <v>-242.022232796282</v>
      </c>
      <c r="CQ66">
        <v>-165.672233373978</v>
      </c>
      <c r="CR66">
        <v>-76.341678432242006</v>
      </c>
      <c r="CS66">
        <v>-242.084704607265</v>
      </c>
      <c r="CT66">
        <v>-165.713054562802</v>
      </c>
      <c r="CU66">
        <v>-76.363096924762004</v>
      </c>
      <c r="CV66">
        <v>-242.02440220984499</v>
      </c>
      <c r="CW66">
        <v>-165.66505754860401</v>
      </c>
      <c r="CX66">
        <v>-76.351449197272999</v>
      </c>
      <c r="CY66">
        <v>-242.04911325630201</v>
      </c>
      <c r="CZ66">
        <v>-165.67983581147399</v>
      </c>
      <c r="DA66">
        <v>-76.361343708559005</v>
      </c>
      <c r="DB66">
        <v>-242.054856825831</v>
      </c>
      <c r="DC66">
        <v>-165.683040973885</v>
      </c>
      <c r="DD66">
        <v>-76.363860265577998</v>
      </c>
      <c r="DE66">
        <v>-242.07007582009001</v>
      </c>
      <c r="DF66">
        <v>-165.70319680647199</v>
      </c>
      <c r="DG66">
        <v>-76.358416697538004</v>
      </c>
      <c r="DH66">
        <v>-242.10299460336199</v>
      </c>
      <c r="DI66">
        <v>-165.724183390002</v>
      </c>
      <c r="DJ66">
        <v>-76.370217426265</v>
      </c>
      <c r="DK66">
        <v>-241.72146554336999</v>
      </c>
      <c r="DL66">
        <v>-165.45171472194201</v>
      </c>
      <c r="DM66">
        <v>-76.261810317805001</v>
      </c>
      <c r="DN66">
        <v>-241.804520184083</v>
      </c>
      <c r="DO66">
        <v>-165.521454800264</v>
      </c>
      <c r="DP66">
        <v>-76.275047684973998</v>
      </c>
      <c r="DR66">
        <v>-1.1288372249180001</v>
      </c>
      <c r="DS66">
        <v>-0.82431374806299995</v>
      </c>
      <c r="DT66">
        <v>-0.300605690496</v>
      </c>
      <c r="DU66">
        <v>-240.930015252771</v>
      </c>
      <c r="DV66">
        <v>-164.85988989491099</v>
      </c>
      <c r="DW66">
        <v>-76.065427345811997</v>
      </c>
      <c r="DX66">
        <v>-1.1309578553340001</v>
      </c>
      <c r="DY66">
        <v>-0.82545787773299995</v>
      </c>
      <c r="DZ66">
        <v>-0.30157071719099998</v>
      </c>
      <c r="EA66">
        <f t="shared" si="133"/>
        <v>-242.06182131880263</v>
      </c>
      <c r="EB66">
        <f t="shared" si="134"/>
        <v>-165.68580540213861</v>
      </c>
      <c r="EC66">
        <f t="shared" si="135"/>
        <v>-76.367384054809961</v>
      </c>
      <c r="ED66">
        <v>-1.1291683109240001</v>
      </c>
      <c r="EE66">
        <v>-0.82455767380300005</v>
      </c>
      <c r="EF66">
        <v>-0.30068677011200001</v>
      </c>
      <c r="EG66">
        <v>-240.930023369309</v>
      </c>
      <c r="EH66">
        <v>-164.85989289570799</v>
      </c>
      <c r="EI66">
        <v>-76.065433086154997</v>
      </c>
      <c r="EJ66">
        <v>-1.1310393126830001</v>
      </c>
      <c r="EK66">
        <v>-0.82550357764000004</v>
      </c>
      <c r="EL66">
        <v>-0.30160245678600001</v>
      </c>
      <c r="EM66">
        <f t="shared" si="136"/>
        <v>-242.06173302562794</v>
      </c>
      <c r="EN66">
        <f t="shared" si="137"/>
        <v>-165.68573537234386</v>
      </c>
      <c r="EO66">
        <f t="shared" si="138"/>
        <v>-76.367363615713515</v>
      </c>
      <c r="EP66">
        <v>-241.76490045076599</v>
      </c>
      <c r="EQ66">
        <v>-165.48787248667301</v>
      </c>
      <c r="ER66">
        <v>-76.269569733015999</v>
      </c>
      <c r="ES66">
        <f t="shared" si="139"/>
        <v>-4.3434907396004974E-2</v>
      </c>
      <c r="ET66">
        <f t="shared" si="140"/>
        <v>-3.6157764731001407E-2</v>
      </c>
      <c r="EU66">
        <f t="shared" si="141"/>
        <v>-7.7594152109980996E-3</v>
      </c>
      <c r="EV66">
        <v>-3.9619733316000001E-2</v>
      </c>
      <c r="EW66">
        <v>-3.3582313591000001E-2</v>
      </c>
      <c r="EX66">
        <v>-5.4779519579999996E-3</v>
      </c>
      <c r="EY66">
        <v>-241.968867990918</v>
      </c>
      <c r="EZ66">
        <v>-165.62827924187701</v>
      </c>
      <c r="FA66">
        <v>-76.332920072793996</v>
      </c>
      <c r="FB66">
        <f t="shared" si="142"/>
        <v>-2.813352559201121E-2</v>
      </c>
      <c r="FC66">
        <f t="shared" si="143"/>
        <v>-2.39440415320189E-2</v>
      </c>
      <c r="FD66">
        <f t="shared" si="144"/>
        <v>-4.7780229639897698E-3</v>
      </c>
      <c r="FE66">
        <v>-5.3364805364999997E-2</v>
      </c>
      <c r="FF66">
        <v>-4.3954132101E-2</v>
      </c>
      <c r="FG66">
        <v>-8.7583594490000007E-3</v>
      </c>
      <c r="FH66">
        <v>-242.036942435741</v>
      </c>
      <c r="FI66">
        <v>-165.671286492755</v>
      </c>
      <c r="FJ66">
        <v>-76.357074901480004</v>
      </c>
      <c r="FK66">
        <v>-242.05649431875699</v>
      </c>
      <c r="FL66">
        <v>-165.68285230647501</v>
      </c>
      <c r="FM66">
        <v>-76.365028891270995</v>
      </c>
      <c r="FN66">
        <v>-242.06100681178799</v>
      </c>
      <c r="FO66">
        <v>-165.68537308597999</v>
      </c>
      <c r="FP66">
        <v>-76.367006462259994</v>
      </c>
      <c r="FQ66">
        <v>-242.02791847824199</v>
      </c>
      <c r="FR66">
        <v>-165.666499902943</v>
      </c>
      <c r="FS66">
        <v>-76.353554877494005</v>
      </c>
      <c r="FT66">
        <f t="shared" si="145"/>
        <v>-1.5387671112989665E-2</v>
      </c>
      <c r="FU66">
        <f t="shared" si="146"/>
        <v>-1.3663071471000876E-2</v>
      </c>
      <c r="FV66">
        <f t="shared" si="147"/>
        <v>-2.3380691110048701E-3</v>
      </c>
      <c r="FW66">
        <v>-5.6786129023000002E-2</v>
      </c>
      <c r="FX66">
        <v>-4.655465986E-2</v>
      </c>
      <c r="FY66">
        <v>-9.5420472669999999E-3</v>
      </c>
      <c r="FZ66">
        <v>-3.8692194009000001E-2</v>
      </c>
      <c r="GA66">
        <v>-3.3015725528000001E-2</v>
      </c>
      <c r="GB66">
        <v>-5.1545923930000001E-3</v>
      </c>
    </row>
    <row r="67" spans="1:184" ht="17" x14ac:dyDescent="0.25">
      <c r="A67" s="5">
        <v>7</v>
      </c>
      <c r="B67" t="s">
        <v>39</v>
      </c>
      <c r="C67" t="s">
        <v>2</v>
      </c>
      <c r="D67" t="s">
        <v>12</v>
      </c>
      <c r="E67" s="3">
        <v>0.95</v>
      </c>
      <c r="F67" s="2">
        <f t="shared" si="76"/>
        <v>-5.935088166319102</v>
      </c>
      <c r="G67" s="4">
        <f t="shared" si="77"/>
        <v>-5.8724074563215378</v>
      </c>
      <c r="H67" s="4">
        <f t="shared" si="78"/>
        <v>-5.8790868901971063</v>
      </c>
      <c r="I67" s="4">
        <f t="shared" si="79"/>
        <v>-5.8744523384754412</v>
      </c>
      <c r="J67" s="4">
        <f t="shared" si="80"/>
        <v>-5.8807687744197885</v>
      </c>
      <c r="K67" s="4">
        <f t="shared" si="81"/>
        <v>-5.3634893464615354</v>
      </c>
      <c r="L67" s="4">
        <f t="shared" si="82"/>
        <v>-5.6757679663345115</v>
      </c>
      <c r="M67" s="4">
        <f t="shared" si="83"/>
        <v>-5.7959969516946614</v>
      </c>
      <c r="N67" s="4">
        <f t="shared" si="84"/>
        <v>-5.8392580358073776</v>
      </c>
      <c r="O67" s="4">
        <f t="shared" si="85"/>
        <v>-5.3838807257349446</v>
      </c>
      <c r="P67" s="4">
        <f t="shared" si="86"/>
        <v>-5.7283975369840716</v>
      </c>
      <c r="Q67" s="4">
        <f t="shared" si="87"/>
        <v>-5.8567889651237355</v>
      </c>
      <c r="R67" s="4">
        <f t="shared" si="88"/>
        <v>-5.5065363524707225</v>
      </c>
      <c r="S67" s="4">
        <f t="shared" si="89"/>
        <v>-5.5219907009739497</v>
      </c>
      <c r="T67" s="4">
        <f t="shared" si="90"/>
        <v>-5.5336035235651844</v>
      </c>
      <c r="U67" s="4">
        <f t="shared" si="91"/>
        <v>-5.8159950469189559</v>
      </c>
      <c r="V67" s="4">
        <f t="shared" si="92"/>
        <v>-5.8810394016965244</v>
      </c>
      <c r="W67" s="39">
        <f t="shared" si="93"/>
        <v>-5.8597215604444912</v>
      </c>
      <c r="X67" s="4">
        <f t="shared" si="94"/>
        <v>-5.8999612682246045</v>
      </c>
      <c r="Y67" s="4">
        <f t="shared" si="95"/>
        <v>-5.5184928105419475</v>
      </c>
      <c r="Z67" s="4">
        <f t="shared" si="96"/>
        <v>-5.5802528998319225</v>
      </c>
      <c r="AA67" s="38">
        <f t="shared" si="97"/>
        <v>-5.9408469794870813</v>
      </c>
      <c r="AB67" s="4">
        <f t="shared" si="98"/>
        <v>-5.935088166319102</v>
      </c>
      <c r="AC67" s="37">
        <f t="shared" si="99"/>
        <v>-5.9396536254971171</v>
      </c>
      <c r="AD67" s="36">
        <f t="shared" si="100"/>
        <v>-6.0648501359966875</v>
      </c>
      <c r="AE67" s="4">
        <f t="shared" si="101"/>
        <v>-5.8814266111455247</v>
      </c>
      <c r="AF67" s="4">
        <f t="shared" si="102"/>
        <v>-5.8825970722944598</v>
      </c>
      <c r="AG67" s="4">
        <f t="shared" si="103"/>
        <v>-5.8748232035636851</v>
      </c>
      <c r="AH67" s="4">
        <f t="shared" si="104"/>
        <v>-5.8846467142207191</v>
      </c>
      <c r="AI67" s="4">
        <f t="shared" si="105"/>
        <v>-5.9409667948046909</v>
      </c>
      <c r="AL67" s="4">
        <f t="shared" si="106"/>
        <v>0.24234372899868184</v>
      </c>
      <c r="AM67" s="4">
        <f t="shared" si="107"/>
        <v>-0.30410381766998068</v>
      </c>
      <c r="AN67" s="31">
        <f t="shared" si="108"/>
        <v>-6.1760088671298841E-2</v>
      </c>
      <c r="AO67" s="4">
        <f t="shared" si="109"/>
        <v>0.30095624006948785</v>
      </c>
      <c r="AP67" s="4">
        <f t="shared" si="110"/>
        <v>-0.35358581134592226</v>
      </c>
      <c r="AQ67" s="31">
        <f t="shared" si="111"/>
        <v>-5.2629571276434417E-2</v>
      </c>
      <c r="AR67" s="35">
        <f t="shared" si="112"/>
        <v>0.31344739522326925</v>
      </c>
      <c r="AS67" s="4">
        <f t="shared" si="113"/>
        <v>-0.37423940739761252</v>
      </c>
      <c r="AT67" s="31">
        <f t="shared" si="114"/>
        <v>-6.0792012174343268E-2</v>
      </c>
      <c r="AU67" s="4">
        <f t="shared" si="115"/>
        <v>0.32376225493284405</v>
      </c>
      <c r="AV67" s="32">
        <f t="shared" si="116"/>
        <v>-0.40252558563706115</v>
      </c>
      <c r="AW67" s="31">
        <f t="shared" si="117"/>
        <v>-7.8763330704217094E-2</v>
      </c>
      <c r="AX67" s="4">
        <f t="shared" si="118"/>
        <v>0.3537522375283273</v>
      </c>
      <c r="AY67" s="4">
        <f t="shared" si="119"/>
        <v>-0.30945869444823337</v>
      </c>
      <c r="AZ67" s="4">
        <f t="shared" si="120"/>
        <v>-0.35318520797376873</v>
      </c>
      <c r="BA67" s="4">
        <f t="shared" si="121"/>
        <v>4.4293543080093922E-2</v>
      </c>
      <c r="BB67" s="31">
        <f t="shared" si="122"/>
        <v>5.6702955455856241E-4</v>
      </c>
      <c r="BC67" s="4">
        <f t="shared" si="123"/>
        <v>0.35003449161241879</v>
      </c>
      <c r="BD67" s="4">
        <f t="shared" si="124"/>
        <v>-0.35904870072257467</v>
      </c>
      <c r="BE67" s="4">
        <f t="shared" si="125"/>
        <v>-0.37797056725065437</v>
      </c>
      <c r="BF67" s="4">
        <f t="shared" si="126"/>
        <v>-9.0142091101558797E-3</v>
      </c>
      <c r="BG67" s="4">
        <f t="shared" si="127"/>
        <v>-2.793607563823558E-2</v>
      </c>
      <c r="BH67" s="4">
        <f t="shared" si="128"/>
        <v>-5.249109402464236E-2</v>
      </c>
      <c r="BI67" s="34">
        <f t="shared" si="129"/>
        <v>0.34546903243440391</v>
      </c>
      <c r="BJ67" s="33">
        <f t="shared" si="130"/>
        <v>-5.7056553202657234E-2</v>
      </c>
      <c r="BK67" s="4">
        <f t="shared" si="131"/>
        <v>-0.28236041331945244</v>
      </c>
      <c r="BL67" s="4">
        <f t="shared" si="132"/>
        <v>-0.53228755531464644</v>
      </c>
      <c r="BN67" t="s">
        <v>53</v>
      </c>
      <c r="BO67">
        <v>-242.057088666277</v>
      </c>
      <c r="BP67">
        <v>-165.682730199677</v>
      </c>
      <c r="BQ67">
        <v>-76.365000190022002</v>
      </c>
      <c r="BR67">
        <v>-242.06172405191899</v>
      </c>
      <c r="BS67">
        <v>-165.685347245776</v>
      </c>
      <c r="BT67">
        <v>-76.36700788521</v>
      </c>
      <c r="BU67">
        <v>-242.057455810763</v>
      </c>
      <c r="BV67">
        <v>-165.682992584933</v>
      </c>
      <c r="BW67">
        <v>-76.365101690524995</v>
      </c>
      <c r="BX67">
        <v>-242.06181392021699</v>
      </c>
      <c r="BY67">
        <v>-165.685396122718</v>
      </c>
      <c r="BZ67">
        <v>-76.367046196312998</v>
      </c>
      <c r="CA67">
        <v>-241.71245710618001</v>
      </c>
      <c r="CB67">
        <v>-165.444207627221</v>
      </c>
      <c r="CC67">
        <v>-76.259702214979001</v>
      </c>
      <c r="CD67">
        <v>-241.94145765277801</v>
      </c>
      <c r="CE67">
        <v>-165.604309163186</v>
      </c>
      <c r="CF67">
        <v>-76.328103577975</v>
      </c>
      <c r="CG67">
        <v>-242.01326671219101</v>
      </c>
      <c r="CH67">
        <v>-165.652822756744</v>
      </c>
      <c r="CI67">
        <v>-76.351207446754003</v>
      </c>
      <c r="CJ67">
        <v>-242.038033837581</v>
      </c>
      <c r="CK67">
        <v>-165.66913425713301</v>
      </c>
      <c r="CL67">
        <v>-76.359594130831994</v>
      </c>
      <c r="CM67">
        <v>-241.79520680392599</v>
      </c>
      <c r="CN67">
        <v>-165.51393575196201</v>
      </c>
      <c r="CO67">
        <v>-76.272691292253995</v>
      </c>
      <c r="CP67">
        <v>-242.02298225896499</v>
      </c>
      <c r="CQ67">
        <v>-165.67221326677799</v>
      </c>
      <c r="CR67">
        <v>-76.341640210014006</v>
      </c>
      <c r="CS67">
        <v>-242.085470069807</v>
      </c>
      <c r="CT67">
        <v>-165.71304592155801</v>
      </c>
      <c r="CU67">
        <v>-76.363090761319995</v>
      </c>
      <c r="CV67">
        <v>-242.02527660615601</v>
      </c>
      <c r="CW67">
        <v>-165.665048172691</v>
      </c>
      <c r="CX67">
        <v>-76.351453209580001</v>
      </c>
      <c r="CY67">
        <v>-242.04998703318299</v>
      </c>
      <c r="CZ67">
        <v>-165.679833320802</v>
      </c>
      <c r="DA67">
        <v>-76.361353860424998</v>
      </c>
      <c r="DB67">
        <v>-242.05573373963099</v>
      </c>
      <c r="DC67">
        <v>-165.683040294222</v>
      </c>
      <c r="DD67">
        <v>-76.363875087243002</v>
      </c>
      <c r="DE67">
        <v>-242.070863753792</v>
      </c>
      <c r="DF67">
        <v>-165.70318286363801</v>
      </c>
      <c r="DG67">
        <v>-76.358412512469002</v>
      </c>
      <c r="DH67">
        <v>-242.10377180573099</v>
      </c>
      <c r="DI67">
        <v>-165.72417880112499</v>
      </c>
      <c r="DJ67">
        <v>-76.370220972148005</v>
      </c>
      <c r="DK67">
        <v>-241.722124990982</v>
      </c>
      <c r="DL67">
        <v>-165.451630076085</v>
      </c>
      <c r="DM67">
        <v>-76.261700637184006</v>
      </c>
      <c r="DN67">
        <v>-241.80519484219499</v>
      </c>
      <c r="DO67">
        <v>-165.52137191818699</v>
      </c>
      <c r="DP67">
        <v>-76.274930225332</v>
      </c>
      <c r="DR67">
        <v>-1.1281972107810001</v>
      </c>
      <c r="DS67">
        <v>-0.82431212760399997</v>
      </c>
      <c r="DT67">
        <v>-0.30057253592900002</v>
      </c>
      <c r="DU67">
        <v>-240.93140529239199</v>
      </c>
      <c r="DV67">
        <v>-164.85988983198001</v>
      </c>
      <c r="DW67">
        <v>-76.065468408632</v>
      </c>
      <c r="DX67">
        <v>-1.130318759528</v>
      </c>
      <c r="DY67">
        <v>-0.82545741379600002</v>
      </c>
      <c r="DZ67">
        <v>-0.30153947657699998</v>
      </c>
      <c r="EA67">
        <f t="shared" si="133"/>
        <v>-242.06257262993205</v>
      </c>
      <c r="EB67">
        <f t="shared" si="134"/>
        <v>-165.68580533785681</v>
      </c>
      <c r="EC67">
        <f t="shared" si="135"/>
        <v>-76.367394642559745</v>
      </c>
      <c r="ED67">
        <v>-1.128528232773</v>
      </c>
      <c r="EE67">
        <v>-0.82455635784900005</v>
      </c>
      <c r="EF67">
        <v>-0.30065466869899998</v>
      </c>
      <c r="EG67">
        <v>-240.93141341475001</v>
      </c>
      <c r="EH67">
        <v>-164.859892911776</v>
      </c>
      <c r="EI67">
        <v>-76.065474240124999</v>
      </c>
      <c r="EJ67">
        <v>-1.1304005054670001</v>
      </c>
      <c r="EK67">
        <v>-0.82550321094099999</v>
      </c>
      <c r="EL67">
        <v>-0.30157195618900001</v>
      </c>
      <c r="EM67">
        <f t="shared" si="136"/>
        <v>-242.06248471920435</v>
      </c>
      <c r="EN67">
        <f t="shared" si="137"/>
        <v>-165.68573536181253</v>
      </c>
      <c r="EO67">
        <f t="shared" si="138"/>
        <v>-76.367374842627825</v>
      </c>
      <c r="EP67">
        <v>-241.76566984121101</v>
      </c>
      <c r="EQ67">
        <v>-165.48779606042899</v>
      </c>
      <c r="ER67">
        <v>-76.269465702367995</v>
      </c>
      <c r="ES67">
        <f t="shared" si="139"/>
        <v>-4.3544850229011445E-2</v>
      </c>
      <c r="ET67">
        <f t="shared" si="140"/>
        <v>-3.6165984343995206E-2</v>
      </c>
      <c r="EU67">
        <f t="shared" si="141"/>
        <v>-7.7650651839888951E-3</v>
      </c>
      <c r="EV67">
        <v>-3.9525000982999998E-2</v>
      </c>
      <c r="EW67">
        <v>-3.3575857757999997E-2</v>
      </c>
      <c r="EX67">
        <v>-5.4645229639999999E-3</v>
      </c>
      <c r="EY67">
        <v>-241.969714700461</v>
      </c>
      <c r="EZ67">
        <v>-165.62826055985801</v>
      </c>
      <c r="FA67">
        <v>-76.332888833262999</v>
      </c>
      <c r="FB67">
        <f t="shared" si="142"/>
        <v>-2.8257047682984648E-2</v>
      </c>
      <c r="FC67">
        <f t="shared" si="143"/>
        <v>-2.3951396672003966E-2</v>
      </c>
      <c r="FD67">
        <f t="shared" si="144"/>
        <v>-4.7852552879987797E-3</v>
      </c>
      <c r="FE67">
        <v>-5.3267558505E-2</v>
      </c>
      <c r="FF67">
        <v>-4.3952706920000001E-2</v>
      </c>
      <c r="FG67">
        <v>-8.751376751E-3</v>
      </c>
      <c r="FH67">
        <v>-242.03769206371999</v>
      </c>
      <c r="FI67">
        <v>-165.67127886424399</v>
      </c>
      <c r="FJ67">
        <v>-76.357074235539997</v>
      </c>
      <c r="FK67">
        <v>-242.05724284003199</v>
      </c>
      <c r="FL67">
        <v>-165.68285036455501</v>
      </c>
      <c r="FM67">
        <v>-76.365034808074995</v>
      </c>
      <c r="FN67">
        <v>-242.061757816095</v>
      </c>
      <c r="FO67">
        <v>-165.685372606507</v>
      </c>
      <c r="FP67">
        <v>-76.367016311498006</v>
      </c>
      <c r="FQ67">
        <v>-242.028782876337</v>
      </c>
      <c r="FR67">
        <v>-165.66649202485101</v>
      </c>
      <c r="FS67">
        <v>-76.353553852991993</v>
      </c>
      <c r="FT67">
        <f t="shared" si="145"/>
        <v>-1.5516164145992661E-2</v>
      </c>
      <c r="FU67">
        <f t="shared" si="146"/>
        <v>-1.3669268107008747E-2</v>
      </c>
      <c r="FV67">
        <f t="shared" si="147"/>
        <v>-2.3464062379900952E-3</v>
      </c>
      <c r="FW67">
        <v>-5.6687193469000002E-2</v>
      </c>
      <c r="FX67">
        <v>-4.6553896708000003E-2</v>
      </c>
      <c r="FY67">
        <v>-9.5369083280000006E-3</v>
      </c>
      <c r="FZ67">
        <v>-3.8602542405000002E-2</v>
      </c>
      <c r="GA67">
        <v>-3.3012099642999997E-2</v>
      </c>
      <c r="GB67">
        <v>-5.1404728200000003E-3</v>
      </c>
    </row>
    <row r="68" spans="1:184" ht="17" x14ac:dyDescent="0.25">
      <c r="A68" s="5">
        <v>7</v>
      </c>
      <c r="B68" t="s">
        <v>39</v>
      </c>
      <c r="C68" t="s">
        <v>2</v>
      </c>
      <c r="D68" t="s">
        <v>12</v>
      </c>
      <c r="E68" s="3">
        <v>1</v>
      </c>
      <c r="F68" s="2">
        <f t="shared" si="76"/>
        <v>-6.2044728085540832</v>
      </c>
      <c r="G68" s="4">
        <f t="shared" si="77"/>
        <v>-6.1371921229672166</v>
      </c>
      <c r="H68" s="4">
        <f t="shared" si="78"/>
        <v>-6.1425585522135702</v>
      </c>
      <c r="I68" s="4">
        <f t="shared" si="79"/>
        <v>-6.1381956098024197</v>
      </c>
      <c r="J68" s="4">
        <f t="shared" si="80"/>
        <v>-6.1438068336427394</v>
      </c>
      <c r="K68" s="4">
        <f t="shared" si="81"/>
        <v>-5.7054942277648317</v>
      </c>
      <c r="L68" s="4">
        <f t="shared" si="82"/>
        <v>-5.9644914069169399</v>
      </c>
      <c r="M68" s="4">
        <f t="shared" si="83"/>
        <v>-6.0687858797738254</v>
      </c>
      <c r="N68" s="4">
        <f t="shared" si="84"/>
        <v>-6.1073817652292712</v>
      </c>
      <c r="O68" s="4">
        <f t="shared" si="85"/>
        <v>-5.7328271416047993</v>
      </c>
      <c r="P68" s="4">
        <f t="shared" si="86"/>
        <v>-6.0223074283208877</v>
      </c>
      <c r="Q68" s="4">
        <f t="shared" si="87"/>
        <v>-6.1352272865582069</v>
      </c>
      <c r="R68" s="4">
        <f t="shared" si="88"/>
        <v>-5.8392727032141947</v>
      </c>
      <c r="S68" s="4">
        <f t="shared" si="89"/>
        <v>-5.8473492543722827</v>
      </c>
      <c r="T68" s="4">
        <f t="shared" si="90"/>
        <v>-5.8572139929989424</v>
      </c>
      <c r="U68" s="4">
        <f t="shared" si="91"/>
        <v>-6.1085761561403507</v>
      </c>
      <c r="V68" s="4">
        <f t="shared" si="92"/>
        <v>-6.1584619051261544</v>
      </c>
      <c r="W68" s="39">
        <f t="shared" si="93"/>
        <v>-6.1466287340388162</v>
      </c>
      <c r="X68" s="4">
        <f t="shared" si="94"/>
        <v>-6.1748575418208835</v>
      </c>
      <c r="Y68" s="4">
        <f t="shared" si="95"/>
        <v>-5.84383939168894</v>
      </c>
      <c r="Z68" s="4">
        <f t="shared" si="96"/>
        <v>-5.9111455536174331</v>
      </c>
      <c r="AA68" s="38">
        <f t="shared" si="97"/>
        <v>-6.2098647141420633</v>
      </c>
      <c r="AB68" s="4">
        <f t="shared" si="98"/>
        <v>-6.2044728085540832</v>
      </c>
      <c r="AC68" s="37">
        <f t="shared" si="99"/>
        <v>-6.2087616860089181</v>
      </c>
      <c r="AD68" s="36">
        <f t="shared" si="100"/>
        <v>-6.3158450035076132</v>
      </c>
      <c r="AE68" s="4">
        <f t="shared" si="101"/>
        <v>-6.1444472237949199</v>
      </c>
      <c r="AF68" s="4">
        <f t="shared" si="102"/>
        <v>-6.1454174586855048</v>
      </c>
      <c r="AG68" s="4">
        <f t="shared" si="103"/>
        <v>-6.1371649180010657</v>
      </c>
      <c r="AH68" s="4">
        <f t="shared" si="104"/>
        <v>-6.1478758089858045</v>
      </c>
      <c r="AI68" s="4">
        <f t="shared" si="105"/>
        <v>-6.2092614236655441</v>
      </c>
      <c r="AL68" s="4">
        <f t="shared" si="106"/>
        <v>0.1962013120441651</v>
      </c>
      <c r="AM68" s="4">
        <f t="shared" si="107"/>
        <v>-0.26350747397578606</v>
      </c>
      <c r="AN68" s="31">
        <f t="shared" si="108"/>
        <v>-6.730616193162095E-2</v>
      </c>
      <c r="AO68" s="4">
        <f t="shared" si="109"/>
        <v>0.24750771238970401</v>
      </c>
      <c r="AP68" s="4">
        <f t="shared" si="110"/>
        <v>-0.30532373441605987</v>
      </c>
      <c r="AQ68" s="31">
        <f t="shared" si="111"/>
        <v>-5.7816022026355857E-2</v>
      </c>
      <c r="AR68" s="35">
        <f t="shared" si="112"/>
        <v>0.25717024676140632</v>
      </c>
      <c r="AS68" s="4">
        <f t="shared" si="113"/>
        <v>-0.32361165353826349</v>
      </c>
      <c r="AT68" s="31">
        <f t="shared" si="114"/>
        <v>-6.644140677685717E-2</v>
      </c>
      <c r="AU68" s="4">
        <f t="shared" si="115"/>
        <v>0.26514930756531296</v>
      </c>
      <c r="AV68" s="32">
        <f t="shared" si="116"/>
        <v>-0.34865791369676691</v>
      </c>
      <c r="AW68" s="31">
        <f t="shared" si="117"/>
        <v>-8.3508606131453944E-2</v>
      </c>
      <c r="AX68" s="4">
        <f t="shared" si="118"/>
        <v>0.29332388780701796</v>
      </c>
      <c r="AY68" s="4">
        <f t="shared" si="119"/>
        <v>-0.26930345292615598</v>
      </c>
      <c r="AZ68" s="4">
        <f t="shared" si="120"/>
        <v>-0.30735603082462182</v>
      </c>
      <c r="BA68" s="4">
        <f t="shared" si="121"/>
        <v>2.4020434880861974E-2</v>
      </c>
      <c r="BB68" s="31">
        <f t="shared" si="122"/>
        <v>-1.403214301760386E-2</v>
      </c>
      <c r="BC68" s="4">
        <f t="shared" si="123"/>
        <v>0.28960256382818883</v>
      </c>
      <c r="BD68" s="4">
        <f t="shared" si="124"/>
        <v>-0.31111265075387173</v>
      </c>
      <c r="BE68" s="4">
        <f t="shared" si="125"/>
        <v>-0.32750828744860078</v>
      </c>
      <c r="BF68" s="4">
        <f t="shared" si="126"/>
        <v>-2.1510086925682903E-2</v>
      </c>
      <c r="BG68" s="4">
        <f t="shared" si="127"/>
        <v>-3.7905723620411946E-2</v>
      </c>
      <c r="BH68" s="4">
        <f t="shared" si="128"/>
        <v>-5.9055349868578078E-2</v>
      </c>
      <c r="BI68" s="34">
        <f t="shared" si="129"/>
        <v>0.2853136863733528</v>
      </c>
      <c r="BJ68" s="33">
        <f t="shared" si="130"/>
        <v>-6.3344227323414104E-2</v>
      </c>
      <c r="BK68" s="4">
        <f t="shared" si="131"/>
        <v>-0.24366220365901192</v>
      </c>
      <c r="BL68" s="4">
        <f t="shared" si="132"/>
        <v>-0.46003010865029781</v>
      </c>
      <c r="BN68" t="s">
        <v>52</v>
      </c>
      <c r="BO68">
        <v>-242.05746434830201</v>
      </c>
      <c r="BP68">
        <v>-165.68272818204201</v>
      </c>
      <c r="BQ68">
        <v>-76.364955928474004</v>
      </c>
      <c r="BR68">
        <v>-242.06210227617601</v>
      </c>
      <c r="BS68">
        <v>-165.68534677404301</v>
      </c>
      <c r="BT68">
        <v>-76.366966712397996</v>
      </c>
      <c r="BU68">
        <v>-242.05783092796099</v>
      </c>
      <c r="BV68">
        <v>-165.682990877571</v>
      </c>
      <c r="BW68">
        <v>-76.365058213446005</v>
      </c>
      <c r="BX68">
        <v>-242.06219246560499</v>
      </c>
      <c r="BY68">
        <v>-165.68539574726199</v>
      </c>
      <c r="BZ68">
        <v>-76.367005939345006</v>
      </c>
      <c r="CA68">
        <v>-241.71283556985401</v>
      </c>
      <c r="CB68">
        <v>-165.444165096266</v>
      </c>
      <c r="CC68">
        <v>-76.259578190159999</v>
      </c>
      <c r="CD68">
        <v>-241.94182095097</v>
      </c>
      <c r="CE68">
        <v>-165.60428694106201</v>
      </c>
      <c r="CF68">
        <v>-76.328028988219998</v>
      </c>
      <c r="CG68">
        <v>-242.01363253861899</v>
      </c>
      <c r="CH68">
        <v>-165.65281051904299</v>
      </c>
      <c r="CI68">
        <v>-76.351150794073007</v>
      </c>
      <c r="CJ68">
        <v>-242.03840456957499</v>
      </c>
      <c r="CK68">
        <v>-165.66912716478399</v>
      </c>
      <c r="CL68">
        <v>-76.359544672832001</v>
      </c>
      <c r="CM68">
        <v>-241.795597822513</v>
      </c>
      <c r="CN68">
        <v>-165.51389609848201</v>
      </c>
      <c r="CO68">
        <v>-76.272565882834002</v>
      </c>
      <c r="CP68">
        <v>-242.02335940886999</v>
      </c>
      <c r="CQ68">
        <v>-165.67219603537899</v>
      </c>
      <c r="CR68">
        <v>-76.341566216112</v>
      </c>
      <c r="CS68">
        <v>-242.08585228625</v>
      </c>
      <c r="CT68">
        <v>-165.71303831185401</v>
      </c>
      <c r="CU68">
        <v>-76.363036867776003</v>
      </c>
      <c r="CV68">
        <v>-242.02574344129999</v>
      </c>
      <c r="CW68">
        <v>-165.66503958051101</v>
      </c>
      <c r="CX68">
        <v>-76.351398387798994</v>
      </c>
      <c r="CY68">
        <v>-242.05045275125599</v>
      </c>
      <c r="CZ68">
        <v>-165.67983103154799</v>
      </c>
      <c r="DA68">
        <v>-76.361303375915</v>
      </c>
      <c r="DB68">
        <v>-242.05620196509</v>
      </c>
      <c r="DC68">
        <v>-165.683039695644</v>
      </c>
      <c r="DD68">
        <v>-76.363828205191993</v>
      </c>
      <c r="DE68">
        <v>-242.07126276283299</v>
      </c>
      <c r="DF68">
        <v>-165.70317014237099</v>
      </c>
      <c r="DG68">
        <v>-76.358357985119994</v>
      </c>
      <c r="DH68">
        <v>-242.10416214863301</v>
      </c>
      <c r="DI68">
        <v>-165.724174496421</v>
      </c>
      <c r="DJ68">
        <v>-76.370173518871994</v>
      </c>
      <c r="DK68">
        <v>-241.72243503816901</v>
      </c>
      <c r="DL68">
        <v>-165.45154695941</v>
      </c>
      <c r="DM68">
        <v>-76.261575328288004</v>
      </c>
      <c r="DN68">
        <v>-241.80550878026199</v>
      </c>
      <c r="DO68">
        <v>-165.521289347014</v>
      </c>
      <c r="DP68">
        <v>-76.274799423584994</v>
      </c>
      <c r="DR68">
        <v>-1.127722498904</v>
      </c>
      <c r="DS68">
        <v>-0.824310580036</v>
      </c>
      <c r="DT68">
        <v>-0.30061102103199999</v>
      </c>
      <c r="DU68">
        <v>-240.93225738283701</v>
      </c>
      <c r="DV68">
        <v>-164.859889775314</v>
      </c>
      <c r="DW68">
        <v>-76.065387240465995</v>
      </c>
      <c r="DX68">
        <v>-1.129844893339</v>
      </c>
      <c r="DY68">
        <v>-0.82545699872900002</v>
      </c>
      <c r="DZ68">
        <v>-0.30157947193200002</v>
      </c>
      <c r="EA68">
        <f t="shared" si="133"/>
        <v>-242.06295119244672</v>
      </c>
      <c r="EB68">
        <f t="shared" si="134"/>
        <v>-165.68580531910209</v>
      </c>
      <c r="EC68">
        <f t="shared" si="135"/>
        <v>-76.36735407382001</v>
      </c>
      <c r="ED68">
        <v>-1.128053251463</v>
      </c>
      <c r="EE68">
        <v>-0.82455507940600004</v>
      </c>
      <c r="EF68">
        <v>-0.30069395305000002</v>
      </c>
      <c r="EG68">
        <v>-240.93226544945199</v>
      </c>
      <c r="EH68">
        <v>-164.85989285835501</v>
      </c>
      <c r="EI68">
        <v>-76.065393195027994</v>
      </c>
      <c r="EJ68">
        <v>-1.129927016153</v>
      </c>
      <c r="EK68">
        <v>-0.82550288890699997</v>
      </c>
      <c r="EL68">
        <v>-0.30161274431700003</v>
      </c>
      <c r="EM68">
        <f t="shared" si="136"/>
        <v>-242.06286379914556</v>
      </c>
      <c r="EN68">
        <f t="shared" si="137"/>
        <v>-165.68573532902033</v>
      </c>
      <c r="EO68">
        <f t="shared" si="138"/>
        <v>-76.367335124432955</v>
      </c>
      <c r="EP68">
        <v>-241.76605998133701</v>
      </c>
      <c r="EQ68">
        <v>-165.48771995002201</v>
      </c>
      <c r="ER68">
        <v>-76.269339947524003</v>
      </c>
      <c r="ES68">
        <f t="shared" si="139"/>
        <v>-4.3624943167998254E-2</v>
      </c>
      <c r="ET68">
        <f t="shared" si="140"/>
        <v>-3.6172990612016065E-2</v>
      </c>
      <c r="EU68">
        <f t="shared" si="141"/>
        <v>-7.7646192359992483E-3</v>
      </c>
      <c r="EV68">
        <v>-3.9448798925E-2</v>
      </c>
      <c r="EW68">
        <v>-3.3569396991999997E-2</v>
      </c>
      <c r="EX68">
        <v>-5.4594760609999998E-3</v>
      </c>
      <c r="EY68">
        <v>-241.97016758904499</v>
      </c>
      <c r="EZ68">
        <v>-165.628244633398</v>
      </c>
      <c r="FA68">
        <v>-76.332812362588996</v>
      </c>
      <c r="FB68">
        <f t="shared" si="142"/>
        <v>-2.8346638074992825E-2</v>
      </c>
      <c r="FC68">
        <f t="shared" si="143"/>
        <v>-2.3957692335983438E-2</v>
      </c>
      <c r="FD68">
        <f t="shared" si="144"/>
        <v>-4.7833743689977837E-3</v>
      </c>
      <c r="FE68">
        <v>-5.3191819825E-2</v>
      </c>
      <c r="FF68">
        <v>-4.3951401979999999E-2</v>
      </c>
      <c r="FG68">
        <v>-8.7538535229999999E-3</v>
      </c>
      <c r="FH68">
        <v>-242.03807059620499</v>
      </c>
      <c r="FI68">
        <v>-165.67127193407401</v>
      </c>
      <c r="FJ68">
        <v>-76.357025747790999</v>
      </c>
      <c r="FK68">
        <v>-242.05761903062799</v>
      </c>
      <c r="FL68">
        <v>-165.682848601437</v>
      </c>
      <c r="FM68">
        <v>-76.364990574355005</v>
      </c>
      <c r="FN68">
        <v>-242.06213609618399</v>
      </c>
      <c r="FO68">
        <v>-165.685372178856</v>
      </c>
      <c r="FP68">
        <v>-76.366975176791996</v>
      </c>
      <c r="FQ68">
        <v>-242.02924187590699</v>
      </c>
      <c r="FR68">
        <v>-165.666485112385</v>
      </c>
      <c r="FS68">
        <v>-76.353495364877006</v>
      </c>
      <c r="FT68">
        <f t="shared" si="145"/>
        <v>-1.560933728799796E-2</v>
      </c>
      <c r="FU68">
        <f t="shared" si="146"/>
        <v>-1.3674593342017261E-2</v>
      </c>
      <c r="FV68">
        <f t="shared" si="147"/>
        <v>-2.3445708039986357E-3</v>
      </c>
      <c r="FW68">
        <v>-5.6610410343000003E-2</v>
      </c>
      <c r="FX68">
        <v>-4.6553199469000002E-2</v>
      </c>
      <c r="FY68">
        <v>-9.5415028989999998E-3</v>
      </c>
      <c r="FZ68">
        <v>-3.8531314203000003E-2</v>
      </c>
      <c r="GA68">
        <v>-3.3008826068999998E-2</v>
      </c>
      <c r="GB68">
        <v>-5.1341877119999999E-3</v>
      </c>
    </row>
    <row r="69" spans="1:184" ht="17" x14ac:dyDescent="0.25">
      <c r="A69" s="5">
        <v>7</v>
      </c>
      <c r="B69" t="s">
        <v>39</v>
      </c>
      <c r="C69" t="s">
        <v>2</v>
      </c>
      <c r="D69" t="s">
        <v>12</v>
      </c>
      <c r="E69" s="3">
        <v>1.05</v>
      </c>
      <c r="F69" s="2">
        <f t="shared" si="76"/>
        <v>-6.2897086175121961</v>
      </c>
      <c r="G69" s="4">
        <f t="shared" si="77"/>
        <v>-6.2204324805353526</v>
      </c>
      <c r="H69" s="4">
        <f t="shared" si="78"/>
        <v>-6.2246465563636324</v>
      </c>
      <c r="I69" s="4">
        <f t="shared" si="79"/>
        <v>-6.2205016414936516</v>
      </c>
      <c r="J69" s="4">
        <f t="shared" si="80"/>
        <v>-6.2254637431380804</v>
      </c>
      <c r="K69" s="4">
        <f t="shared" si="81"/>
        <v>-5.8635780242882296</v>
      </c>
      <c r="L69" s="4">
        <f t="shared" si="82"/>
        <v>-6.0693485211012703</v>
      </c>
      <c r="M69" s="4">
        <f t="shared" si="83"/>
        <v>-6.1592054392424185</v>
      </c>
      <c r="N69" s="4">
        <f t="shared" si="84"/>
        <v>-6.1930599965706072</v>
      </c>
      <c r="O69" s="4">
        <f t="shared" si="85"/>
        <v>-5.8954809354481572</v>
      </c>
      <c r="P69" s="4">
        <f t="shared" si="86"/>
        <v>-6.1298323414051508</v>
      </c>
      <c r="Q69" s="4">
        <f t="shared" si="87"/>
        <v>-6.228561726176876</v>
      </c>
      <c r="R69" s="4">
        <f t="shared" si="88"/>
        <v>-5.9804733365678127</v>
      </c>
      <c r="S69" s="4">
        <f t="shared" si="89"/>
        <v>-5.9826844459763819</v>
      </c>
      <c r="T69" s="4">
        <f t="shared" si="90"/>
        <v>-5.9910246954573108</v>
      </c>
      <c r="U69" s="4">
        <f t="shared" si="91"/>
        <v>-6.213590763912662</v>
      </c>
      <c r="V69" s="4">
        <f t="shared" si="92"/>
        <v>-6.2508030235487562</v>
      </c>
      <c r="W69" s="39">
        <f t="shared" si="93"/>
        <v>-6.2465302563964888</v>
      </c>
      <c r="X69" s="4">
        <f t="shared" si="94"/>
        <v>-6.2649328725868205</v>
      </c>
      <c r="Y69" s="4">
        <f t="shared" si="95"/>
        <v>-5.9824643545635983</v>
      </c>
      <c r="Z69" s="4">
        <f t="shared" si="96"/>
        <v>-6.05259136120746</v>
      </c>
      <c r="AA69" s="38">
        <f t="shared" si="97"/>
        <v>-6.2947735630074941</v>
      </c>
      <c r="AB69" s="4">
        <f t="shared" si="98"/>
        <v>-6.2897086175121961</v>
      </c>
      <c r="AC69" s="37">
        <f t="shared" si="99"/>
        <v>-6.293734567878456</v>
      </c>
      <c r="AD69" s="36">
        <f t="shared" si="100"/>
        <v>-6.3837956525244</v>
      </c>
      <c r="AE69" s="4">
        <f t="shared" si="101"/>
        <v>-6.2261396813524659</v>
      </c>
      <c r="AF69" s="4">
        <f t="shared" si="102"/>
        <v>-6.2268817640116598</v>
      </c>
      <c r="AG69" s="4">
        <f t="shared" si="103"/>
        <v>-6.2181187207639317</v>
      </c>
      <c r="AH69" s="4">
        <f t="shared" si="104"/>
        <v>-6.2285795321280508</v>
      </c>
      <c r="AI69" s="4">
        <f t="shared" si="105"/>
        <v>-6.2932921015316801</v>
      </c>
      <c r="AL69" s="4">
        <f t="shared" si="106"/>
        <v>0.15719840385807179</v>
      </c>
      <c r="AM69" s="4">
        <f t="shared" si="107"/>
        <v>-0.22732541049281949</v>
      </c>
      <c r="AN69" s="31">
        <f t="shared" si="108"/>
        <v>-7.0127006634747691E-2</v>
      </c>
      <c r="AO69" s="4">
        <f t="shared" si="109"/>
        <v>0.20174038545931139</v>
      </c>
      <c r="AP69" s="4">
        <f t="shared" si="110"/>
        <v>-0.26222420575311289</v>
      </c>
      <c r="AQ69" s="31">
        <f t="shared" si="111"/>
        <v>-6.0483820293801505E-2</v>
      </c>
      <c r="AR69" s="35">
        <f t="shared" si="112"/>
        <v>0.20899371944661896</v>
      </c>
      <c r="AS69" s="4">
        <f t="shared" si="113"/>
        <v>-0.2783500044975134</v>
      </c>
      <c r="AT69" s="31">
        <f t="shared" si="114"/>
        <v>-6.9356285050894445E-2</v>
      </c>
      <c r="AU69" s="4">
        <f t="shared" si="115"/>
        <v>0.21498332741999518</v>
      </c>
      <c r="AV69" s="32">
        <f t="shared" si="116"/>
        <v>-0.30043512790149612</v>
      </c>
      <c r="AW69" s="31">
        <f t="shared" si="117"/>
        <v>-8.5451800481500945E-2</v>
      </c>
      <c r="AX69" s="4">
        <f t="shared" si="118"/>
        <v>0.24152068442507515</v>
      </c>
      <c r="AY69" s="4">
        <f t="shared" si="119"/>
        <v>-0.2331174273448493</v>
      </c>
      <c r="AZ69" s="4">
        <f t="shared" si="120"/>
        <v>-0.26605691982867652</v>
      </c>
      <c r="BA69" s="4">
        <f t="shared" si="121"/>
        <v>8.4032570802258511E-3</v>
      </c>
      <c r="BB69" s="31">
        <f t="shared" si="122"/>
        <v>-2.4536235403601364E-2</v>
      </c>
      <c r="BC69" s="4">
        <f t="shared" si="123"/>
        <v>0.23760827440095936</v>
      </c>
      <c r="BD69" s="4">
        <f t="shared" si="124"/>
        <v>-0.26811857757237423</v>
      </c>
      <c r="BE69" s="4">
        <f t="shared" si="125"/>
        <v>-0.28224842661043836</v>
      </c>
      <c r="BF69" s="4">
        <f t="shared" si="126"/>
        <v>-3.0510303171414871E-2</v>
      </c>
      <c r="BG69" s="4">
        <f t="shared" si="127"/>
        <v>-4.4640152209479006E-2</v>
      </c>
      <c r="BH69" s="4">
        <f t="shared" si="128"/>
        <v>-6.2826853500536767E-2</v>
      </c>
      <c r="BI69" s="34">
        <f t="shared" si="129"/>
        <v>0.23358232403470006</v>
      </c>
      <c r="BJ69" s="33">
        <f t="shared" si="130"/>
        <v>-6.6852803866796068E-2</v>
      </c>
      <c r="BK69" s="4">
        <f t="shared" si="131"/>
        <v>-0.20949402837722328</v>
      </c>
      <c r="BL69" s="4">
        <f t="shared" si="132"/>
        <v>-0.39452216291369957</v>
      </c>
      <c r="BN69" t="s">
        <v>51</v>
      </c>
      <c r="BO69">
        <v>-242.057629322135</v>
      </c>
      <c r="BP69">
        <v>-165.68272630752901</v>
      </c>
      <c r="BQ69">
        <v>-76.364990124871994</v>
      </c>
      <c r="BR69">
        <v>-242.06227049871501</v>
      </c>
      <c r="BS69">
        <v>-165.68534635104999</v>
      </c>
      <c r="BT69">
        <v>-76.367004542374005</v>
      </c>
      <c r="BU69">
        <v>-242.05799523655699</v>
      </c>
      <c r="BV69">
        <v>-165.68298928963</v>
      </c>
      <c r="BW69">
        <v>-76.365092946977995</v>
      </c>
      <c r="BX69">
        <v>-242.06236095241499</v>
      </c>
      <c r="BY69">
        <v>-165.68539541480001</v>
      </c>
      <c r="BZ69">
        <v>-76.367044630053996</v>
      </c>
      <c r="CA69">
        <v>-241.71299048475001</v>
      </c>
      <c r="CB69">
        <v>-165.44412773813301</v>
      </c>
      <c r="CC69">
        <v>-76.259518540634005</v>
      </c>
      <c r="CD69">
        <v>-241.941966573749</v>
      </c>
      <c r="CE69">
        <v>-165.60426748738101</v>
      </c>
      <c r="CF69">
        <v>-76.328026964239001</v>
      </c>
      <c r="CG69">
        <v>-242.01378847504699</v>
      </c>
      <c r="CH69">
        <v>-165.652799680931</v>
      </c>
      <c r="CI69">
        <v>-76.351173475878994</v>
      </c>
      <c r="CJ69">
        <v>-242.038566471813</v>
      </c>
      <c r="CK69">
        <v>-165.669121419894</v>
      </c>
      <c r="CL69">
        <v>-76.359575783013</v>
      </c>
      <c r="CM69">
        <v>-241.79575887078499</v>
      </c>
      <c r="CN69">
        <v>-165.513860609516</v>
      </c>
      <c r="CO69">
        <v>-76.272503214763006</v>
      </c>
      <c r="CP69">
        <v>-242.02351337623799</v>
      </c>
      <c r="CQ69">
        <v>-165.67218074638299</v>
      </c>
      <c r="CR69">
        <v>-76.341564120626998</v>
      </c>
      <c r="CS69">
        <v>-242.086019577066</v>
      </c>
      <c r="CT69">
        <v>-165.71303158742299</v>
      </c>
      <c r="CU69">
        <v>-76.363062145132005</v>
      </c>
      <c r="CV69">
        <v>-242.02599574248501</v>
      </c>
      <c r="CW69">
        <v>-165.66503176991</v>
      </c>
      <c r="CX69">
        <v>-76.351433482062006</v>
      </c>
      <c r="CY69">
        <v>-242.05070657746199</v>
      </c>
      <c r="CZ69">
        <v>-165.67982889967101</v>
      </c>
      <c r="DA69">
        <v>-76.361343663650999</v>
      </c>
      <c r="DB69">
        <v>-242.05645910054301</v>
      </c>
      <c r="DC69">
        <v>-165.68303918239101</v>
      </c>
      <c r="DD69">
        <v>-76.363872612978994</v>
      </c>
      <c r="DE69">
        <v>-242.07144504201301</v>
      </c>
      <c r="DF69">
        <v>-165.70315858763001</v>
      </c>
      <c r="DG69">
        <v>-76.358384467617995</v>
      </c>
      <c r="DH69">
        <v>-242.104338084771</v>
      </c>
      <c r="DI69">
        <v>-165.724170449122</v>
      </c>
      <c r="DJ69">
        <v>-76.370206347375998</v>
      </c>
      <c r="DK69">
        <v>-241.72251406093</v>
      </c>
      <c r="DL69">
        <v>-165.45146320601299</v>
      </c>
      <c r="DM69">
        <v>-76.261517191514997</v>
      </c>
      <c r="DN69">
        <v>-241.80558500423601</v>
      </c>
      <c r="DO69">
        <v>-165.52120512326701</v>
      </c>
      <c r="DP69">
        <v>-76.274734463073003</v>
      </c>
      <c r="DR69">
        <v>-1.127237343509</v>
      </c>
      <c r="DS69">
        <v>-0.82430910157799997</v>
      </c>
      <c r="DT69">
        <v>-0.30056691303400002</v>
      </c>
      <c r="DU69">
        <v>-240.932909612575</v>
      </c>
      <c r="DV69">
        <v>-164.859889723256</v>
      </c>
      <c r="DW69">
        <v>-76.065467561830999</v>
      </c>
      <c r="DX69">
        <v>-1.12936088614</v>
      </c>
      <c r="DY69">
        <v>-0.82545662779399998</v>
      </c>
      <c r="DZ69">
        <v>-0.30153698054299999</v>
      </c>
      <c r="EA69">
        <f t="shared" si="133"/>
        <v>-242.06311987424166</v>
      </c>
      <c r="EB69">
        <f t="shared" si="134"/>
        <v>-165.68580533909662</v>
      </c>
      <c r="EC69">
        <f t="shared" si="135"/>
        <v>-76.367392550407999</v>
      </c>
      <c r="ED69">
        <v>-1.1275676734160001</v>
      </c>
      <c r="EE69">
        <v>-0.82455384801700005</v>
      </c>
      <c r="EF69">
        <v>-0.30065037956200003</v>
      </c>
      <c r="EG69">
        <v>-240.93291763025201</v>
      </c>
      <c r="EH69">
        <v>-164.85989280977199</v>
      </c>
      <c r="EI69">
        <v>-76.065473665990993</v>
      </c>
      <c r="EJ69">
        <v>-1.129443322163</v>
      </c>
      <c r="EK69">
        <v>-0.82550260502799999</v>
      </c>
      <c r="EL69">
        <v>-0.30157096406299999</v>
      </c>
      <c r="EM69">
        <f t="shared" si="136"/>
        <v>-242.06303296097664</v>
      </c>
      <c r="EN69">
        <f t="shared" si="137"/>
        <v>-165.68573533603274</v>
      </c>
      <c r="EO69">
        <f t="shared" si="138"/>
        <v>-76.367374457622915</v>
      </c>
      <c r="EP69">
        <v>-241.766212690207</v>
      </c>
      <c r="EQ69">
        <v>-165.48764223020501</v>
      </c>
      <c r="ER69">
        <v>-76.269287308192006</v>
      </c>
      <c r="ES69">
        <f t="shared" si="139"/>
        <v>-4.3698629277002965E-2</v>
      </c>
      <c r="ET69">
        <f t="shared" si="140"/>
        <v>-3.6179024192023235E-2</v>
      </c>
      <c r="EU69">
        <f t="shared" si="141"/>
        <v>-7.7701166770083319E-3</v>
      </c>
      <c r="EV69">
        <v>-3.9372314029000002E-2</v>
      </c>
      <c r="EW69">
        <v>-3.3562893061999999E-2</v>
      </c>
      <c r="EX69">
        <v>-5.4471548809999996E-3</v>
      </c>
      <c r="EY69">
        <v>-241.97039942690299</v>
      </c>
      <c r="EZ69">
        <v>-165.62823054689301</v>
      </c>
      <c r="FA69">
        <v>-76.332818251635999</v>
      </c>
      <c r="FB69">
        <f t="shared" si="142"/>
        <v>-2.8432853153987026E-2</v>
      </c>
      <c r="FC69">
        <f t="shared" si="143"/>
        <v>-2.3963059511999063E-2</v>
      </c>
      <c r="FD69">
        <f t="shared" si="144"/>
        <v>-4.7912873969977454E-3</v>
      </c>
      <c r="FE69">
        <v>-5.3113949335000001E-2</v>
      </c>
      <c r="FF69">
        <v>-4.3950199490000001E-2</v>
      </c>
      <c r="FG69">
        <v>-8.7458689909999995E-3</v>
      </c>
      <c r="FH69">
        <v>-242.038235317898</v>
      </c>
      <c r="FI69">
        <v>-165.67126563368299</v>
      </c>
      <c r="FJ69">
        <v>-76.357054306007996</v>
      </c>
      <c r="FK69">
        <v>-242.057784448223</v>
      </c>
      <c r="FL69">
        <v>-165.68284695933099</v>
      </c>
      <c r="FM69">
        <v>-76.365024821879999</v>
      </c>
      <c r="FN69">
        <v>-242.06230436057299</v>
      </c>
      <c r="FO69">
        <v>-165.68537179546999</v>
      </c>
      <c r="FP69">
        <v>-76.367013022818</v>
      </c>
      <c r="FQ69">
        <v>-242.02948828504501</v>
      </c>
      <c r="FR69">
        <v>-165.66647901485101</v>
      </c>
      <c r="FS69">
        <v>-76.353527004634998</v>
      </c>
      <c r="FT69">
        <f t="shared" si="145"/>
        <v>-1.569980999801146E-2</v>
      </c>
      <c r="FU69">
        <f t="shared" si="146"/>
        <v>-1.367933392000964E-2</v>
      </c>
      <c r="FV69">
        <f t="shared" si="147"/>
        <v>-2.3535287560036977E-3</v>
      </c>
      <c r="FW69">
        <v>-5.6531292019999999E-2</v>
      </c>
      <c r="FX69">
        <v>-4.6552572573000002E-2</v>
      </c>
      <c r="FY69">
        <v>-9.5351404979999999E-3</v>
      </c>
      <c r="FZ69">
        <v>-3.8460843225999998E-2</v>
      </c>
      <c r="GA69">
        <v>-3.30058934E-2</v>
      </c>
      <c r="GB69">
        <v>-5.1210998550000001E-3</v>
      </c>
    </row>
    <row r="70" spans="1:184" ht="17" x14ac:dyDescent="0.25">
      <c r="A70" s="5">
        <v>7</v>
      </c>
      <c r="B70" t="s">
        <v>39</v>
      </c>
      <c r="C70" t="s">
        <v>2</v>
      </c>
      <c r="D70" t="s">
        <v>12</v>
      </c>
      <c r="E70" s="3">
        <v>1.1000000000000001</v>
      </c>
      <c r="F70" s="2">
        <f t="shared" si="76"/>
        <v>-6.2743146232592686</v>
      </c>
      <c r="G70" s="4">
        <f t="shared" si="77"/>
        <v>-6.2076921388471922</v>
      </c>
      <c r="H70" s="4">
        <f t="shared" si="78"/>
        <v>-6.2108654838848718</v>
      </c>
      <c r="I70" s="4">
        <f t="shared" si="79"/>
        <v>-6.2069076377684373</v>
      </c>
      <c r="J70" s="4">
        <f t="shared" si="80"/>
        <v>-6.2112757012639186</v>
      </c>
      <c r="K70" s="4">
        <f t="shared" si="81"/>
        <v>-5.919412046890792</v>
      </c>
      <c r="L70" s="4">
        <f t="shared" si="82"/>
        <v>-6.0748964926118951</v>
      </c>
      <c r="M70" s="4">
        <f t="shared" si="83"/>
        <v>-6.152364259146804</v>
      </c>
      <c r="N70" s="4">
        <f t="shared" si="84"/>
        <v>-6.1820181900552047</v>
      </c>
      <c r="O70" s="4">
        <f t="shared" si="85"/>
        <v>-5.9512941084102104</v>
      </c>
      <c r="P70" s="4">
        <f t="shared" si="86"/>
        <v>-6.1334070201815791</v>
      </c>
      <c r="Q70" s="4">
        <f t="shared" si="87"/>
        <v>-6.2200057627683947</v>
      </c>
      <c r="R70" s="4">
        <f t="shared" si="88"/>
        <v>-6.0124183555080579</v>
      </c>
      <c r="S70" s="4">
        <f t="shared" si="89"/>
        <v>-6.010242917481059</v>
      </c>
      <c r="T70" s="4">
        <f t="shared" si="90"/>
        <v>-6.01723196957892</v>
      </c>
      <c r="U70" s="4">
        <f t="shared" si="91"/>
        <v>-6.2144256452280953</v>
      </c>
      <c r="V70" s="4">
        <f t="shared" si="92"/>
        <v>-6.241505897387011</v>
      </c>
      <c r="W70" s="39">
        <f t="shared" si="93"/>
        <v>-6.2429692752655361</v>
      </c>
      <c r="X70" s="4">
        <f t="shared" si="94"/>
        <v>-6.2536934564280546</v>
      </c>
      <c r="Y70" s="4">
        <f t="shared" si="95"/>
        <v>-6.0167961165480808</v>
      </c>
      <c r="Z70" s="4">
        <f t="shared" si="96"/>
        <v>-6.0849935628541081</v>
      </c>
      <c r="AA70" s="38">
        <f t="shared" si="97"/>
        <v>-6.2790629301908991</v>
      </c>
      <c r="AB70" s="4">
        <f t="shared" si="98"/>
        <v>-6.2743146232592686</v>
      </c>
      <c r="AC70" s="37">
        <f t="shared" si="99"/>
        <v>-6.2780875793504807</v>
      </c>
      <c r="AD70" s="36">
        <f t="shared" si="100"/>
        <v>-6.3526772001353429</v>
      </c>
      <c r="AE70" s="4">
        <f t="shared" si="101"/>
        <v>-6.2120115405781604</v>
      </c>
      <c r="AF70" s="4">
        <f t="shared" si="102"/>
        <v>-6.2125326048827763</v>
      </c>
      <c r="AG70" s="4">
        <f t="shared" si="103"/>
        <v>-6.2031547873902158</v>
      </c>
      <c r="AH70" s="4">
        <f t="shared" si="104"/>
        <v>-6.2131305110082806</v>
      </c>
      <c r="AI70" s="4">
        <f t="shared" si="105"/>
        <v>-6.2767828724998029</v>
      </c>
      <c r="AL70" s="4">
        <f t="shared" si="106"/>
        <v>0.12833404427439432</v>
      </c>
      <c r="AM70" s="4">
        <f t="shared" si="107"/>
        <v>-0.19653149058960129</v>
      </c>
      <c r="AN70" s="31">
        <f t="shared" si="108"/>
        <v>-6.8197446315206967E-2</v>
      </c>
      <c r="AO70" s="4">
        <f t="shared" si="109"/>
        <v>0.16691522152570501</v>
      </c>
      <c r="AP70" s="4">
        <f t="shared" si="110"/>
        <v>-0.2254257484734295</v>
      </c>
      <c r="AQ70" s="31">
        <f t="shared" si="111"/>
        <v>-5.8510526947724489E-2</v>
      </c>
      <c r="AR70" s="35">
        <f t="shared" si="112"/>
        <v>0.17201499249017246</v>
      </c>
      <c r="AS70" s="4">
        <f t="shared" si="113"/>
        <v>-0.23965649739326886</v>
      </c>
      <c r="AT70" s="31">
        <f t="shared" si="114"/>
        <v>-6.7641504903096394E-2</v>
      </c>
      <c r="AU70" s="4">
        <f t="shared" si="115"/>
        <v>0.176226246085363</v>
      </c>
      <c r="AV70" s="32">
        <f t="shared" si="116"/>
        <v>-0.25914625111073225</v>
      </c>
      <c r="AW70" s="31">
        <f t="shared" si="117"/>
        <v>-8.2920005025369253E-2</v>
      </c>
      <c r="AX70" s="4">
        <f t="shared" si="118"/>
        <v>0.20149870455224764</v>
      </c>
      <c r="AY70" s="4">
        <f t="shared" si="119"/>
        <v>-0.20200728972003734</v>
      </c>
      <c r="AZ70" s="4">
        <f t="shared" si="120"/>
        <v>-0.2305509197574786</v>
      </c>
      <c r="BA70" s="4">
        <f t="shared" si="121"/>
        <v>-5.0858516778970464E-4</v>
      </c>
      <c r="BB70" s="31">
        <f t="shared" si="122"/>
        <v>-2.9052215205230963E-2</v>
      </c>
      <c r="BC70" s="4">
        <f t="shared" si="123"/>
        <v>0.19736423273423989</v>
      </c>
      <c r="BD70" s="4">
        <f t="shared" si="124"/>
        <v>-0.23126297990595202</v>
      </c>
      <c r="BE70" s="4">
        <f t="shared" si="125"/>
        <v>-0.24345053894699567</v>
      </c>
      <c r="BF70" s="4">
        <f t="shared" si="126"/>
        <v>-3.3898747171712124E-2</v>
      </c>
      <c r="BG70" s="4">
        <f t="shared" si="127"/>
        <v>-4.6086306212755779E-2</v>
      </c>
      <c r="BH70" s="4">
        <f t="shared" si="128"/>
        <v>-6.1782018376492359E-2</v>
      </c>
      <c r="BI70" s="34">
        <f t="shared" si="129"/>
        <v>0.19359127664302817</v>
      </c>
      <c r="BJ70" s="33">
        <f t="shared" si="130"/>
        <v>-6.5554974467704086E-2</v>
      </c>
      <c r="BK70" s="4">
        <f t="shared" si="131"/>
        <v>-0.18075264247525888</v>
      </c>
      <c r="BL70" s="4">
        <f t="shared" si="132"/>
        <v>-0.33750882798680681</v>
      </c>
      <c r="BN70" t="s">
        <v>50</v>
      </c>
      <c r="BO70">
        <v>-242.05760248023</v>
      </c>
      <c r="BP70">
        <v>-165.682724561768</v>
      </c>
      <c r="BQ70">
        <v>-76.364985331753999</v>
      </c>
      <c r="BR70">
        <v>-242.06224659813401</v>
      </c>
      <c r="BS70">
        <v>-165.685345977022</v>
      </c>
      <c r="BT70">
        <v>-76.367002977357004</v>
      </c>
      <c r="BU70">
        <v>-242.05796781242401</v>
      </c>
      <c r="BV70">
        <v>-165.682987806081</v>
      </c>
      <c r="BW70">
        <v>-76.365088669816998</v>
      </c>
      <c r="BX70">
        <v>-242.062337339154</v>
      </c>
      <c r="BY70">
        <v>-165.68539512041201</v>
      </c>
      <c r="BZ70">
        <v>-76.367043921263999</v>
      </c>
      <c r="CA70">
        <v>-241.712965214489</v>
      </c>
      <c r="CB70">
        <v>-165.44409431762099</v>
      </c>
      <c r="CC70">
        <v>-76.25943771371</v>
      </c>
      <c r="CD70">
        <v>-241.941925947893</v>
      </c>
      <c r="CE70">
        <v>-165.60425039705299</v>
      </c>
      <c r="CF70">
        <v>-76.327994587456004</v>
      </c>
      <c r="CG70">
        <v>-242.01375414400701</v>
      </c>
      <c r="CH70">
        <v>-165.65279036134999</v>
      </c>
      <c r="CI70">
        <v>-76.351159366534006</v>
      </c>
      <c r="CJ70">
        <v>-242.038537614994</v>
      </c>
      <c r="CK70">
        <v>-165.66911724285001</v>
      </c>
      <c r="CL70">
        <v>-76.359568699476</v>
      </c>
      <c r="CM70">
        <v>-241.795732431522</v>
      </c>
      <c r="CN70">
        <v>-165.51382826149401</v>
      </c>
      <c r="CO70">
        <v>-76.272420179573004</v>
      </c>
      <c r="CP70">
        <v>-242.02347316453501</v>
      </c>
      <c r="CQ70">
        <v>-165.67216708314101</v>
      </c>
      <c r="CR70">
        <v>-76.341531875553002</v>
      </c>
      <c r="CS70">
        <v>-242.08598816803499</v>
      </c>
      <c r="CT70">
        <v>-165.71302572616901</v>
      </c>
      <c r="CU70">
        <v>-76.363050232150002</v>
      </c>
      <c r="CV70">
        <v>-242.02603102516099</v>
      </c>
      <c r="CW70">
        <v>-165.66502485421299</v>
      </c>
      <c r="CX70">
        <v>-76.351424772808997</v>
      </c>
      <c r="CY70">
        <v>-242.05074380837499</v>
      </c>
      <c r="CZ70">
        <v>-165.679826940525</v>
      </c>
      <c r="DA70">
        <v>-76.361338936492004</v>
      </c>
      <c r="DB70">
        <v>-242.05649928325599</v>
      </c>
      <c r="DC70">
        <v>-165.68303875226999</v>
      </c>
      <c r="DD70">
        <v>-76.363871461865003</v>
      </c>
      <c r="DE70">
        <v>-242.071423855077</v>
      </c>
      <c r="DF70">
        <v>-165.70314832017499</v>
      </c>
      <c r="DG70">
        <v>-76.358372217669</v>
      </c>
      <c r="DH70">
        <v>-242.104312907153</v>
      </c>
      <c r="DI70">
        <v>-165.72416672881801</v>
      </c>
      <c r="DJ70">
        <v>-76.370199705974997</v>
      </c>
      <c r="DK70">
        <v>-241.72240905943701</v>
      </c>
      <c r="DL70">
        <v>-165.45138042459001</v>
      </c>
      <c r="DM70">
        <v>-76.261440260301995</v>
      </c>
      <c r="DN70">
        <v>-241.80547023206299</v>
      </c>
      <c r="DO70">
        <v>-165.521121255342</v>
      </c>
      <c r="DP70">
        <v>-76.274651922632003</v>
      </c>
      <c r="DR70">
        <v>-1.1268665483939999</v>
      </c>
      <c r="DS70">
        <v>-0.82430772853500001</v>
      </c>
      <c r="DT70">
        <v>-0.30056428949000003</v>
      </c>
      <c r="DU70">
        <v>-240.93325533849</v>
      </c>
      <c r="DV70">
        <v>-164.85988967667299</v>
      </c>
      <c r="DW70">
        <v>-76.065467114547999</v>
      </c>
      <c r="DX70">
        <v>-1.1289912596439999</v>
      </c>
      <c r="DY70">
        <v>-0.82545630034899997</v>
      </c>
      <c r="DZ70">
        <v>-0.30153586280900002</v>
      </c>
      <c r="EA70">
        <f t="shared" si="133"/>
        <v>-242.06309644108543</v>
      </c>
      <c r="EB70">
        <f t="shared" si="134"/>
        <v>-165.68580538328735</v>
      </c>
      <c r="EC70">
        <f t="shared" si="135"/>
        <v>-76.36739158768556</v>
      </c>
      <c r="ED70">
        <v>-1.127196503715</v>
      </c>
      <c r="EE70">
        <v>-0.82455269797899999</v>
      </c>
      <c r="EF70">
        <v>-0.30064826754099999</v>
      </c>
      <c r="EG70">
        <v>-240.933263322128</v>
      </c>
      <c r="EH70">
        <v>-164.85989276733201</v>
      </c>
      <c r="EI70">
        <v>-76.065473386120004</v>
      </c>
      <c r="EJ70">
        <v>-1.1290740170260001</v>
      </c>
      <c r="EK70">
        <v>-0.82550235308099995</v>
      </c>
      <c r="EL70">
        <v>-0.30157053514499998</v>
      </c>
      <c r="EM70">
        <f t="shared" si="136"/>
        <v>-242.06301001575275</v>
      </c>
      <c r="EN70">
        <f t="shared" si="137"/>
        <v>-165.68573536341435</v>
      </c>
      <c r="EO70">
        <f t="shared" si="138"/>
        <v>-76.36737435185708</v>
      </c>
      <c r="EP70">
        <v>-241.76616095205</v>
      </c>
      <c r="EQ70">
        <v>-165.48756474292099</v>
      </c>
      <c r="ER70">
        <v>-76.269212347893003</v>
      </c>
      <c r="ES70">
        <f t="shared" si="139"/>
        <v>-4.3751892612988286E-2</v>
      </c>
      <c r="ET70">
        <f t="shared" si="140"/>
        <v>-3.6184318330981569E-2</v>
      </c>
      <c r="EU70">
        <f t="shared" si="141"/>
        <v>-7.7720875910074483E-3</v>
      </c>
      <c r="EV70">
        <v>-3.9309280012999999E-2</v>
      </c>
      <c r="EW70">
        <v>-3.3556512421000002E-2</v>
      </c>
      <c r="EX70">
        <v>-5.4395747390000001E-3</v>
      </c>
      <c r="EY70">
        <v>-241.970421459687</v>
      </c>
      <c r="EZ70">
        <v>-165.628217971585</v>
      </c>
      <c r="FA70">
        <v>-76.332788521043994</v>
      </c>
      <c r="FB70">
        <f t="shared" si="142"/>
        <v>-2.8495511794005779E-2</v>
      </c>
      <c r="FC70">
        <f t="shared" si="143"/>
        <v>-2.3967574532008484E-2</v>
      </c>
      <c r="FD70">
        <f t="shared" si="144"/>
        <v>-4.7939335879902956E-3</v>
      </c>
      <c r="FE70">
        <v>-5.3051704848000002E-2</v>
      </c>
      <c r="FF70">
        <v>-4.3949111557000001E-2</v>
      </c>
      <c r="FG70">
        <v>-8.7433545090000002E-3</v>
      </c>
      <c r="FH70">
        <v>-242.03820787631099</v>
      </c>
      <c r="FI70">
        <v>-165.671259998366</v>
      </c>
      <c r="FJ70">
        <v>-76.357045371194005</v>
      </c>
      <c r="FK70">
        <v>-242.057757935116</v>
      </c>
      <c r="FL70">
        <v>-165.682845422887</v>
      </c>
      <c r="FM70">
        <v>-76.365020060958997</v>
      </c>
      <c r="FN70">
        <v>-242.06228050629801</v>
      </c>
      <c r="FO70">
        <v>-165.68537145695899</v>
      </c>
      <c r="FP70">
        <v>-76.367011472894006</v>
      </c>
      <c r="FQ70">
        <v>-242.02951985774001</v>
      </c>
      <c r="FR70">
        <v>-165.66647370348099</v>
      </c>
      <c r="FS70">
        <v>-76.353515861464004</v>
      </c>
      <c r="FT70">
        <f t="shared" si="145"/>
        <v>-1.5765713733003395E-2</v>
      </c>
      <c r="FU70">
        <f t="shared" si="146"/>
        <v>-1.3683342131002973E-2</v>
      </c>
      <c r="FV70">
        <f t="shared" si="147"/>
        <v>-2.3564949299981208E-3</v>
      </c>
      <c r="FW70">
        <v>-5.6468310294999997E-2</v>
      </c>
      <c r="FX70">
        <v>-4.6552022686999997E-2</v>
      </c>
      <c r="FY70">
        <v>-9.5343706849999998E-3</v>
      </c>
      <c r="FZ70">
        <v>-3.8403948388E-2</v>
      </c>
      <c r="GA70">
        <v>-3.3003290405000003E-2</v>
      </c>
      <c r="GB70">
        <v>-5.1126103239999996E-3</v>
      </c>
    </row>
    <row r="71" spans="1:184" ht="17" x14ac:dyDescent="0.25">
      <c r="A71" s="5">
        <v>7</v>
      </c>
      <c r="B71" t="s">
        <v>39</v>
      </c>
      <c r="C71" t="s">
        <v>2</v>
      </c>
      <c r="D71" t="s">
        <v>12</v>
      </c>
      <c r="E71" s="3">
        <v>1.25</v>
      </c>
      <c r="F71" s="2">
        <f t="shared" si="76"/>
        <v>-5.8588212010875056</v>
      </c>
      <c r="G71" s="4">
        <f t="shared" si="77"/>
        <v>-5.8108906173200081</v>
      </c>
      <c r="H71" s="4">
        <f t="shared" si="78"/>
        <v>-5.8115660058094969</v>
      </c>
      <c r="I71" s="4">
        <f t="shared" si="79"/>
        <v>-5.8080429083338423</v>
      </c>
      <c r="J71" s="4">
        <f t="shared" si="80"/>
        <v>-5.8108839368685894</v>
      </c>
      <c r="K71" s="4">
        <f t="shared" si="81"/>
        <v>-5.6911661119633923</v>
      </c>
      <c r="L71" s="4">
        <f t="shared" si="82"/>
        <v>-5.719344329428786</v>
      </c>
      <c r="M71" s="4">
        <f t="shared" si="83"/>
        <v>-5.7689750993300066</v>
      </c>
      <c r="N71" s="4">
        <f t="shared" si="84"/>
        <v>-5.7896455295853206</v>
      </c>
      <c r="O71" s="4">
        <f t="shared" si="85"/>
        <v>-5.7123271536045941</v>
      </c>
      <c r="P71" s="4">
        <f t="shared" si="86"/>
        <v>-5.7613429221615959</v>
      </c>
      <c r="Q71" s="4">
        <f t="shared" si="87"/>
        <v>-5.8203649113908158</v>
      </c>
      <c r="R71" s="4">
        <f t="shared" si="88"/>
        <v>-5.7030190861999008</v>
      </c>
      <c r="S71" s="4">
        <f t="shared" si="89"/>
        <v>-5.6937396551855279</v>
      </c>
      <c r="T71" s="4">
        <f t="shared" si="90"/>
        <v>-5.6975995213329602</v>
      </c>
      <c r="U71" s="4">
        <f t="shared" si="91"/>
        <v>-5.832514214437948</v>
      </c>
      <c r="V71" s="4">
        <f t="shared" si="92"/>
        <v>-5.8400314607133037</v>
      </c>
      <c r="W71" s="39">
        <f t="shared" si="93"/>
        <v>-5.8508118760579837</v>
      </c>
      <c r="X71" s="4">
        <f t="shared" si="94"/>
        <v>-5.8477410388646174</v>
      </c>
      <c r="Y71" s="4">
        <f t="shared" si="95"/>
        <v>-5.7200414240616704</v>
      </c>
      <c r="Z71" s="4">
        <f t="shared" si="96"/>
        <v>-5.771233245601687</v>
      </c>
      <c r="AA71" s="38">
        <f t="shared" si="97"/>
        <v>-5.8627578273495136</v>
      </c>
      <c r="AB71" s="4">
        <f t="shared" si="98"/>
        <v>-5.8588212010875056</v>
      </c>
      <c r="AC71" s="37">
        <f t="shared" si="99"/>
        <v>-5.8620179315218177</v>
      </c>
      <c r="AD71" s="36">
        <f t="shared" si="100"/>
        <v>-5.8982136515148786</v>
      </c>
      <c r="AE71" s="4">
        <f t="shared" si="101"/>
        <v>-5.8118901311296742</v>
      </c>
      <c r="AF71" s="4">
        <f t="shared" si="102"/>
        <v>-5.8117642092789072</v>
      </c>
      <c r="AG71" s="4">
        <f t="shared" si="103"/>
        <v>-5.8015147365644726</v>
      </c>
      <c r="AH71" s="4">
        <f t="shared" si="104"/>
        <v>-5.8113325383777816</v>
      </c>
      <c r="AI71" s="4">
        <f t="shared" si="105"/>
        <v>-5.8590617545427115</v>
      </c>
      <c r="AL71" s="4">
        <f t="shared" si="106"/>
        <v>7.4685925909412698E-2</v>
      </c>
      <c r="AM71" s="4">
        <f t="shared" si="107"/>
        <v>-0.12587774618751377</v>
      </c>
      <c r="AN71" s="31">
        <f t="shared" si="108"/>
        <v>-5.1191820278101069E-2</v>
      </c>
      <c r="AO71" s="4">
        <f t="shared" si="109"/>
        <v>9.9171382395714769E-2</v>
      </c>
      <c r="AP71" s="4">
        <f t="shared" si="110"/>
        <v>-0.1411699751173307</v>
      </c>
      <c r="AQ71" s="31">
        <f t="shared" si="111"/>
        <v>-4.1998592721615935E-2</v>
      </c>
      <c r="AR71" s="35">
        <f t="shared" si="112"/>
        <v>9.948303750543025E-2</v>
      </c>
      <c r="AS71" s="4">
        <f t="shared" si="113"/>
        <v>-0.15087285017371888</v>
      </c>
      <c r="AT71" s="31">
        <f t="shared" si="114"/>
        <v>-5.1389812668288626E-2</v>
      </c>
      <c r="AU71" s="4">
        <f t="shared" si="115"/>
        <v>9.9740393906412442E-2</v>
      </c>
      <c r="AV71" s="32">
        <f t="shared" si="116"/>
        <v>-0.16416144420805581</v>
      </c>
      <c r="AW71" s="31">
        <f t="shared" si="117"/>
        <v>-6.4421050301643371E-2</v>
      </c>
      <c r="AX71" s="4">
        <f t="shared" si="118"/>
        <v>0.12186444893309722</v>
      </c>
      <c r="AY71" s="4">
        <f t="shared" si="119"/>
        <v>-0.12949512823804721</v>
      </c>
      <c r="AZ71" s="4">
        <f t="shared" si="120"/>
        <v>-0.14779278985808328</v>
      </c>
      <c r="BA71" s="4">
        <f t="shared" si="121"/>
        <v>-7.6306793049499833E-3</v>
      </c>
      <c r="BB71" s="31">
        <f t="shared" si="122"/>
        <v>-2.5928340924986054E-2</v>
      </c>
      <c r="BC71" s="4">
        <f t="shared" si="123"/>
        <v>0.11710445239945733</v>
      </c>
      <c r="BD71" s="4">
        <f t="shared" si="124"/>
        <v>-0.14629180552777576</v>
      </c>
      <c r="BE71" s="4">
        <f t="shared" si="125"/>
        <v>-0.15400138367908955</v>
      </c>
      <c r="BF71" s="4">
        <f t="shared" si="126"/>
        <v>-2.9187353128318438E-2</v>
      </c>
      <c r="BG71" s="4">
        <f t="shared" si="127"/>
        <v>-3.6896931279632228E-2</v>
      </c>
      <c r="BH71" s="4">
        <f t="shared" si="128"/>
        <v>-4.7056991808598486E-2</v>
      </c>
      <c r="BI71" s="34">
        <f t="shared" si="129"/>
        <v>0.11390772196514538</v>
      </c>
      <c r="BJ71" s="33">
        <f t="shared" si="130"/>
        <v>-5.0253722242910429E-2</v>
      </c>
      <c r="BK71" s="4">
        <f t="shared" si="131"/>
        <v>-0.11630553115921548</v>
      </c>
      <c r="BL71" s="4">
        <f t="shared" si="132"/>
        <v>-0.20355389463542883</v>
      </c>
      <c r="BN71" t="s">
        <v>49</v>
      </c>
      <c r="BO71">
        <v>-242.05693836937999</v>
      </c>
      <c r="BP71">
        <v>-165.68271994922901</v>
      </c>
      <c r="BQ71">
        <v>-76.364958176892003</v>
      </c>
      <c r="BR71">
        <v>-242.06159099609201</v>
      </c>
      <c r="BS71">
        <v>-165.685345042601</v>
      </c>
      <c r="BT71">
        <v>-76.366984633932006</v>
      </c>
      <c r="BU71">
        <v>-242.05730272115201</v>
      </c>
      <c r="BV71">
        <v>-165.68298387412199</v>
      </c>
      <c r="BW71">
        <v>-76.365063141883994</v>
      </c>
      <c r="BX71">
        <v>-242.06168254658201</v>
      </c>
      <c r="BY71">
        <v>-165.685394413312</v>
      </c>
      <c r="BZ71">
        <v>-76.367027900657007</v>
      </c>
      <c r="CA71">
        <v>-241.71230012118701</v>
      </c>
      <c r="CB71">
        <v>-165.444008921766</v>
      </c>
      <c r="CC71">
        <v>-76.259221749298007</v>
      </c>
      <c r="CD71">
        <v>-241.94122942497501</v>
      </c>
      <c r="CE71">
        <v>-165.60421030803499</v>
      </c>
      <c r="CF71">
        <v>-76.327904761970998</v>
      </c>
      <c r="CG71">
        <v>-242.013075836181</v>
      </c>
      <c r="CH71">
        <v>-165.65276903255599</v>
      </c>
      <c r="CI71">
        <v>-76.351113356992997</v>
      </c>
      <c r="CJ71">
        <v>-242.03787232411801</v>
      </c>
      <c r="CK71">
        <v>-165.669107425715</v>
      </c>
      <c r="CL71">
        <v>-76.359538511344994</v>
      </c>
      <c r="CM71">
        <v>-241.79504426678699</v>
      </c>
      <c r="CN71">
        <v>-165.51374412944099</v>
      </c>
      <c r="CO71">
        <v>-76.272196964957999</v>
      </c>
      <c r="CP71">
        <v>-242.02275780776401</v>
      </c>
      <c r="CQ71">
        <v>-165.67213442128201</v>
      </c>
      <c r="CR71">
        <v>-76.341442102497993</v>
      </c>
      <c r="CS71">
        <v>-242.08529594609701</v>
      </c>
      <c r="CT71">
        <v>-165.713012014914</v>
      </c>
      <c r="CU71">
        <v>-76.363008589675999</v>
      </c>
      <c r="CV71">
        <v>-242.02548109675001</v>
      </c>
      <c r="CW71">
        <v>-165.665008313767</v>
      </c>
      <c r="CX71">
        <v>-76.351384443943999</v>
      </c>
      <c r="CY71">
        <v>-242.050203099246</v>
      </c>
      <c r="CZ71">
        <v>-165.67982208070899</v>
      </c>
      <c r="DA71">
        <v>-76.361307467212001</v>
      </c>
      <c r="DB71">
        <v>-242.05596667038401</v>
      </c>
      <c r="DC71">
        <v>-165.68303772183501</v>
      </c>
      <c r="DD71">
        <v>-76.363849246135999</v>
      </c>
      <c r="DE71">
        <v>-242.07074493381401</v>
      </c>
      <c r="DF71">
        <v>-165.703123524483</v>
      </c>
      <c r="DG71">
        <v>-76.358326706678</v>
      </c>
      <c r="DH71">
        <v>-242.10363150762899</v>
      </c>
      <c r="DI71">
        <v>-165.72415756545601</v>
      </c>
      <c r="DJ71">
        <v>-76.370167260025994</v>
      </c>
      <c r="DK71">
        <v>-241.72149736455799</v>
      </c>
      <c r="DL71">
        <v>-165.45113548522801</v>
      </c>
      <c r="DM71">
        <v>-76.261246413470005</v>
      </c>
      <c r="DN71">
        <v>-241.80451304863601</v>
      </c>
      <c r="DO71">
        <v>-165.52087281656</v>
      </c>
      <c r="DP71">
        <v>-76.274443186859003</v>
      </c>
      <c r="DR71">
        <v>-1.126086143854</v>
      </c>
      <c r="DS71">
        <v>-0.82430426636599996</v>
      </c>
      <c r="DT71">
        <v>-0.300588786454</v>
      </c>
      <c r="DU71">
        <v>-240.93337648319499</v>
      </c>
      <c r="DV71">
        <v>-164.859889561009</v>
      </c>
      <c r="DW71">
        <v>-76.065419985036996</v>
      </c>
      <c r="DX71">
        <v>-1.1282145128979999</v>
      </c>
      <c r="DY71">
        <v>-0.825455481592</v>
      </c>
      <c r="DZ71">
        <v>-0.30156464889500001</v>
      </c>
      <c r="EA71">
        <f t="shared" si="133"/>
        <v>-242.06244230209049</v>
      </c>
      <c r="EB71">
        <f t="shared" si="134"/>
        <v>-165.68580550617946</v>
      </c>
      <c r="EC71">
        <f t="shared" si="135"/>
        <v>-76.367374959825469</v>
      </c>
      <c r="ED71">
        <v>-1.126415417314</v>
      </c>
      <c r="EE71">
        <v>-0.82454978592200001</v>
      </c>
      <c r="EF71">
        <v>-0.30067427432600002</v>
      </c>
      <c r="EG71">
        <v>-240.93338447926999</v>
      </c>
      <c r="EH71">
        <v>-164.859892670025</v>
      </c>
      <c r="EI71">
        <v>-76.065426849077994</v>
      </c>
      <c r="EJ71">
        <v>-1.128298067312</v>
      </c>
      <c r="EK71">
        <v>-0.82550174328799997</v>
      </c>
      <c r="EL71">
        <v>-0.30160105157900002</v>
      </c>
      <c r="EM71">
        <f t="shared" si="136"/>
        <v>-242.06235706355602</v>
      </c>
      <c r="EN71">
        <f t="shared" si="137"/>
        <v>-165.68573548117087</v>
      </c>
      <c r="EO71">
        <f t="shared" si="138"/>
        <v>-76.367359946968833</v>
      </c>
      <c r="EP71">
        <v>-241.765352028498</v>
      </c>
      <c r="EQ71">
        <v>-165.487334826357</v>
      </c>
      <c r="ER71">
        <v>-76.269020755875005</v>
      </c>
      <c r="ES71">
        <f t="shared" si="139"/>
        <v>-4.3854663940010141E-2</v>
      </c>
      <c r="ET71">
        <f t="shared" si="140"/>
        <v>-3.6199341128991591E-2</v>
      </c>
      <c r="EU71">
        <f t="shared" si="141"/>
        <v>-7.7743424049998566E-3</v>
      </c>
      <c r="EV71">
        <v>-3.9161020136999999E-2</v>
      </c>
      <c r="EW71">
        <v>-3.3537990203000002E-2</v>
      </c>
      <c r="EX71">
        <v>-5.4224309849999998E-3</v>
      </c>
      <c r="EY71">
        <v>-241.969845841092</v>
      </c>
      <c r="EZ71">
        <v>-165.628187951374</v>
      </c>
      <c r="FA71">
        <v>-76.332701574400005</v>
      </c>
      <c r="FB71">
        <f t="shared" si="142"/>
        <v>-2.8616416116989285E-2</v>
      </c>
      <c r="FC71">
        <f t="shared" si="143"/>
        <v>-2.3977643339009092E-2</v>
      </c>
      <c r="FD71">
        <f t="shared" si="144"/>
        <v>-4.7968124290065361E-3</v>
      </c>
      <c r="FE71">
        <v>-5.2911966672000002E-2</v>
      </c>
      <c r="FF71">
        <v>-4.3946469907999997E-2</v>
      </c>
      <c r="FG71">
        <v>-8.7405280979999996E-3</v>
      </c>
      <c r="FH71">
        <v>-242.03753824544501</v>
      </c>
      <c r="FI71">
        <v>-165.671246160083</v>
      </c>
      <c r="FJ71">
        <v>-76.357009542970005</v>
      </c>
      <c r="FK71">
        <v>-242.05709449307301</v>
      </c>
      <c r="FL71">
        <v>-165.68284135318001</v>
      </c>
      <c r="FM71">
        <v>-76.364992970751999</v>
      </c>
      <c r="FN71">
        <v>-242.06162499523299</v>
      </c>
      <c r="FO71">
        <v>-165.68537059795301</v>
      </c>
      <c r="FP71">
        <v>-76.366993171364996</v>
      </c>
      <c r="FQ71">
        <v>-242.02896832562899</v>
      </c>
      <c r="FR71">
        <v>-165.66646130469601</v>
      </c>
      <c r="FS71">
        <v>-76.353472110606006</v>
      </c>
      <c r="FT71">
        <f t="shared" si="145"/>
        <v>-1.5892489447992375E-2</v>
      </c>
      <c r="FU71">
        <f t="shared" si="146"/>
        <v>-1.3692272140019668E-2</v>
      </c>
      <c r="FV71">
        <f t="shared" si="147"/>
        <v>-2.3587536130094122E-3</v>
      </c>
      <c r="FW71">
        <v>-5.6327620468000002E-2</v>
      </c>
      <c r="FX71">
        <v>-4.6550710217000003E-2</v>
      </c>
      <c r="FY71">
        <v>-9.5364790699999993E-3</v>
      </c>
      <c r="FZ71">
        <v>-3.8275000257000001E-2</v>
      </c>
      <c r="GA71">
        <v>-3.2996857914999997E-2</v>
      </c>
      <c r="GB71">
        <v>-5.0927976880000003E-3</v>
      </c>
    </row>
    <row r="72" spans="1:184" ht="17" x14ac:dyDescent="0.25">
      <c r="A72" s="5">
        <v>7</v>
      </c>
      <c r="B72" t="s">
        <v>39</v>
      </c>
      <c r="C72" t="s">
        <v>2</v>
      </c>
      <c r="D72" t="s">
        <v>12</v>
      </c>
      <c r="E72" s="3">
        <v>1.5</v>
      </c>
      <c r="F72" s="2">
        <f t="shared" si="76"/>
        <v>-4.8242769267687953</v>
      </c>
      <c r="G72" s="4">
        <f t="shared" si="77"/>
        <v>-4.8132915199974242</v>
      </c>
      <c r="H72" s="4">
        <f t="shared" si="78"/>
        <v>-4.8117404545609075</v>
      </c>
      <c r="I72" s="4">
        <f t="shared" si="79"/>
        <v>-4.8085600638399599</v>
      </c>
      <c r="J72" s="4">
        <f t="shared" si="80"/>
        <v>-4.8097083855200307</v>
      </c>
      <c r="K72" s="4">
        <f t="shared" si="81"/>
        <v>-4.8498780635405705</v>
      </c>
      <c r="L72" s="4">
        <f t="shared" si="82"/>
        <v>-4.7662869062249742</v>
      </c>
      <c r="M72" s="4">
        <f t="shared" si="83"/>
        <v>-4.7852200010972332</v>
      </c>
      <c r="N72" s="4">
        <f t="shared" si="84"/>
        <v>-4.7967451537320578</v>
      </c>
      <c r="O72" s="4">
        <f t="shared" si="85"/>
        <v>-4.8453975685428112</v>
      </c>
      <c r="P72" s="4">
        <f t="shared" si="86"/>
        <v>-4.7760166229965693</v>
      </c>
      <c r="Q72" s="4">
        <f t="shared" si="87"/>
        <v>-4.8031902096521568</v>
      </c>
      <c r="R72" s="4">
        <f t="shared" si="88"/>
        <v>-4.7682675690323846</v>
      </c>
      <c r="S72" s="4">
        <f t="shared" si="89"/>
        <v>-4.7554369663702758</v>
      </c>
      <c r="T72" s="4">
        <f t="shared" si="90"/>
        <v>-4.7564248627537911</v>
      </c>
      <c r="U72" s="4">
        <f t="shared" si="91"/>
        <v>-4.826526878842845</v>
      </c>
      <c r="V72" s="4">
        <f t="shared" si="92"/>
        <v>-4.8198906734654985</v>
      </c>
      <c r="W72" s="39">
        <f t="shared" si="93"/>
        <v>-4.8347589193190634</v>
      </c>
      <c r="X72" s="4">
        <f t="shared" si="94"/>
        <v>-4.8232873838294168</v>
      </c>
      <c r="Y72" s="4">
        <f t="shared" si="95"/>
        <v>-4.794355794576588</v>
      </c>
      <c r="Z72" s="4">
        <f t="shared" si="96"/>
        <v>-4.8103902561636831</v>
      </c>
      <c r="AA72" s="38">
        <f t="shared" si="97"/>
        <v>-4.8277749161480026</v>
      </c>
      <c r="AB72" s="4">
        <f t="shared" si="98"/>
        <v>-4.8242769267687953</v>
      </c>
      <c r="AC72" s="37">
        <f t="shared" si="99"/>
        <v>-4.8269046629709651</v>
      </c>
      <c r="AD72" s="36">
        <f t="shared" si="100"/>
        <v>-4.8298776505538497</v>
      </c>
      <c r="AE72" s="4">
        <f t="shared" si="101"/>
        <v>-4.8112968768456836</v>
      </c>
      <c r="AF72" s="4">
        <f t="shared" si="102"/>
        <v>-4.8101811927070957</v>
      </c>
      <c r="AG72" s="4">
        <f t="shared" si="103"/>
        <v>-4.7976331883215133</v>
      </c>
      <c r="AH72" s="4">
        <f t="shared" si="104"/>
        <v>-4.8088371171522013</v>
      </c>
      <c r="AI72" s="4">
        <f t="shared" si="105"/>
        <v>-4.8210061462957352</v>
      </c>
      <c r="AL72" s="4">
        <f t="shared" si="106"/>
        <v>4.0651165432034557E-2</v>
      </c>
      <c r="AM72" s="4">
        <f t="shared" si="107"/>
        <v>-5.6685627033285259E-2</v>
      </c>
      <c r="AN72" s="31">
        <f t="shared" si="108"/>
        <v>-1.6034461601250702E-2</v>
      </c>
      <c r="AO72" s="4">
        <f t="shared" si="109"/>
        <v>5.1933142417440292E-2</v>
      </c>
      <c r="AP72" s="4">
        <f t="shared" si="110"/>
        <v>-6.166285982216909E-2</v>
      </c>
      <c r="AQ72" s="31">
        <f t="shared" si="111"/>
        <v>-9.7297174047287979E-3</v>
      </c>
      <c r="AR72" s="35">
        <f t="shared" si="112"/>
        <v>4.8040824603776795E-2</v>
      </c>
      <c r="AS72" s="4">
        <f t="shared" si="113"/>
        <v>-6.6011032535082628E-2</v>
      </c>
      <c r="AT72" s="31">
        <f t="shared" si="114"/>
        <v>-1.7970207931305833E-2</v>
      </c>
      <c r="AU72" s="4">
        <f t="shared" si="115"/>
        <v>4.4826653320277535E-2</v>
      </c>
      <c r="AV72" s="32">
        <f t="shared" si="116"/>
        <v>-7.1966082109285651E-2</v>
      </c>
      <c r="AW72" s="31">
        <f t="shared" si="117"/>
        <v>-2.7139428789008116E-2</v>
      </c>
      <c r="AX72" s="4">
        <f t="shared" si="118"/>
        <v>6.3130528622820911E-2</v>
      </c>
      <c r="AY72" s="4">
        <f t="shared" si="119"/>
        <v>-5.8259309810460458E-2</v>
      </c>
      <c r="AZ72" s="4">
        <f t="shared" si="120"/>
        <v>-6.6491350286678519E-2</v>
      </c>
      <c r="BA72" s="4">
        <f t="shared" si="121"/>
        <v>4.8712188123604533E-3</v>
      </c>
      <c r="BB72" s="31">
        <f t="shared" si="122"/>
        <v>-3.3608216638576077E-3</v>
      </c>
      <c r="BC72" s="4">
        <f t="shared" si="123"/>
        <v>5.7870348047585722E-2</v>
      </c>
      <c r="BD72" s="4">
        <f t="shared" si="124"/>
        <v>-6.445370709522269E-2</v>
      </c>
      <c r="BE72" s="4">
        <f t="shared" si="125"/>
        <v>-6.785041745914093E-2</v>
      </c>
      <c r="BF72" s="4">
        <f t="shared" si="126"/>
        <v>-6.5833590476369677E-3</v>
      </c>
      <c r="BG72" s="4">
        <f t="shared" si="127"/>
        <v>-9.9800694115552077E-3</v>
      </c>
      <c r="BH72" s="4">
        <f t="shared" si="128"/>
        <v>-1.4095734061699929E-2</v>
      </c>
      <c r="BI72" s="34">
        <f t="shared" si="129"/>
        <v>5.5242611845415547E-2</v>
      </c>
      <c r="BJ72" s="33">
        <f t="shared" si="130"/>
        <v>-1.6723470263870104E-2</v>
      </c>
      <c r="BK72" s="4">
        <f t="shared" si="131"/>
        <v>-5.532400232685486E-2</v>
      </c>
      <c r="BL72" s="4">
        <f t="shared" si="132"/>
        <v>-7.7566805894339827E-2</v>
      </c>
      <c r="BN72" t="s">
        <v>48</v>
      </c>
      <c r="BO72">
        <v>-242.05532810857</v>
      </c>
      <c r="BP72">
        <v>-165.68271528897299</v>
      </c>
      <c r="BQ72">
        <v>-76.364942351628002</v>
      </c>
      <c r="BR72">
        <v>-242.05999000034799</v>
      </c>
      <c r="BS72">
        <v>-165.68534389754799</v>
      </c>
      <c r="BT72">
        <v>-76.366978106611</v>
      </c>
      <c r="BU72">
        <v>-242.05569261030899</v>
      </c>
      <c r="BV72">
        <v>-165.682979941555</v>
      </c>
      <c r="BW72">
        <v>-76.365049740840007</v>
      </c>
      <c r="BX72">
        <v>-242.060082730771</v>
      </c>
      <c r="BY72">
        <v>-165.68539365004801</v>
      </c>
      <c r="BZ72">
        <v>-76.367024322841999</v>
      </c>
      <c r="CA72">
        <v>-241.71062476707999</v>
      </c>
      <c r="CB72">
        <v>-165.44390354143101</v>
      </c>
      <c r="CC72">
        <v>-76.258992453313994</v>
      </c>
      <c r="CD72">
        <v>-241.93958674784901</v>
      </c>
      <c r="CE72">
        <v>-165.60417414262599</v>
      </c>
      <c r="CF72">
        <v>-76.327817043870994</v>
      </c>
      <c r="CG72">
        <v>-242.011451803521</v>
      </c>
      <c r="CH72">
        <v>-165.65274802244701</v>
      </c>
      <c r="CI72">
        <v>-76.351078047916005</v>
      </c>
      <c r="CJ72">
        <v>-242.03626480244901</v>
      </c>
      <c r="CK72">
        <v>-165.66909880022499</v>
      </c>
      <c r="CL72">
        <v>-76.359521902566996</v>
      </c>
      <c r="CM72">
        <v>-241.79331671600801</v>
      </c>
      <c r="CN72">
        <v>-165.513639770628</v>
      </c>
      <c r="CO72">
        <v>-76.271955313167993</v>
      </c>
      <c r="CP72">
        <v>-242.02107128452701</v>
      </c>
      <c r="CQ72">
        <v>-165.67210419490399</v>
      </c>
      <c r="CR72">
        <v>-76.341356022981003</v>
      </c>
      <c r="CS72">
        <v>-242.08363115868099</v>
      </c>
      <c r="CT72">
        <v>-165.712997773323</v>
      </c>
      <c r="CU72">
        <v>-76.362979014851007</v>
      </c>
      <c r="CV72">
        <v>-242.02394899880699</v>
      </c>
      <c r="CW72">
        <v>-165.664990616159</v>
      </c>
      <c r="CX72">
        <v>-76.351359664908998</v>
      </c>
      <c r="CY72">
        <v>-242.048689623375</v>
      </c>
      <c r="CZ72">
        <v>-165.67981780579501</v>
      </c>
      <c r="DA72">
        <v>-76.361293546707003</v>
      </c>
      <c r="DB72">
        <v>-242.05446058234901</v>
      </c>
      <c r="DC72">
        <v>-165.68303651238</v>
      </c>
      <c r="DD72">
        <v>-76.363844224782994</v>
      </c>
      <c r="DE72">
        <v>-242.06908134331201</v>
      </c>
      <c r="DF72">
        <v>-165.70309694281499</v>
      </c>
      <c r="DG72">
        <v>-76.358292840641994</v>
      </c>
      <c r="DH72">
        <v>-242.10197849919601</v>
      </c>
      <c r="DI72">
        <v>-165.72414913762299</v>
      </c>
      <c r="DJ72">
        <v>-76.370148377183995</v>
      </c>
      <c r="DK72">
        <v>-241.71946913256701</v>
      </c>
      <c r="DL72">
        <v>-165.45077868450201</v>
      </c>
      <c r="DM72">
        <v>-76.261050156094001</v>
      </c>
      <c r="DN72">
        <v>-241.80240836172999</v>
      </c>
      <c r="DO72">
        <v>-165.52051367420501</v>
      </c>
      <c r="DP72">
        <v>-76.274228843014001</v>
      </c>
      <c r="DR72">
        <v>-1.125369269271</v>
      </c>
      <c r="DS72">
        <v>-0.82430050444400005</v>
      </c>
      <c r="DT72">
        <v>-0.30058089087899997</v>
      </c>
      <c r="DU72">
        <v>-240.932487207734</v>
      </c>
      <c r="DV72">
        <v>-164.85988939526999</v>
      </c>
      <c r="DW72">
        <v>-76.065415922924998</v>
      </c>
      <c r="DX72">
        <v>-1.1275027926129999</v>
      </c>
      <c r="DY72">
        <v>-0.82545450227799999</v>
      </c>
      <c r="DZ72">
        <v>-0.30156218368600002</v>
      </c>
      <c r="EA72">
        <f t="shared" si="133"/>
        <v>-242.06084336796289</v>
      </c>
      <c r="EB72">
        <f t="shared" si="134"/>
        <v>-165.68580547411526</v>
      </c>
      <c r="EC72">
        <f t="shared" si="135"/>
        <v>-76.367370604544689</v>
      </c>
      <c r="ED72">
        <v>-1.12569853609</v>
      </c>
      <c r="EE72">
        <v>-0.82454663742599998</v>
      </c>
      <c r="EF72">
        <v>-0.30066843231899998</v>
      </c>
      <c r="EG72">
        <v>-240.93249556978699</v>
      </c>
      <c r="EH72">
        <v>-164.859892575369</v>
      </c>
      <c r="EI72">
        <v>-76.065423805883995</v>
      </c>
      <c r="EJ72">
        <v>-1.127587160984</v>
      </c>
      <c r="EK72">
        <v>-0.82550107467900002</v>
      </c>
      <c r="EL72">
        <v>-0.30160051695700002</v>
      </c>
      <c r="EM72">
        <f t="shared" si="136"/>
        <v>-242.06075938843438</v>
      </c>
      <c r="EN72">
        <f t="shared" si="137"/>
        <v>-165.68573560640129</v>
      </c>
      <c r="EO72">
        <f t="shared" si="138"/>
        <v>-76.367358270685912</v>
      </c>
      <c r="EP72">
        <v>-241.763408358497</v>
      </c>
      <c r="EQ72">
        <v>-165.48700193938299</v>
      </c>
      <c r="ER72">
        <v>-76.268830908896007</v>
      </c>
      <c r="ES72">
        <f t="shared" si="139"/>
        <v>-4.3939225929989334E-2</v>
      </c>
      <c r="ET72">
        <f t="shared" si="140"/>
        <v>-3.6223254880979994E-2</v>
      </c>
      <c r="EU72">
        <f t="shared" si="141"/>
        <v>-7.7807528020059635E-3</v>
      </c>
      <c r="EV72">
        <v>-3.9000003233E-2</v>
      </c>
      <c r="EW72">
        <v>-3.3511734821999997E-2</v>
      </c>
      <c r="EX72">
        <v>-5.3979341179999996E-3</v>
      </c>
      <c r="EY72">
        <v>-241.96829656640401</v>
      </c>
      <c r="EZ72">
        <v>-165.62816019587399</v>
      </c>
      <c r="FA72">
        <v>-76.332623569904996</v>
      </c>
      <c r="FB72">
        <f t="shared" si="142"/>
        <v>-2.8709818555000766E-2</v>
      </c>
      <c r="FC72">
        <f t="shared" si="143"/>
        <v>-2.3986053247995187E-2</v>
      </c>
      <c r="FD72">
        <f t="shared" si="144"/>
        <v>-4.8065260340024452E-3</v>
      </c>
      <c r="FE72">
        <v>-5.2774718122999997E-2</v>
      </c>
      <c r="FF72">
        <v>-4.394399903E-2</v>
      </c>
      <c r="FG72">
        <v>-8.7324530750000004E-3</v>
      </c>
      <c r="FH72">
        <v>-242.03591405351801</v>
      </c>
      <c r="FI72">
        <v>-165.67123083748001</v>
      </c>
      <c r="FJ72">
        <v>-76.356983893402003</v>
      </c>
      <c r="FK72">
        <v>-242.05548509612001</v>
      </c>
      <c r="FL72">
        <v>-165.682837361255</v>
      </c>
      <c r="FM72">
        <v>-76.364977241725995</v>
      </c>
      <c r="FN72">
        <v>-242.06002406453501</v>
      </c>
      <c r="FO72">
        <v>-165.68536951898699</v>
      </c>
      <c r="FP72">
        <v>-76.366986665659994</v>
      </c>
      <c r="FQ72">
        <v>-242.02744217745499</v>
      </c>
      <c r="FR72">
        <v>-165.66644837550899</v>
      </c>
      <c r="FS72">
        <v>-76.353444626712005</v>
      </c>
      <c r="FT72">
        <f t="shared" si="145"/>
        <v>-1.5990373933988167E-2</v>
      </c>
      <c r="FU72">
        <f t="shared" si="146"/>
        <v>-1.3700353061977921E-2</v>
      </c>
      <c r="FV72">
        <f t="shared" si="147"/>
        <v>-2.3665787959998852E-3</v>
      </c>
      <c r="FW72">
        <v>-5.6188981224999997E-2</v>
      </c>
      <c r="FX72">
        <v>-4.6549397813999999E-2</v>
      </c>
      <c r="FY72">
        <v>-9.5343881390000003E-3</v>
      </c>
      <c r="FZ72">
        <v>-3.8142437729999999E-2</v>
      </c>
      <c r="GA72">
        <v>-3.2988717392000003E-2</v>
      </c>
      <c r="GB72">
        <v>-5.065555932E-3</v>
      </c>
    </row>
    <row r="73" spans="1:184" ht="17" x14ac:dyDescent="0.25">
      <c r="A73" s="5">
        <v>7</v>
      </c>
      <c r="B73" t="s">
        <v>39</v>
      </c>
      <c r="C73" t="s">
        <v>2</v>
      </c>
      <c r="D73" t="s">
        <v>12</v>
      </c>
      <c r="E73" s="3">
        <v>2</v>
      </c>
      <c r="F73" s="2">
        <f t="shared" si="76"/>
        <v>-3.2416640316730456</v>
      </c>
      <c r="G73" s="4">
        <f t="shared" si="77"/>
        <v>-3.2672600514945289</v>
      </c>
      <c r="H73" s="4">
        <f t="shared" si="78"/>
        <v>-3.2647956346926188</v>
      </c>
      <c r="I73" s="4">
        <f t="shared" si="79"/>
        <v>-3.2622895412154165</v>
      </c>
      <c r="J73" s="4">
        <f t="shared" si="80"/>
        <v>-3.2616054667586627</v>
      </c>
      <c r="K73" s="4">
        <f t="shared" si="81"/>
        <v>-3.3730419904447295</v>
      </c>
      <c r="L73" s="4">
        <f t="shared" si="82"/>
        <v>-3.2688944006007037</v>
      </c>
      <c r="M73" s="4">
        <f t="shared" si="83"/>
        <v>-3.2537259121649633</v>
      </c>
      <c r="N73" s="4">
        <f t="shared" si="84"/>
        <v>-3.254843850464554</v>
      </c>
      <c r="O73" s="4">
        <f t="shared" si="85"/>
        <v>-3.3444233786319399</v>
      </c>
      <c r="P73" s="4">
        <f t="shared" si="86"/>
        <v>-3.2491102170969737</v>
      </c>
      <c r="Q73" s="4">
        <f t="shared" si="87"/>
        <v>-3.2392796168715194</v>
      </c>
      <c r="R73" s="4">
        <f t="shared" si="88"/>
        <v>-3.2610149031410831</v>
      </c>
      <c r="S73" s="4">
        <f t="shared" si="89"/>
        <v>-3.244165649310065</v>
      </c>
      <c r="T73" s="4">
        <f t="shared" si="90"/>
        <v>-3.2435775430196676</v>
      </c>
      <c r="U73" s="4">
        <f t="shared" si="91"/>
        <v>-3.2668936317607993</v>
      </c>
      <c r="V73" s="4">
        <f t="shared" si="92"/>
        <v>-3.2491454178603139</v>
      </c>
      <c r="W73" s="39">
        <f t="shared" si="93"/>
        <v>-3.267724296114765</v>
      </c>
      <c r="X73" s="4">
        <f t="shared" si="94"/>
        <v>-3.2494078516629119</v>
      </c>
      <c r="Y73" s="4">
        <f t="shared" si="95"/>
        <v>-3.2750432306710158</v>
      </c>
      <c r="Z73" s="4">
        <f t="shared" si="96"/>
        <v>-3.2552610652210614</v>
      </c>
      <c r="AA73" s="38">
        <f t="shared" si="97"/>
        <v>-3.2450134692426644</v>
      </c>
      <c r="AB73" s="4">
        <f t="shared" si="98"/>
        <v>-3.2416640316730456</v>
      </c>
      <c r="AC73" s="37">
        <f t="shared" si="99"/>
        <v>-3.2435849574972813</v>
      </c>
      <c r="AD73" s="36">
        <f t="shared" si="100"/>
        <v>-3.2366037825035932</v>
      </c>
      <c r="AE73" s="4">
        <f t="shared" si="101"/>
        <v>-3.2640132567151574</v>
      </c>
      <c r="AF73" s="4">
        <f t="shared" si="102"/>
        <v>-3.2616736223016387</v>
      </c>
      <c r="AG73" s="4">
        <f t="shared" si="103"/>
        <v>-3.2437809302096854</v>
      </c>
      <c r="AH73" s="4">
        <f t="shared" si="104"/>
        <v>-3.2560167693362558</v>
      </c>
      <c r="AI73" s="4">
        <f t="shared" si="105"/>
        <v>-3.232834337747903</v>
      </c>
      <c r="AL73" s="4">
        <f t="shared" si="106"/>
        <v>2.3702878071399581E-2</v>
      </c>
      <c r="AM73" s="4">
        <f t="shared" si="107"/>
        <v>-3.9207138690250396E-3</v>
      </c>
      <c r="AN73" s="31">
        <f t="shared" si="108"/>
        <v>1.9782164202374542E-2</v>
      </c>
      <c r="AO73" s="4">
        <f t="shared" si="109"/>
        <v>2.6046387579059038E-2</v>
      </c>
      <c r="AP73" s="4">
        <f t="shared" si="110"/>
        <v>-6.2622040723418638E-3</v>
      </c>
      <c r="AQ73" s="31">
        <f t="shared" si="111"/>
        <v>1.9784183506717172E-2</v>
      </c>
      <c r="AR73" s="35">
        <f t="shared" si="112"/>
        <v>1.9361418448365669E-2</v>
      </c>
      <c r="AS73" s="4">
        <f t="shared" si="113"/>
        <v>-4.9151237811058523E-3</v>
      </c>
      <c r="AT73" s="31">
        <f t="shared" si="114"/>
        <v>1.4446294667259817E-2</v>
      </c>
      <c r="AU73" s="4">
        <f t="shared" si="115"/>
        <v>1.3841150875268873E-2</v>
      </c>
      <c r="AV73" s="32">
        <f t="shared" si="116"/>
        <v>-3.0702269832123029E-3</v>
      </c>
      <c r="AW73" s="31">
        <f t="shared" si="117"/>
        <v>1.0770923892056569E-2</v>
      </c>
      <c r="AX73" s="4">
        <f t="shared" si="118"/>
        <v>2.8191783585423864E-2</v>
      </c>
      <c r="AY73" s="4">
        <f t="shared" si="119"/>
        <v>-5.878728619716167E-3</v>
      </c>
      <c r="AZ73" s="4">
        <f t="shared" si="120"/>
        <v>-6.709392973682061E-3</v>
      </c>
      <c r="BA73" s="4">
        <f t="shared" si="121"/>
        <v>2.2313054965707697E-2</v>
      </c>
      <c r="BB73" s="31">
        <f t="shared" si="122"/>
        <v>2.1482390611741804E-2</v>
      </c>
      <c r="BC73" s="4">
        <f t="shared" si="123"/>
        <v>2.3079817611805623E-2</v>
      </c>
      <c r="BD73" s="4">
        <f t="shared" si="124"/>
        <v>-4.979768550248842E-3</v>
      </c>
      <c r="BE73" s="4">
        <f t="shared" si="125"/>
        <v>-5.2422023528469561E-3</v>
      </c>
      <c r="BF73" s="4">
        <f t="shared" si="126"/>
        <v>1.8100049061556781E-2</v>
      </c>
      <c r="BG73" s="4">
        <f t="shared" si="127"/>
        <v>1.7837615258958668E-2</v>
      </c>
      <c r="BH73" s="4">
        <f t="shared" si="128"/>
        <v>2.000959062859332E-2</v>
      </c>
      <c r="BI73" s="34">
        <f t="shared" si="129"/>
        <v>2.115889178756963E-2</v>
      </c>
      <c r="BJ73" s="33">
        <f t="shared" si="130"/>
        <v>1.8088664804357328E-2</v>
      </c>
      <c r="BK73" s="4">
        <f t="shared" si="131"/>
        <v>-9.5513051567433956E-3</v>
      </c>
      <c r="BL73" s="4">
        <f t="shared" si="132"/>
        <v>1.9900221862399498E-3</v>
      </c>
      <c r="BN73" t="s">
        <v>47</v>
      </c>
      <c r="BO73">
        <v>-242.05284732954601</v>
      </c>
      <c r="BP73">
        <v>-165.68271097097201</v>
      </c>
      <c r="BQ73">
        <v>-76.364929648474003</v>
      </c>
      <c r="BR73">
        <v>-242.057518415294</v>
      </c>
      <c r="BS73">
        <v>-165.68534279870499</v>
      </c>
      <c r="BT73">
        <v>-76.366972833787003</v>
      </c>
      <c r="BU73">
        <v>-242.053213514703</v>
      </c>
      <c r="BV73">
        <v>-165.682976288839</v>
      </c>
      <c r="BW73">
        <v>-76.365038436776004</v>
      </c>
      <c r="BX73">
        <v>-242.05761245838701</v>
      </c>
      <c r="BY73">
        <v>-165.685392894496</v>
      </c>
      <c r="BZ73">
        <v>-76.367021864945002</v>
      </c>
      <c r="CA73">
        <v>-241.70796986818101</v>
      </c>
      <c r="CB73">
        <v>-165.44377803052399</v>
      </c>
      <c r="CC73">
        <v>-76.258816553314006</v>
      </c>
      <c r="CD73">
        <v>-241.93705838715599</v>
      </c>
      <c r="CE73">
        <v>-165.60414357624401</v>
      </c>
      <c r="CF73">
        <v>-76.327705496310998</v>
      </c>
      <c r="CG73">
        <v>-242.00895968134</v>
      </c>
      <c r="CH73">
        <v>-165.65273222209001</v>
      </c>
      <c r="CI73">
        <v>-76.351042317172997</v>
      </c>
      <c r="CJ73">
        <v>-242.033789319992</v>
      </c>
      <c r="CK73">
        <v>-165.669093317305</v>
      </c>
      <c r="CL73">
        <v>-76.359509079061993</v>
      </c>
      <c r="CM73">
        <v>-241.79060301910499</v>
      </c>
      <c r="CN73">
        <v>-165.51351505062601</v>
      </c>
      <c r="CO73">
        <v>-76.271758290795006</v>
      </c>
      <c r="CP73">
        <v>-242.018499002304</v>
      </c>
      <c r="CQ73">
        <v>-165.672076402009</v>
      </c>
      <c r="CR73">
        <v>-76.341244813795996</v>
      </c>
      <c r="CS73">
        <v>-242.081097122892</v>
      </c>
      <c r="CT73">
        <v>-165.712986677917</v>
      </c>
      <c r="CU73">
        <v>-76.362948324534003</v>
      </c>
      <c r="CV73">
        <v>-242.02151110042001</v>
      </c>
      <c r="CW73">
        <v>-165.66497911544499</v>
      </c>
      <c r="CX73">
        <v>-76.351335227152006</v>
      </c>
      <c r="CY73">
        <v>-242.04626647173899</v>
      </c>
      <c r="CZ73">
        <v>-165.67981397861399</v>
      </c>
      <c r="DA73">
        <v>-76.361282586295999</v>
      </c>
      <c r="DB73">
        <v>-242.05204531744201</v>
      </c>
      <c r="DC73">
        <v>-165.683035707068</v>
      </c>
      <c r="DD73">
        <v>-76.363840640752002</v>
      </c>
      <c r="DE73">
        <v>-242.066545017876</v>
      </c>
      <c r="DF73">
        <v>-165.70307975391199</v>
      </c>
      <c r="DG73">
        <v>-76.358259137790995</v>
      </c>
      <c r="DH73">
        <v>-242.09945225967701</v>
      </c>
      <c r="DI73">
        <v>-165.72414196319701</v>
      </c>
      <c r="DJ73">
        <v>-76.370132453885006</v>
      </c>
      <c r="DK73">
        <v>-241.71645475867501</v>
      </c>
      <c r="DL73">
        <v>-165.450374398701</v>
      </c>
      <c r="DM73">
        <v>-76.260861246589002</v>
      </c>
      <c r="DN73">
        <v>-241.79931769232201</v>
      </c>
      <c r="DO73">
        <v>-165.52010914387699</v>
      </c>
      <c r="DP73">
        <v>-76.274020959946</v>
      </c>
      <c r="DR73">
        <v>-1.1248924644930001</v>
      </c>
      <c r="DS73">
        <v>-0.82429686122699997</v>
      </c>
      <c r="DT73">
        <v>-0.30057226809199999</v>
      </c>
      <c r="DU73">
        <v>-240.930486759903</v>
      </c>
      <c r="DV73">
        <v>-164.85988920733899</v>
      </c>
      <c r="DW73">
        <v>-76.065414987786994</v>
      </c>
      <c r="DX73">
        <v>-1.127031655391</v>
      </c>
      <c r="DY73">
        <v>-0.82545359136600005</v>
      </c>
      <c r="DZ73">
        <v>-0.30155784600000002</v>
      </c>
      <c r="EA73">
        <f t="shared" si="133"/>
        <v>-242.05837404982148</v>
      </c>
      <c r="EB73">
        <f t="shared" si="134"/>
        <v>-165.68580546814081</v>
      </c>
      <c r="EC73">
        <f t="shared" si="135"/>
        <v>-76.367367045677284</v>
      </c>
      <c r="ED73">
        <v>-1.125222905465</v>
      </c>
      <c r="EE73">
        <v>-0.824543534212</v>
      </c>
      <c r="EF73">
        <v>-0.30066136345099997</v>
      </c>
      <c r="EG73">
        <v>-240.93049565385601</v>
      </c>
      <c r="EH73">
        <v>-164.85989243955299</v>
      </c>
      <c r="EI73">
        <v>-76.065423826309001</v>
      </c>
      <c r="EJ73">
        <v>-1.127116804531</v>
      </c>
      <c r="EK73">
        <v>-0.82550045494400004</v>
      </c>
      <c r="EL73">
        <v>-0.30159803863500001</v>
      </c>
      <c r="EM73">
        <f t="shared" si="136"/>
        <v>-242.05829100568391</v>
      </c>
      <c r="EN73">
        <f t="shared" si="137"/>
        <v>-165.68573574063262</v>
      </c>
      <c r="EO73">
        <f t="shared" si="138"/>
        <v>-76.367357457492517</v>
      </c>
      <c r="EP73">
        <v>-241.76045875601801</v>
      </c>
      <c r="EQ73">
        <v>-165.48662772307901</v>
      </c>
      <c r="ER73">
        <v>-76.268649692493</v>
      </c>
      <c r="ES73">
        <f t="shared" si="139"/>
        <v>-4.4003997342997536E-2</v>
      </c>
      <c r="ET73">
        <f t="shared" si="140"/>
        <v>-3.6253324378009211E-2</v>
      </c>
      <c r="EU73">
        <f t="shared" si="141"/>
        <v>-7.7884459039978537E-3</v>
      </c>
      <c r="EV73">
        <v>-3.8858936305000001E-2</v>
      </c>
      <c r="EW73">
        <v>-3.3481420797999997E-2</v>
      </c>
      <c r="EX73">
        <v>-5.3712674519999998E-3</v>
      </c>
      <c r="EY73">
        <v>-241.96582652235199</v>
      </c>
      <c r="EZ73">
        <v>-165.62813439311299</v>
      </c>
      <c r="FA73">
        <v>-76.332524322197003</v>
      </c>
      <c r="FB73">
        <f t="shared" si="142"/>
        <v>-2.8768135196003186E-2</v>
      </c>
      <c r="FC73">
        <f t="shared" si="143"/>
        <v>-2.3990816868973752E-2</v>
      </c>
      <c r="FD73">
        <f t="shared" si="144"/>
        <v>-4.8188258860051292E-3</v>
      </c>
      <c r="FE73">
        <v>-5.2672479952000001E-2</v>
      </c>
      <c r="FF73">
        <v>-4.3942008896000001E-2</v>
      </c>
      <c r="FG73">
        <v>-8.7204915989999993E-3</v>
      </c>
      <c r="FH73">
        <v>-242.03342044147701</v>
      </c>
      <c r="FI73">
        <v>-165.67122105952799</v>
      </c>
      <c r="FJ73">
        <v>-76.356957697661002</v>
      </c>
      <c r="FK73">
        <v>-242.053004764398</v>
      </c>
      <c r="FL73">
        <v>-165.682833454259</v>
      </c>
      <c r="FM73">
        <v>-76.364964623280997</v>
      </c>
      <c r="FN73">
        <v>-242.05755263126099</v>
      </c>
      <c r="FO73">
        <v>-165.68536850166601</v>
      </c>
      <c r="FP73">
        <v>-76.366981441134001</v>
      </c>
      <c r="FQ73">
        <v>-242.02500955570099</v>
      </c>
      <c r="FR73">
        <v>-165.66643815558399</v>
      </c>
      <c r="FS73">
        <v>-76.353417112423003</v>
      </c>
      <c r="FT73">
        <f t="shared" si="145"/>
        <v>-1.6049874360987815E-2</v>
      </c>
      <c r="FU73">
        <f t="shared" si="146"/>
        <v>-1.3705933493980638E-2</v>
      </c>
      <c r="FV73">
        <f t="shared" si="147"/>
        <v>-2.3747952500059455E-3</v>
      </c>
      <c r="FW73">
        <v>-5.6087567191999997E-2</v>
      </c>
      <c r="FX73">
        <v>-4.6548522332999998E-2</v>
      </c>
      <c r="FY73">
        <v>-9.5312121109999998E-3</v>
      </c>
      <c r="FZ73">
        <v>-3.8033288902000001E-2</v>
      </c>
      <c r="GA73">
        <v>-3.2978155070000001E-2</v>
      </c>
      <c r="GB73">
        <v>-5.0399128590000002E-3</v>
      </c>
    </row>
    <row r="74" spans="1:184" ht="17" x14ac:dyDescent="0.25">
      <c r="A74" s="5">
        <v>8</v>
      </c>
      <c r="B74" t="s">
        <v>39</v>
      </c>
      <c r="C74" t="s">
        <v>2</v>
      </c>
      <c r="D74" t="s">
        <v>1</v>
      </c>
      <c r="E74" s="3">
        <v>0.9</v>
      </c>
      <c r="F74" s="2">
        <f t="shared" si="76"/>
        <v>-0.9064097244781687</v>
      </c>
      <c r="G74" s="4">
        <f t="shared" si="77"/>
        <v>-0.8302833302132494</v>
      </c>
      <c r="H74" s="4">
        <f t="shared" si="78"/>
        <v>-0.83668303667847999</v>
      </c>
      <c r="I74" s="4">
        <f t="shared" si="79"/>
        <v>-0.83624755261590045</v>
      </c>
      <c r="J74" s="4">
        <f t="shared" si="80"/>
        <v>-0.8391756161135393</v>
      </c>
      <c r="K74" s="4">
        <f t="shared" si="81"/>
        <v>-0.54078072863550253</v>
      </c>
      <c r="L74" s="4">
        <f t="shared" si="82"/>
        <v>-0.73993946159220914</v>
      </c>
      <c r="M74" s="4">
        <f t="shared" si="83"/>
        <v>-0.80148342779990012</v>
      </c>
      <c r="N74" s="4">
        <f t="shared" si="84"/>
        <v>-0.82043175047805628</v>
      </c>
      <c r="O74" s="4">
        <f t="shared" si="85"/>
        <v>-0.58362633747338122</v>
      </c>
      <c r="P74" s="4">
        <f t="shared" si="86"/>
        <v>-0.80479832015438768</v>
      </c>
      <c r="Q74" s="4">
        <f t="shared" si="87"/>
        <v>-0.86782006435442638</v>
      </c>
      <c r="R74" s="4">
        <f t="shared" si="88"/>
        <v>-0.6594196538816276</v>
      </c>
      <c r="S74" s="4">
        <f t="shared" si="89"/>
        <v>-0.67767505295095598</v>
      </c>
      <c r="T74" s="4">
        <f t="shared" si="90"/>
        <v>-0.68363126771419147</v>
      </c>
      <c r="U74" s="4">
        <f t="shared" si="91"/>
        <v>-0.82959966427362997</v>
      </c>
      <c r="V74" s="4">
        <f t="shared" si="92"/>
        <v>-0.87275540962024145</v>
      </c>
      <c r="W74" s="39">
        <f t="shared" si="93"/>
        <v>-0.85364609974201988</v>
      </c>
      <c r="X74" s="4">
        <f t="shared" si="94"/>
        <v>-0.88303614441671274</v>
      </c>
      <c r="Y74" s="4">
        <f t="shared" si="95"/>
        <v>-0.68591428971964041</v>
      </c>
      <c r="Z74" s="4">
        <f t="shared" si="96"/>
        <v>-0.75708146238993235</v>
      </c>
      <c r="AA74" s="38">
        <f t="shared" si="97"/>
        <v>-0.90785020934877192</v>
      </c>
      <c r="AB74" s="4">
        <f t="shared" si="98"/>
        <v>-0.9064097244781687</v>
      </c>
      <c r="AC74" s="37">
        <f t="shared" si="99"/>
        <v>-0.9060543238010238</v>
      </c>
      <c r="AD74" s="36">
        <f t="shared" si="100"/>
        <v>-0.97188356930255104</v>
      </c>
      <c r="AE74" s="4">
        <f t="shared" si="101"/>
        <v>-0.83911651852910207</v>
      </c>
      <c r="AF74" s="4">
        <f t="shared" si="102"/>
        <v>-0.84013559417072381</v>
      </c>
      <c r="AG74" s="4">
        <f t="shared" si="103"/>
        <v>-0.84183376567203616</v>
      </c>
      <c r="AH74" s="4">
        <f t="shared" si="104"/>
        <v>-0.84031195787808899</v>
      </c>
      <c r="AI74" s="4">
        <f t="shared" si="105"/>
        <v>-0.90913928423020207</v>
      </c>
      <c r="AL74" s="4">
        <f t="shared" si="106"/>
        <v>0.10158542525666361</v>
      </c>
      <c r="AM74" s="4">
        <f t="shared" si="107"/>
        <v>-0.17275259665086315</v>
      </c>
      <c r="AN74" s="31">
        <f t="shared" si="108"/>
        <v>-7.1167171394199535E-2</v>
      </c>
      <c r="AO74" s="4">
        <f t="shared" si="109"/>
        <v>0.12593278505431152</v>
      </c>
      <c r="AP74" s="4">
        <f t="shared" si="110"/>
        <v>-0.19079164299533041</v>
      </c>
      <c r="AQ74" s="31">
        <f t="shared" si="111"/>
        <v>-6.4858857941018894E-2</v>
      </c>
      <c r="AR74" s="35">
        <f t="shared" si="112"/>
        <v>0.13634529176464327</v>
      </c>
      <c r="AS74" s="4">
        <f t="shared" si="113"/>
        <v>-0.20268192831739085</v>
      </c>
      <c r="AT74" s="31">
        <f t="shared" si="114"/>
        <v>-6.6336636552747574E-2</v>
      </c>
      <c r="AU74" s="4">
        <f t="shared" si="115"/>
        <v>0.14494365953926536</v>
      </c>
      <c r="AV74" s="32">
        <f t="shared" si="116"/>
        <v>-0.21896629492822017</v>
      </c>
      <c r="AW74" s="31">
        <f t="shared" si="117"/>
        <v>-7.4022635388954816E-2</v>
      </c>
      <c r="AX74" s="4">
        <f t="shared" si="118"/>
        <v>0.15076666804349251</v>
      </c>
      <c r="AY74" s="4">
        <f t="shared" si="119"/>
        <v>-0.17018001039200237</v>
      </c>
      <c r="AZ74" s="4">
        <f t="shared" si="120"/>
        <v>-0.19422644586039231</v>
      </c>
      <c r="BA74" s="4">
        <f t="shared" si="121"/>
        <v>-1.941334234850986E-2</v>
      </c>
      <c r="BB74" s="31">
        <f t="shared" si="122"/>
        <v>-4.3459777816899803E-2</v>
      </c>
      <c r="BC74" s="4">
        <f t="shared" si="123"/>
        <v>0.15269216462077528</v>
      </c>
      <c r="BD74" s="4">
        <f t="shared" si="124"/>
        <v>-0.19508035666928547</v>
      </c>
      <c r="BE74" s="4">
        <f t="shared" si="125"/>
        <v>-0.20536109146575682</v>
      </c>
      <c r="BF74" s="4">
        <f t="shared" si="126"/>
        <v>-4.2388192048510187E-2</v>
      </c>
      <c r="BG74" s="4">
        <f t="shared" si="127"/>
        <v>-5.2668926844981534E-2</v>
      </c>
      <c r="BH74" s="4">
        <f t="shared" si="128"/>
        <v>-6.627413030744489E-2</v>
      </c>
      <c r="BI74" s="34">
        <f t="shared" si="129"/>
        <v>0.15304756529792024</v>
      </c>
      <c r="BJ74" s="33">
        <f t="shared" si="130"/>
        <v>-6.5918729630299933E-2</v>
      </c>
      <c r="BK74" s="4">
        <f t="shared" si="131"/>
        <v>-0.15346603380997931</v>
      </c>
      <c r="BL74" s="4">
        <f t="shared" si="132"/>
        <v>-0.28444013975260252</v>
      </c>
      <c r="BN74" t="s">
        <v>46</v>
      </c>
      <c r="BO74">
        <v>-206.118958281875</v>
      </c>
      <c r="BP74">
        <v>-165.682727661878</v>
      </c>
      <c r="BQ74">
        <v>-40.434907479343003</v>
      </c>
      <c r="BR74">
        <v>-206.12240539911599</v>
      </c>
      <c r="BS74">
        <v>-165.68535112766</v>
      </c>
      <c r="BT74">
        <v>-40.435720932221002</v>
      </c>
      <c r="BU74">
        <v>-206.119250906893</v>
      </c>
      <c r="BV74">
        <v>-165.68299164300001</v>
      </c>
      <c r="BW74">
        <v>-40.434926618646003</v>
      </c>
      <c r="BX74">
        <v>-206.12246535109099</v>
      </c>
      <c r="BY74">
        <v>-165.685400498549</v>
      </c>
      <c r="BZ74">
        <v>-40.435727541128998</v>
      </c>
      <c r="CA74">
        <v>-205.81099904906699</v>
      </c>
      <c r="CB74">
        <v>-165.44430702307201</v>
      </c>
      <c r="CC74">
        <v>-40.365830237083998</v>
      </c>
      <c r="CD74">
        <v>-206.01881665450301</v>
      </c>
      <c r="CE74">
        <v>-165.60429075415999</v>
      </c>
      <c r="CF74">
        <v>-40.413346731802001</v>
      </c>
      <c r="CG74">
        <v>-206.080863730033</v>
      </c>
      <c r="CH74">
        <v>-165.65279491296801</v>
      </c>
      <c r="CI74">
        <v>-40.426791571975002</v>
      </c>
      <c r="CJ74">
        <v>-206.10188298614599</v>
      </c>
      <c r="CK74">
        <v>-165.66912071733299</v>
      </c>
      <c r="CL74">
        <v>-40.431454827650001</v>
      </c>
      <c r="CM74">
        <v>-205.90899446185401</v>
      </c>
      <c r="CN74">
        <v>-165.51409313523101</v>
      </c>
      <c r="CO74">
        <v>-40.393971258891</v>
      </c>
      <c r="CP74">
        <v>-206.11372829629801</v>
      </c>
      <c r="CQ74">
        <v>-165.67225100226301</v>
      </c>
      <c r="CR74">
        <v>-40.440194766327998</v>
      </c>
      <c r="CS74">
        <v>-206.165990146805</v>
      </c>
      <c r="CT74">
        <v>-165.71307256456299</v>
      </c>
      <c r="CU74">
        <v>-40.451534622997002</v>
      </c>
      <c r="CV74">
        <v>-206.10958558057101</v>
      </c>
      <c r="CW74">
        <v>-165.66502782632901</v>
      </c>
      <c r="CX74">
        <v>-40.443506902176999</v>
      </c>
      <c r="CY74">
        <v>-206.12898207417999</v>
      </c>
      <c r="CZ74">
        <v>-165.67983383163599</v>
      </c>
      <c r="DA74">
        <v>-40.44806829865</v>
      </c>
      <c r="DB74">
        <v>-206.133349409743</v>
      </c>
      <c r="DC74">
        <v>-165.68304742099599</v>
      </c>
      <c r="DD74">
        <v>-40.449212553020999</v>
      </c>
      <c r="DE74">
        <v>-206.153486385077</v>
      </c>
      <c r="DF74">
        <v>-165.70317641347199</v>
      </c>
      <c r="DG74">
        <v>-40.448987920442001</v>
      </c>
      <c r="DH74">
        <v>-206.18024391358799</v>
      </c>
      <c r="DI74">
        <v>-165.72420210770599</v>
      </c>
      <c r="DJ74">
        <v>-40.454650981664003</v>
      </c>
      <c r="DK74">
        <v>-205.82085704597401</v>
      </c>
      <c r="DL74">
        <v>-165.45152666045999</v>
      </c>
      <c r="DM74">
        <v>-40.368237311561003</v>
      </c>
      <c r="DN74">
        <v>-205.918793472967</v>
      </c>
      <c r="DO74">
        <v>-165.52131461964399</v>
      </c>
      <c r="DP74">
        <v>-40.396272367266</v>
      </c>
      <c r="DR74">
        <v>-1.044980669856</v>
      </c>
      <c r="DS74">
        <v>-0.82429101089900003</v>
      </c>
      <c r="DT74">
        <v>-0.21872851686100001</v>
      </c>
      <c r="DU74">
        <v>-205.075996815765</v>
      </c>
      <c r="DV74">
        <v>-164.85990938323999</v>
      </c>
      <c r="DW74">
        <v>-40.216724930860003</v>
      </c>
      <c r="DX74">
        <v>-1.046408583351</v>
      </c>
      <c r="DY74">
        <v>-0.82544174441999996</v>
      </c>
      <c r="DZ74">
        <v>-0.218996001361</v>
      </c>
      <c r="EA74">
        <f t="shared" si="133"/>
        <v>-206.12297653659124</v>
      </c>
      <c r="EB74">
        <f t="shared" si="134"/>
        <v>-165.68581139856587</v>
      </c>
      <c r="EC74">
        <f t="shared" si="135"/>
        <v>-40.435827920790359</v>
      </c>
      <c r="ED74">
        <v>-1.0452475023259999</v>
      </c>
      <c r="EE74">
        <v>-0.82453682353000002</v>
      </c>
      <c r="EF74">
        <v>-0.21874105277</v>
      </c>
      <c r="EG74">
        <v>-205.07600234011801</v>
      </c>
      <c r="EH74">
        <v>-164.85991248155801</v>
      </c>
      <c r="EI74">
        <v>-40.216726443073</v>
      </c>
      <c r="EJ74">
        <v>-1.046463010973</v>
      </c>
      <c r="EK74">
        <v>-0.82548801699100005</v>
      </c>
      <c r="EL74">
        <v>-0.21900109805599999</v>
      </c>
      <c r="EM74">
        <f t="shared" si="136"/>
        <v>-206.12290084426041</v>
      </c>
      <c r="EN74">
        <f t="shared" si="137"/>
        <v>-165.68574129271454</v>
      </c>
      <c r="EO74">
        <f t="shared" si="138"/>
        <v>-40.43582071031053</v>
      </c>
      <c r="EP74">
        <v>-205.88036643067699</v>
      </c>
      <c r="EQ74">
        <v>-165.48772617849201</v>
      </c>
      <c r="ER74">
        <v>-40.391709064905001</v>
      </c>
      <c r="ES74">
        <f t="shared" si="139"/>
        <v>-5.9509384702977286E-2</v>
      </c>
      <c r="ET74">
        <f t="shared" si="140"/>
        <v>-3.6199518032020706E-2</v>
      </c>
      <c r="EU74">
        <f t="shared" si="141"/>
        <v>-2.3471753343997648E-2</v>
      </c>
      <c r="EV74">
        <v>-3.8427042288999999E-2</v>
      </c>
      <c r="EW74">
        <v>-3.3588441152999998E-2</v>
      </c>
      <c r="EX74">
        <v>-4.5633023609999998E-3</v>
      </c>
      <c r="EY74">
        <v>-206.06291567876499</v>
      </c>
      <c r="EZ74">
        <v>-165.62826916025799</v>
      </c>
      <c r="FA74">
        <v>-40.433668036625001</v>
      </c>
      <c r="FB74">
        <f t="shared" si="142"/>
        <v>-4.4099024261981867E-2</v>
      </c>
      <c r="FC74">
        <f t="shared" si="143"/>
        <v>-2.397840609799573E-2</v>
      </c>
      <c r="FD74">
        <f t="shared" si="144"/>
        <v>-2.0321304822999764E-2</v>
      </c>
      <c r="FE74">
        <v>-5.0812617533000003E-2</v>
      </c>
      <c r="FF74">
        <v>-4.3981842005999999E-2</v>
      </c>
      <c r="FG74">
        <v>-6.5267297029999996E-3</v>
      </c>
      <c r="FH74">
        <v>-206.10405195221</v>
      </c>
      <c r="FI74">
        <v>-165.67126003808599</v>
      </c>
      <c r="FJ74">
        <v>-40.431500800089999</v>
      </c>
      <c r="FK74">
        <v>-206.11908855284</v>
      </c>
      <c r="FL74">
        <v>-165.682848861314</v>
      </c>
      <c r="FM74">
        <v>-40.434916417189001</v>
      </c>
      <c r="FN74">
        <v>-206.12243294982201</v>
      </c>
      <c r="FO74">
        <v>-165.685376597991</v>
      </c>
      <c r="FP74">
        <v>-40.435723019294997</v>
      </c>
      <c r="FQ74">
        <v>-206.112063404612</v>
      </c>
      <c r="FR74">
        <v>-165.666488825253</v>
      </c>
      <c r="FS74">
        <v>-40.444514614313</v>
      </c>
      <c r="FT74">
        <f t="shared" si="145"/>
        <v>-3.1199674578999748E-2</v>
      </c>
      <c r="FU74">
        <f t="shared" si="146"/>
        <v>-1.3693912284992393E-2</v>
      </c>
      <c r="FV74">
        <f t="shared" si="147"/>
        <v>-1.7723042337998152E-2</v>
      </c>
      <c r="FW74">
        <v>-5.3926742192999998E-2</v>
      </c>
      <c r="FX74">
        <v>-4.6583739309999997E-2</v>
      </c>
      <c r="FY74">
        <v>-7.0200086840000002E-3</v>
      </c>
      <c r="FZ74">
        <v>-3.7652187190999997E-2</v>
      </c>
      <c r="GA74">
        <v>-3.3040004090999997E-2</v>
      </c>
      <c r="GB74">
        <v>-4.3676194179999997E-3</v>
      </c>
    </row>
    <row r="75" spans="1:184" ht="17" x14ac:dyDescent="0.25">
      <c r="A75" s="5">
        <v>8</v>
      </c>
      <c r="B75" t="s">
        <v>39</v>
      </c>
      <c r="C75" t="s">
        <v>2</v>
      </c>
      <c r="D75" t="s">
        <v>1</v>
      </c>
      <c r="E75" s="3">
        <v>0.95</v>
      </c>
      <c r="F75" s="2">
        <f t="shared" si="76"/>
        <v>-1.0096180887853461</v>
      </c>
      <c r="G75" s="4">
        <f t="shared" si="77"/>
        <v>-0.93918080110349778</v>
      </c>
      <c r="H75" s="4">
        <f t="shared" si="78"/>
        <v>-0.94500604333933369</v>
      </c>
      <c r="I75" s="4">
        <f t="shared" si="79"/>
        <v>-0.94471712228259386</v>
      </c>
      <c r="J75" s="4">
        <f t="shared" si="80"/>
        <v>-0.94731468467319035</v>
      </c>
      <c r="K75" s="4">
        <f t="shared" si="81"/>
        <v>-0.70292654539619537</v>
      </c>
      <c r="L75" s="4">
        <f t="shared" si="82"/>
        <v>-0.86334124793217837</v>
      </c>
      <c r="M75" s="4">
        <f t="shared" si="83"/>
        <v>-0.91657344607741986</v>
      </c>
      <c r="N75" s="4">
        <f t="shared" si="84"/>
        <v>-0.931780621115191</v>
      </c>
      <c r="O75" s="4">
        <f t="shared" si="85"/>
        <v>-0.74431932728332939</v>
      </c>
      <c r="P75" s="4">
        <f t="shared" si="86"/>
        <v>-0.92180780088090597</v>
      </c>
      <c r="Q75" s="4">
        <f t="shared" si="87"/>
        <v>-0.97697429268653524</v>
      </c>
      <c r="R75" s="4">
        <f t="shared" si="88"/>
        <v>-0.79935518289642393</v>
      </c>
      <c r="S75" s="4">
        <f t="shared" si="89"/>
        <v>-0.8161776640209838</v>
      </c>
      <c r="T75" s="4">
        <f t="shared" si="90"/>
        <v>-0.82146837921658877</v>
      </c>
      <c r="U75" s="4">
        <f t="shared" si="91"/>
        <v>-0.94246969575787087</v>
      </c>
      <c r="V75" s="4">
        <f t="shared" si="92"/>
        <v>-0.98005039821536943</v>
      </c>
      <c r="W75" s="39">
        <f t="shared" si="93"/>
        <v>-0.96269177642519332</v>
      </c>
      <c r="X75" s="4">
        <f t="shared" si="94"/>
        <v>-0.9886864913074136</v>
      </c>
      <c r="Y75" s="4">
        <f t="shared" si="95"/>
        <v>-0.8321865897425107</v>
      </c>
      <c r="Z75" s="4">
        <f t="shared" si="96"/>
        <v>-0.89805522218033051</v>
      </c>
      <c r="AA75" s="38">
        <f t="shared" si="97"/>
        <v>-1.0108746757771536</v>
      </c>
      <c r="AB75" s="4">
        <f t="shared" si="98"/>
        <v>-1.0096180887853461</v>
      </c>
      <c r="AC75" s="37">
        <f t="shared" si="99"/>
        <v>-1.009279132623853</v>
      </c>
      <c r="AD75" s="36">
        <f t="shared" si="100"/>
        <v>-1.0605188048795939</v>
      </c>
      <c r="AE75" s="4">
        <f t="shared" si="101"/>
        <v>-0.947243187553512</v>
      </c>
      <c r="AF75" s="4">
        <f t="shared" si="102"/>
        <v>-0.94818827480847201</v>
      </c>
      <c r="AG75" s="4">
        <f t="shared" si="103"/>
        <v>-0.95147430335380012</v>
      </c>
      <c r="AH75" s="4">
        <f t="shared" si="104"/>
        <v>-0.94773569000727875</v>
      </c>
      <c r="AI75" s="4">
        <f t="shared" si="105"/>
        <v>-1.0131433393168026</v>
      </c>
      <c r="AL75" s="4">
        <f t="shared" si="106"/>
        <v>8.0760797698361864E-2</v>
      </c>
      <c r="AM75" s="4">
        <f t="shared" si="107"/>
        <v>-0.14662943075919135</v>
      </c>
      <c r="AN75" s="31">
        <f t="shared" si="108"/>
        <v>-6.586863306082949E-2</v>
      </c>
      <c r="AO75" s="4">
        <f t="shared" si="109"/>
        <v>0.10135099397486584</v>
      </c>
      <c r="AP75" s="4">
        <f t="shared" si="110"/>
        <v>-0.15981754691689065</v>
      </c>
      <c r="AQ75" s="31">
        <f t="shared" si="111"/>
        <v>-5.846655294202481E-2</v>
      </c>
      <c r="AR75" s="35">
        <f t="shared" si="112"/>
        <v>0.10982164680042922</v>
      </c>
      <c r="AS75" s="4">
        <f t="shared" si="113"/>
        <v>-0.17022249340709206</v>
      </c>
      <c r="AT75" s="31">
        <f t="shared" si="114"/>
        <v>-6.0400846606662839E-2</v>
      </c>
      <c r="AU75" s="4">
        <f t="shared" si="115"/>
        <v>0.11681648390464608</v>
      </c>
      <c r="AV75" s="32">
        <f t="shared" si="116"/>
        <v>-0.1844726109293468</v>
      </c>
      <c r="AW75" s="31">
        <f t="shared" si="117"/>
        <v>-6.7656127024700724E-2</v>
      </c>
      <c r="AX75" s="4">
        <f t="shared" si="118"/>
        <v>0.12136221040995783</v>
      </c>
      <c r="AY75" s="4">
        <f t="shared" si="119"/>
        <v>-0.14311451286144694</v>
      </c>
      <c r="AZ75" s="4">
        <f t="shared" si="120"/>
        <v>-0.16333659352876939</v>
      </c>
      <c r="BA75" s="4">
        <f t="shared" si="121"/>
        <v>-2.1752302451489111E-2</v>
      </c>
      <c r="BB75" s="31">
        <f t="shared" si="122"/>
        <v>-4.1974383118811562E-2</v>
      </c>
      <c r="BC75" s="4">
        <f t="shared" si="123"/>
        <v>0.12304279695247274</v>
      </c>
      <c r="BD75" s="4">
        <f t="shared" si="124"/>
        <v>-0.16387273419438564</v>
      </c>
      <c r="BE75" s="4">
        <f t="shared" si="125"/>
        <v>-0.17250882728642974</v>
      </c>
      <c r="BF75" s="4">
        <f t="shared" si="126"/>
        <v>-4.0829937241912903E-2</v>
      </c>
      <c r="BG75" s="4">
        <f t="shared" si="127"/>
        <v>-4.9466030333957009E-2</v>
      </c>
      <c r="BH75" s="4">
        <f t="shared" si="128"/>
        <v>-6.1429813976874068E-2</v>
      </c>
      <c r="BI75" s="34">
        <f t="shared" si="129"/>
        <v>0.12338175311396567</v>
      </c>
      <c r="BJ75" s="33">
        <f t="shared" si="130"/>
        <v>-6.1090857815381136E-2</v>
      </c>
      <c r="BK75" s="4">
        <f t="shared" si="131"/>
        <v>-0.12970317650401839</v>
      </c>
      <c r="BL75" s="4">
        <f t="shared" si="132"/>
        <v>-0.23537332702359465</v>
      </c>
      <c r="BN75" t="s">
        <v>45</v>
      </c>
      <c r="BO75">
        <v>-206.11913206876699</v>
      </c>
      <c r="BP75">
        <v>-165.68272602919501</v>
      </c>
      <c r="BQ75">
        <v>-40.434909359758997</v>
      </c>
      <c r="BR75">
        <v>-206.12258100751299</v>
      </c>
      <c r="BS75">
        <v>-165.685350729417</v>
      </c>
      <c r="BT75">
        <v>-40.435724315168997</v>
      </c>
      <c r="BU75">
        <v>-206.11942401796</v>
      </c>
      <c r="BV75">
        <v>-165.68299021160399</v>
      </c>
      <c r="BW75">
        <v>-40.434928303854001</v>
      </c>
      <c r="BX75">
        <v>-206.122640482386</v>
      </c>
      <c r="BY75">
        <v>-165.68540022840401</v>
      </c>
      <c r="BZ75">
        <v>-40.435730612001002</v>
      </c>
      <c r="CA75">
        <v>-205.81117268478599</v>
      </c>
      <c r="CB75">
        <v>-165.44426421250299</v>
      </c>
      <c r="CC75">
        <v>-40.365788287576002</v>
      </c>
      <c r="CD75">
        <v>-206.01898582803801</v>
      </c>
      <c r="CE75">
        <v>-165.604275913609</v>
      </c>
      <c r="CF75">
        <v>-40.413334092631999</v>
      </c>
      <c r="CG75">
        <v>-206.08103671646401</v>
      </c>
      <c r="CH75">
        <v>-165.65278719679301</v>
      </c>
      <c r="CI75">
        <v>-40.42678886697</v>
      </c>
      <c r="CJ75">
        <v>-206.10205682767</v>
      </c>
      <c r="CK75">
        <v>-165.66911737381</v>
      </c>
      <c r="CL75">
        <v>-40.431454566984002</v>
      </c>
      <c r="CM75">
        <v>-205.90916522711399</v>
      </c>
      <c r="CN75">
        <v>-165.51405033635299</v>
      </c>
      <c r="CO75">
        <v>-40.393928742459998</v>
      </c>
      <c r="CP75">
        <v>-206.113889332567</v>
      </c>
      <c r="CQ75">
        <v>-165.672238730092</v>
      </c>
      <c r="CR75">
        <v>-40.440181608299</v>
      </c>
      <c r="CS75">
        <v>-206.16615679234101</v>
      </c>
      <c r="CT75">
        <v>-165.7130674732</v>
      </c>
      <c r="CU75">
        <v>-40.451532411568003</v>
      </c>
      <c r="CV75">
        <v>-206.109796365395</v>
      </c>
      <c r="CW75">
        <v>-165.665020979703</v>
      </c>
      <c r="CX75">
        <v>-40.443501532176001</v>
      </c>
      <c r="CY75">
        <v>-206.12920195893199</v>
      </c>
      <c r="CZ75">
        <v>-165.67983233831799</v>
      </c>
      <c r="DA75">
        <v>-40.448068958768999</v>
      </c>
      <c r="DB75">
        <v>-206.133570814905</v>
      </c>
      <c r="DC75">
        <v>-165.68304706130101</v>
      </c>
      <c r="DD75">
        <v>-40.449214660468002</v>
      </c>
      <c r="DE75">
        <v>-206.15364774229801</v>
      </c>
      <c r="DF75">
        <v>-165.70316592242699</v>
      </c>
      <c r="DG75">
        <v>-40.448979898871002</v>
      </c>
      <c r="DH75">
        <v>-206.18041097648</v>
      </c>
      <c r="DI75">
        <v>-165.724199072342</v>
      </c>
      <c r="DJ75">
        <v>-40.454650094479</v>
      </c>
      <c r="DK75">
        <v>-205.82090580700699</v>
      </c>
      <c r="DL75">
        <v>-165.45139503168801</v>
      </c>
      <c r="DM75">
        <v>-40.368184601628002</v>
      </c>
      <c r="DN75">
        <v>-205.918831562132</v>
      </c>
      <c r="DO75">
        <v>-165.52118185023301</v>
      </c>
      <c r="DP75">
        <v>-40.396218569864999</v>
      </c>
      <c r="DR75">
        <v>-1.044639561124</v>
      </c>
      <c r="DS75">
        <v>-0.82428976935800002</v>
      </c>
      <c r="DT75">
        <v>-0.218726613096</v>
      </c>
      <c r="DU75">
        <v>-205.076512583133</v>
      </c>
      <c r="DV75">
        <v>-164.85990932590099</v>
      </c>
      <c r="DW75">
        <v>-40.216729386208002</v>
      </c>
      <c r="DX75">
        <v>-1.04606842438</v>
      </c>
      <c r="DY75">
        <v>-0.82544140351700002</v>
      </c>
      <c r="DZ75">
        <v>-0.21899492896200001</v>
      </c>
      <c r="EA75">
        <f t="shared" si="133"/>
        <v>-206.12315252487406</v>
      </c>
      <c r="EB75">
        <f t="shared" si="134"/>
        <v>-165.68581136056147</v>
      </c>
      <c r="EC75">
        <f t="shared" si="135"/>
        <v>-40.435831636269498</v>
      </c>
      <c r="ED75">
        <v>-1.0449056513299999</v>
      </c>
      <c r="EE75">
        <v>-0.82453572816499998</v>
      </c>
      <c r="EF75">
        <v>-0.21873894434899999</v>
      </c>
      <c r="EG75">
        <v>-205.07651812767699</v>
      </c>
      <c r="EH75">
        <v>-164.85991245460801</v>
      </c>
      <c r="EI75">
        <v>-40.216730895558001</v>
      </c>
      <c r="EJ75">
        <v>-1.0461223547089999</v>
      </c>
      <c r="EK75">
        <v>-0.82548777379600002</v>
      </c>
      <c r="EL75">
        <v>-0.21899971644300001</v>
      </c>
      <c r="EM75">
        <f t="shared" si="136"/>
        <v>-206.1230764036047</v>
      </c>
      <c r="EN75">
        <f t="shared" si="137"/>
        <v>-165.68574132788552</v>
      </c>
      <c r="EO75">
        <f t="shared" si="138"/>
        <v>-40.435824041583743</v>
      </c>
      <c r="EP75">
        <v>-205.88046024062899</v>
      </c>
      <c r="EQ75">
        <v>-165.48760336217501</v>
      </c>
      <c r="ER75">
        <v>-40.391659405280997</v>
      </c>
      <c r="ES75">
        <f t="shared" si="139"/>
        <v>-5.9554433621997305E-2</v>
      </c>
      <c r="ET75">
        <f t="shared" si="140"/>
        <v>-3.6208330486999785E-2</v>
      </c>
      <c r="EU75">
        <f t="shared" si="141"/>
        <v>-2.3474803652995035E-2</v>
      </c>
      <c r="EV75">
        <v>-3.8371321503000003E-2</v>
      </c>
      <c r="EW75">
        <v>-3.3578488056999999E-2</v>
      </c>
      <c r="EX75">
        <v>-4.5591645840000004E-3</v>
      </c>
      <c r="EY75">
        <v>-206.063128502111</v>
      </c>
      <c r="EZ75">
        <v>-165.62825791490101</v>
      </c>
      <c r="FA75">
        <v>-40.433656278496002</v>
      </c>
      <c r="FB75">
        <f t="shared" si="142"/>
        <v>-4.4142674072986665E-2</v>
      </c>
      <c r="FC75">
        <f t="shared" si="143"/>
        <v>-2.3982001292012001E-2</v>
      </c>
      <c r="FD75">
        <f t="shared" si="144"/>
        <v>-2.0322185864003472E-2</v>
      </c>
      <c r="FE75">
        <v>-5.0760830456000001E-2</v>
      </c>
      <c r="FF75">
        <v>-4.3980815191999999E-2</v>
      </c>
      <c r="FG75">
        <v>-6.5253298020000001E-3</v>
      </c>
      <c r="FH75">
        <v>-206.104218667954</v>
      </c>
      <c r="FI75">
        <v>-165.67125398629801</v>
      </c>
      <c r="FJ75">
        <v>-40.431497425155001</v>
      </c>
      <c r="FK75">
        <v>-206.119262538784</v>
      </c>
      <c r="FL75">
        <v>-165.68284746921699</v>
      </c>
      <c r="FM75">
        <v>-40.434918326552001</v>
      </c>
      <c r="FN75">
        <v>-206.122607995621</v>
      </c>
      <c r="FO75">
        <v>-165.685376229562</v>
      </c>
      <c r="FP75">
        <v>-40.435726051591999</v>
      </c>
      <c r="FQ75">
        <v>-206.11228320187001</v>
      </c>
      <c r="FR75">
        <v>-165.66648423700801</v>
      </c>
      <c r="FS75">
        <v>-40.444513324088</v>
      </c>
      <c r="FT75">
        <f t="shared" si="145"/>
        <v>-3.1246485406001057E-2</v>
      </c>
      <c r="FU75">
        <f t="shared" si="146"/>
        <v>-1.3697040214992739E-2</v>
      </c>
      <c r="FV75">
        <f t="shared" si="147"/>
        <v>-1.7724457117999748E-2</v>
      </c>
      <c r="FW75">
        <v>-5.3873590471000002E-2</v>
      </c>
      <c r="FX75">
        <v>-4.6583236191999999E-2</v>
      </c>
      <c r="FY75">
        <v>-7.0190874800000001E-3</v>
      </c>
      <c r="FZ75">
        <v>-3.7607572371999999E-2</v>
      </c>
      <c r="GA75">
        <v>-3.3036687846000001E-2</v>
      </c>
      <c r="GB75">
        <v>-4.3641893660000004E-3</v>
      </c>
    </row>
    <row r="76" spans="1:184" ht="17" x14ac:dyDescent="0.25">
      <c r="A76" s="5">
        <v>8</v>
      </c>
      <c r="B76" t="s">
        <v>39</v>
      </c>
      <c r="C76" t="s">
        <v>2</v>
      </c>
      <c r="D76" t="s">
        <v>1</v>
      </c>
      <c r="E76" s="3">
        <v>1</v>
      </c>
      <c r="F76" s="2">
        <f t="shared" si="76"/>
        <v>-1.0397259969543702</v>
      </c>
      <c r="G76" s="4">
        <f t="shared" si="77"/>
        <v>-0.97587902190239417</v>
      </c>
      <c r="H76" s="4">
        <f t="shared" si="78"/>
        <v>-0.98056976899883341</v>
      </c>
      <c r="I76" s="4">
        <f t="shared" si="79"/>
        <v>-0.98102233199540845</v>
      </c>
      <c r="J76" s="4">
        <f t="shared" si="80"/>
        <v>-0.98325733132297155</v>
      </c>
      <c r="K76" s="4">
        <f t="shared" si="81"/>
        <v>-0.78303569141596729</v>
      </c>
      <c r="L76" s="4">
        <f t="shared" si="82"/>
        <v>-0.91231610787799933</v>
      </c>
      <c r="M76" s="4">
        <f t="shared" si="83"/>
        <v>-0.95832453462344125</v>
      </c>
      <c r="N76" s="4">
        <f t="shared" si="84"/>
        <v>-0.9707539849053668</v>
      </c>
      <c r="O76" s="4">
        <f t="shared" si="85"/>
        <v>-0.82177778093220211</v>
      </c>
      <c r="P76" s="4">
        <f t="shared" si="86"/>
        <v>-0.96420263513836613</v>
      </c>
      <c r="Q76" s="4">
        <f t="shared" si="87"/>
        <v>-1.0122809898271818</v>
      </c>
      <c r="R76" s="4">
        <f t="shared" si="88"/>
        <v>-0.86029400155593283</v>
      </c>
      <c r="S76" s="4">
        <f t="shared" si="89"/>
        <v>-0.87599121569801541</v>
      </c>
      <c r="T76" s="4">
        <f t="shared" si="90"/>
        <v>-0.88002322278045053</v>
      </c>
      <c r="U76" s="4">
        <f t="shared" si="91"/>
        <v>-0.98077049485711498</v>
      </c>
      <c r="V76" s="4">
        <f t="shared" si="92"/>
        <v>-1.0138792157315326</v>
      </c>
      <c r="W76" s="39">
        <f t="shared" si="93"/>
        <v>-0.99779382336057199</v>
      </c>
      <c r="X76" s="4">
        <f t="shared" si="94"/>
        <v>-1.021145913333299</v>
      </c>
      <c r="Y76" s="4">
        <f t="shared" si="95"/>
        <v>-0.89759222433583252</v>
      </c>
      <c r="Z76" s="4">
        <f t="shared" si="96"/>
        <v>-0.95733431963253923</v>
      </c>
      <c r="AA76" s="38">
        <f t="shared" si="97"/>
        <v>-1.04031186429554</v>
      </c>
      <c r="AB76" s="4">
        <f t="shared" si="98"/>
        <v>-1.0397259969543702</v>
      </c>
      <c r="AC76" s="37">
        <f t="shared" si="99"/>
        <v>-1.0394180353840465</v>
      </c>
      <c r="AD76" s="36">
        <f t="shared" si="100"/>
        <v>-1.0791531783334687</v>
      </c>
      <c r="AE76" s="4">
        <f t="shared" si="101"/>
        <v>-0.98238025836755494</v>
      </c>
      <c r="AF76" s="4">
        <f t="shared" si="102"/>
        <v>-0.98402702946310083</v>
      </c>
      <c r="AG76" s="4">
        <f t="shared" si="103"/>
        <v>-0.98848923928155619</v>
      </c>
      <c r="AH76" s="4">
        <f t="shared" si="104"/>
        <v>-0.98379471962738707</v>
      </c>
      <c r="AI76" s="4">
        <f t="shared" si="105"/>
        <v>-1.043802810333246</v>
      </c>
      <c r="AL76" s="4">
        <f t="shared" si="106"/>
        <v>6.4923113654255307E-2</v>
      </c>
      <c r="AM76" s="4">
        <f t="shared" si="107"/>
        <v>-0.12466520958066477</v>
      </c>
      <c r="AN76" s="31">
        <f t="shared" si="108"/>
        <v>-5.9742095926409458E-2</v>
      </c>
      <c r="AO76" s="4">
        <f t="shared" si="109"/>
        <v>8.2300604355041967E-2</v>
      </c>
      <c r="AP76" s="4">
        <f t="shared" si="110"/>
        <v>-0.13418713160507295</v>
      </c>
      <c r="AQ76" s="31">
        <f t="shared" si="111"/>
        <v>-5.1886527250030984E-2</v>
      </c>
      <c r="AR76" s="35">
        <f t="shared" si="112"/>
        <v>8.9267635862515404E-2</v>
      </c>
      <c r="AS76" s="4">
        <f t="shared" si="113"/>
        <v>-0.14322409044251488</v>
      </c>
      <c r="AT76" s="31">
        <f t="shared" si="114"/>
        <v>-5.395645457999948E-2</v>
      </c>
      <c r="AU76" s="4">
        <f t="shared" si="115"/>
        <v>9.502082295426495E-2</v>
      </c>
      <c r="AV76" s="32">
        <f t="shared" si="116"/>
        <v>-0.15560067744357242</v>
      </c>
      <c r="AW76" s="31">
        <f t="shared" si="117"/>
        <v>-6.0579854489307472E-2</v>
      </c>
      <c r="AX76" s="4">
        <f t="shared" si="118"/>
        <v>9.8411881886059885E-2</v>
      </c>
      <c r="AY76" s="4">
        <f t="shared" si="119"/>
        <v>-0.12047649330118215</v>
      </c>
      <c r="AZ76" s="4">
        <f t="shared" si="120"/>
        <v>-0.13749982180463918</v>
      </c>
      <c r="BA76" s="4">
        <f t="shared" si="121"/>
        <v>-2.2064611415122268E-2</v>
      </c>
      <c r="BB76" s="31">
        <f t="shared" si="122"/>
        <v>-3.9087939918579298E-2</v>
      </c>
      <c r="BC76" s="4">
        <f t="shared" si="123"/>
        <v>9.9901709952303103E-2</v>
      </c>
      <c r="BD76" s="4">
        <f t="shared" si="124"/>
        <v>-0.1378880000335172</v>
      </c>
      <c r="BE76" s="4">
        <f t="shared" si="125"/>
        <v>-0.14515469763528355</v>
      </c>
      <c r="BF76" s="4">
        <f t="shared" si="126"/>
        <v>-3.7986290081214097E-2</v>
      </c>
      <c r="BG76" s="4">
        <f t="shared" si="127"/>
        <v>-4.5252987682980444E-2</v>
      </c>
      <c r="BH76" s="4">
        <f t="shared" si="128"/>
        <v>-5.5698967491269319E-2</v>
      </c>
      <c r="BI76" s="34">
        <f t="shared" si="129"/>
        <v>0.10020967152262669</v>
      </c>
      <c r="BJ76" s="33">
        <f t="shared" si="130"/>
        <v>-5.539100592094573E-2</v>
      </c>
      <c r="BK76" s="4">
        <f t="shared" si="131"/>
        <v>-0.10993775990866853</v>
      </c>
      <c r="BL76" s="4">
        <f t="shared" si="132"/>
        <v>-0.1950278588226709</v>
      </c>
      <c r="BN76" t="s">
        <v>44</v>
      </c>
      <c r="BO76">
        <v>-206.119186014664</v>
      </c>
      <c r="BP76">
        <v>-165.68272471108301</v>
      </c>
      <c r="BQ76">
        <v>-40.434906141432997</v>
      </c>
      <c r="BR76">
        <v>-206.122637109734</v>
      </c>
      <c r="BS76">
        <v>-165.68535037863501</v>
      </c>
      <c r="BT76">
        <v>-40.435724093769998</v>
      </c>
      <c r="BU76">
        <v>-206.119477350729</v>
      </c>
      <c r="BV76">
        <v>-165.68298905840399</v>
      </c>
      <c r="BW76">
        <v>-40.434924933791002</v>
      </c>
      <c r="BX76">
        <v>-206.12269513263101</v>
      </c>
      <c r="BY76">
        <v>-165.68539998278101</v>
      </c>
      <c r="BZ76">
        <v>-40.435728229618</v>
      </c>
      <c r="CA76">
        <v>-205.81122573068799</v>
      </c>
      <c r="CB76">
        <v>-165.44422563955601</v>
      </c>
      <c r="CC76">
        <v>-40.365752244379998</v>
      </c>
      <c r="CD76">
        <v>-206.019037846234</v>
      </c>
      <c r="CE76">
        <v>-165.604263727188</v>
      </c>
      <c r="CF76">
        <v>-40.413320250844997</v>
      </c>
      <c r="CG76">
        <v>-206.081089703685</v>
      </c>
      <c r="CH76">
        <v>-165.65278074561601</v>
      </c>
      <c r="CI76">
        <v>-40.426781770776003</v>
      </c>
      <c r="CJ76">
        <v>-206.10211138396099</v>
      </c>
      <c r="CK76">
        <v>-165.66911468574199</v>
      </c>
      <c r="CL76">
        <v>-40.431449703337002</v>
      </c>
      <c r="CM76">
        <v>-205.90921478181599</v>
      </c>
      <c r="CN76">
        <v>-165.514011748602</v>
      </c>
      <c r="CO76">
        <v>-40.393893447015003</v>
      </c>
      <c r="CP76">
        <v>-206.11393358375301</v>
      </c>
      <c r="CQ76">
        <v>-165.67222853223899</v>
      </c>
      <c r="CR76">
        <v>-40.440168496871998</v>
      </c>
      <c r="CS76">
        <v>-206.16620331545101</v>
      </c>
      <c r="CT76">
        <v>-165.71306315484401</v>
      </c>
      <c r="CU76">
        <v>-40.451526988232999</v>
      </c>
      <c r="CV76">
        <v>-206.109879262243</v>
      </c>
      <c r="CW76">
        <v>-165.66501515150699</v>
      </c>
      <c r="CX76">
        <v>-40.443493145034999</v>
      </c>
      <c r="CY76">
        <v>-206.12929273404799</v>
      </c>
      <c r="CZ76">
        <v>-165.679831194662</v>
      </c>
      <c r="DA76">
        <v>-40.448065558582996</v>
      </c>
      <c r="DB76">
        <v>-206.13366478542801</v>
      </c>
      <c r="DC76">
        <v>-165.683046765315</v>
      </c>
      <c r="DD76">
        <v>-40.449215613897998</v>
      </c>
      <c r="DE76">
        <v>-206.15368976562701</v>
      </c>
      <c r="DF76">
        <v>-165.70315700634501</v>
      </c>
      <c r="DG76">
        <v>-40.448969802076</v>
      </c>
      <c r="DH76">
        <v>-206.180458270825</v>
      </c>
      <c r="DI76">
        <v>-165.724196647101</v>
      </c>
      <c r="DJ76">
        <v>-40.454645904415003</v>
      </c>
      <c r="DK76">
        <v>-205.820839423379</v>
      </c>
      <c r="DL76">
        <v>-165.45127432398701</v>
      </c>
      <c r="DM76">
        <v>-40.368134695191998</v>
      </c>
      <c r="DN76">
        <v>-205.91875538990101</v>
      </c>
      <c r="DO76">
        <v>-165.521060302401</v>
      </c>
      <c r="DP76">
        <v>-40.396169478215</v>
      </c>
      <c r="DR76">
        <v>-1.0443615531970001</v>
      </c>
      <c r="DS76">
        <v>-0.82428870502999996</v>
      </c>
      <c r="DT76">
        <v>-0.218726093826</v>
      </c>
      <c r="DU76">
        <v>-205.07684506691899</v>
      </c>
      <c r="DV76">
        <v>-164.85990927252601</v>
      </c>
      <c r="DW76">
        <v>-40.216727124757</v>
      </c>
      <c r="DX76">
        <v>-1.045792042814</v>
      </c>
      <c r="DY76">
        <v>-0.82544110610900001</v>
      </c>
      <c r="DZ76">
        <v>-0.218996969013</v>
      </c>
      <c r="EA76">
        <f t="shared" si="133"/>
        <v>-206.12320927760666</v>
      </c>
      <c r="EB76">
        <f t="shared" si="134"/>
        <v>-165.68581131653147</v>
      </c>
      <c r="EC76">
        <f t="shared" si="135"/>
        <v>-40.435832438547855</v>
      </c>
      <c r="ED76">
        <v>-1.0446269930030001</v>
      </c>
      <c r="EE76">
        <v>-0.82453479346699998</v>
      </c>
      <c r="EF76">
        <v>-0.218738270023</v>
      </c>
      <c r="EG76">
        <v>-205.076850609594</v>
      </c>
      <c r="EH76">
        <v>-164.85991241532901</v>
      </c>
      <c r="EI76">
        <v>-40.216728627100998</v>
      </c>
      <c r="EJ76">
        <v>-1.0458445230360001</v>
      </c>
      <c r="EK76">
        <v>-0.82548756745200003</v>
      </c>
      <c r="EL76">
        <v>-0.21899960251700001</v>
      </c>
      <c r="EM76">
        <f t="shared" si="136"/>
        <v>-206.12313135002282</v>
      </c>
      <c r="EN76">
        <f t="shared" si="137"/>
        <v>-165.68574134321761</v>
      </c>
      <c r="EO76">
        <f t="shared" si="138"/>
        <v>-40.435821859981189</v>
      </c>
      <c r="EP76">
        <v>-205.88043152492801</v>
      </c>
      <c r="EQ76">
        <v>-165.487490937606</v>
      </c>
      <c r="ER76">
        <v>-40.391613644685002</v>
      </c>
      <c r="ES76">
        <f t="shared" si="139"/>
        <v>-5.9592101549014842E-2</v>
      </c>
      <c r="ET76">
        <f t="shared" si="140"/>
        <v>-3.6216613618989868E-2</v>
      </c>
      <c r="EU76">
        <f t="shared" si="141"/>
        <v>-2.3478949493004109E-2</v>
      </c>
      <c r="EV76">
        <v>-3.8323864973999998E-2</v>
      </c>
      <c r="EW76">
        <v>-3.3569364795999999E-2</v>
      </c>
      <c r="EX76">
        <v>-4.5558335289999996E-3</v>
      </c>
      <c r="EY76">
        <v>-206.06321510281199</v>
      </c>
      <c r="EZ76">
        <v>-165.62824855941099</v>
      </c>
      <c r="FA76">
        <v>-40.433643829555997</v>
      </c>
      <c r="FB76">
        <f t="shared" si="142"/>
        <v>-4.4177256577995649E-2</v>
      </c>
      <c r="FC76">
        <f t="shared" si="143"/>
        <v>-2.3984832222993191E-2</v>
      </c>
      <c r="FD76">
        <f t="shared" si="144"/>
        <v>-2.0323578711000323E-2</v>
      </c>
      <c r="FE76">
        <v>-5.0718480941000003E-2</v>
      </c>
      <c r="FF76">
        <v>-4.3979972828000001E-2</v>
      </c>
      <c r="FG76">
        <v>-6.5246673160000001E-3</v>
      </c>
      <c r="FH76">
        <v>-206.10426637367999</v>
      </c>
      <c r="FI76">
        <v>-165.67124878115601</v>
      </c>
      <c r="FJ76">
        <v>-40.431489797513002</v>
      </c>
      <c r="FK76">
        <v>-206.11931666996901</v>
      </c>
      <c r="FL76">
        <v>-165.68284635450499</v>
      </c>
      <c r="FM76">
        <v>-40.434915131159002</v>
      </c>
      <c r="FN76">
        <v>-206.122665011999</v>
      </c>
      <c r="FO76">
        <v>-165.68537590737799</v>
      </c>
      <c r="FP76">
        <v>-40.435727004135998</v>
      </c>
      <c r="FQ76">
        <v>-206.11237344907801</v>
      </c>
      <c r="FR76">
        <v>-165.66648033344799</v>
      </c>
      <c r="FS76">
        <v>-40.444508185364</v>
      </c>
      <c r="FT76">
        <f t="shared" si="145"/>
        <v>-3.1283745393011486E-2</v>
      </c>
      <c r="FU76">
        <f t="shared" si="146"/>
        <v>-1.3699587831979443E-2</v>
      </c>
      <c r="FV76">
        <f t="shared" si="147"/>
        <v>-1.7726414587997397E-2</v>
      </c>
      <c r="FW76">
        <v>-5.3829866371999997E-2</v>
      </c>
      <c r="FX76">
        <v>-4.6582821396E-2</v>
      </c>
      <c r="FY76">
        <v>-7.0188028689999998E-3</v>
      </c>
      <c r="FZ76">
        <v>-3.7570286069000002E-2</v>
      </c>
      <c r="GA76">
        <v>-3.3033647111E-2</v>
      </c>
      <c r="GB76">
        <v>-4.3614419929999997E-3</v>
      </c>
    </row>
    <row r="77" spans="1:184" ht="17" x14ac:dyDescent="0.25">
      <c r="A77" s="5">
        <v>8</v>
      </c>
      <c r="B77" t="s">
        <v>39</v>
      </c>
      <c r="C77" t="s">
        <v>2</v>
      </c>
      <c r="D77" t="s">
        <v>1</v>
      </c>
      <c r="E77" s="3">
        <v>1.05</v>
      </c>
      <c r="F77" s="2">
        <f t="shared" si="76"/>
        <v>-1.0218009753052373</v>
      </c>
      <c r="G77" s="4">
        <f t="shared" si="77"/>
        <v>-0.96593273654627343</v>
      </c>
      <c r="H77" s="4">
        <f t="shared" si="78"/>
        <v>-0.97017869110377442</v>
      </c>
      <c r="I77" s="4">
        <f t="shared" si="79"/>
        <v>-0.97070396423795946</v>
      </c>
      <c r="J77" s="4">
        <f t="shared" si="80"/>
        <v>-0.97256640866438271</v>
      </c>
      <c r="K77" s="4">
        <f t="shared" si="81"/>
        <v>-0.807415812252812</v>
      </c>
      <c r="L77" s="4">
        <f t="shared" si="82"/>
        <v>-0.91259154939865461</v>
      </c>
      <c r="M77" s="4">
        <f t="shared" si="83"/>
        <v>-0.95218678703505133</v>
      </c>
      <c r="N77" s="4">
        <f t="shared" si="84"/>
        <v>-0.96206822181432261</v>
      </c>
      <c r="O77" s="4">
        <f t="shared" si="85"/>
        <v>-0.84174163739389152</v>
      </c>
      <c r="P77" s="4">
        <f t="shared" si="86"/>
        <v>-0.95710909016106593</v>
      </c>
      <c r="Q77" s="4">
        <f t="shared" si="87"/>
        <v>-0.99867505022489067</v>
      </c>
      <c r="R77" s="4">
        <f t="shared" si="88"/>
        <v>-0.86779259386670982</v>
      </c>
      <c r="S77" s="4">
        <f t="shared" si="89"/>
        <v>-0.88253035790455958</v>
      </c>
      <c r="T77" s="4">
        <f t="shared" si="90"/>
        <v>-0.88670180199904436</v>
      </c>
      <c r="U77" s="4">
        <f t="shared" si="91"/>
        <v>-0.96978403343351993</v>
      </c>
      <c r="V77" s="4">
        <f t="shared" si="92"/>
        <v>-0.99929927846866973</v>
      </c>
      <c r="W77" s="39">
        <f t="shared" si="93"/>
        <v>-0.98419542384431025</v>
      </c>
      <c r="X77" s="4">
        <f t="shared" si="94"/>
        <v>-1.0054530005823983</v>
      </c>
      <c r="Y77" s="4">
        <f t="shared" si="95"/>
        <v>-0.90865487984968818</v>
      </c>
      <c r="Z77" s="4">
        <f t="shared" si="96"/>
        <v>-0.96094011344808417</v>
      </c>
      <c r="AA77" s="38">
        <f t="shared" si="97"/>
        <v>-1.0224639247021705</v>
      </c>
      <c r="AB77" s="4">
        <f t="shared" si="98"/>
        <v>-1.0218009753052373</v>
      </c>
      <c r="AC77" s="37">
        <f t="shared" si="99"/>
        <v>-1.0215259303701729</v>
      </c>
      <c r="AD77" s="36">
        <f t="shared" si="100"/>
        <v>-1.0528551474310468</v>
      </c>
      <c r="AE77" s="4">
        <f t="shared" si="101"/>
        <v>-0.9718356209764808</v>
      </c>
      <c r="AF77" s="4">
        <f t="shared" si="102"/>
        <v>-0.97322590604156289</v>
      </c>
      <c r="AG77" s="4">
        <f t="shared" si="103"/>
        <v>-0.97814678466283611</v>
      </c>
      <c r="AH77" s="4">
        <f t="shared" si="104"/>
        <v>-0.9724356287958531</v>
      </c>
      <c r="AI77" s="4">
        <f t="shared" si="105"/>
        <v>-1.0259271211573202</v>
      </c>
      <c r="AL77" s="4">
        <f t="shared" si="106"/>
        <v>5.4241498865638831E-2</v>
      </c>
      <c r="AM77" s="4">
        <f t="shared" si="107"/>
        <v>-0.10652673247339589</v>
      </c>
      <c r="AN77" s="31">
        <f t="shared" si="108"/>
        <v>-5.228523360775706E-2</v>
      </c>
      <c r="AO77" s="4">
        <f t="shared" si="109"/>
        <v>6.8977775081071946E-2</v>
      </c>
      <c r="AP77" s="4">
        <f t="shared" si="110"/>
        <v>-0.11349531520475264</v>
      </c>
      <c r="AQ77" s="31">
        <f t="shared" si="111"/>
        <v>-4.4517540123680699E-2</v>
      </c>
      <c r="AR77" s="35">
        <f t="shared" si="112"/>
        <v>7.4806018059893925E-2</v>
      </c>
      <c r="AS77" s="4">
        <f t="shared" si="113"/>
        <v>-0.12129428188497449</v>
      </c>
      <c r="AT77" s="31">
        <f t="shared" si="114"/>
        <v>-4.6488263825080561E-2</v>
      </c>
      <c r="AU77" s="4">
        <f t="shared" si="115"/>
        <v>7.9618824236724089E-2</v>
      </c>
      <c r="AV77" s="32">
        <f t="shared" si="116"/>
        <v>-0.13197537398381129</v>
      </c>
      <c r="AW77" s="31">
        <f t="shared" si="117"/>
        <v>-5.23565497470872E-2</v>
      </c>
      <c r="AX77" s="4">
        <f t="shared" si="118"/>
        <v>8.2081766695084185E-2</v>
      </c>
      <c r="AY77" s="4">
        <f t="shared" si="119"/>
        <v>-0.10199143956681012</v>
      </c>
      <c r="AZ77" s="4">
        <f t="shared" si="120"/>
        <v>-0.11640282997760039</v>
      </c>
      <c r="BA77" s="4">
        <f t="shared" si="121"/>
        <v>-1.9909672871725931E-2</v>
      </c>
      <c r="BB77" s="31">
        <f t="shared" si="122"/>
        <v>-3.4321063282516204E-2</v>
      </c>
      <c r="BC77" s="4">
        <f t="shared" si="123"/>
        <v>8.3400304720136778E-2</v>
      </c>
      <c r="BD77" s="4">
        <f t="shared" si="124"/>
        <v>-0.11676892056411015</v>
      </c>
      <c r="BE77" s="4">
        <f t="shared" si="125"/>
        <v>-0.12292264267783874</v>
      </c>
      <c r="BF77" s="4">
        <f t="shared" si="126"/>
        <v>-3.3368615843973368E-2</v>
      </c>
      <c r="BG77" s="4">
        <f t="shared" si="127"/>
        <v>-3.9522337957701964E-2</v>
      </c>
      <c r="BH77" s="4">
        <f t="shared" si="128"/>
        <v>-4.8575069263674511E-2</v>
      </c>
      <c r="BI77" s="34">
        <f t="shared" si="129"/>
        <v>8.3675349655201153E-2</v>
      </c>
      <c r="BJ77" s="33">
        <f t="shared" si="130"/>
        <v>-4.8300024328610136E-2</v>
      </c>
      <c r="BK77" s="4">
        <f t="shared" si="131"/>
        <v>-9.3752389177395229E-2</v>
      </c>
      <c r="BL77" s="4">
        <f t="shared" si="132"/>
        <v>-0.16302954610962064</v>
      </c>
      <c r="BN77" t="s">
        <v>43</v>
      </c>
      <c r="BO77">
        <v>-206.119170146908</v>
      </c>
      <c r="BP77">
        <v>-165.68272356946301</v>
      </c>
      <c r="BQ77">
        <v>-40.434907265710997</v>
      </c>
      <c r="BR77">
        <v>-206.12262123929301</v>
      </c>
      <c r="BS77">
        <v>-165.685350077777</v>
      </c>
      <c r="BT77">
        <v>-40.435725083423002</v>
      </c>
      <c r="BU77">
        <v>-206.11946092437</v>
      </c>
      <c r="BV77">
        <v>-165.68298806526801</v>
      </c>
      <c r="BW77">
        <v>-40.434925943933003</v>
      </c>
      <c r="BX77">
        <v>-206.12267989996599</v>
      </c>
      <c r="BY77">
        <v>-165.685399775229</v>
      </c>
      <c r="BZ77">
        <v>-40.435730241573999</v>
      </c>
      <c r="CA77">
        <v>-205.81120181152301</v>
      </c>
      <c r="CB77">
        <v>-165.44419058251501</v>
      </c>
      <c r="CC77">
        <v>-40.365724530062003</v>
      </c>
      <c r="CD77">
        <v>-206.01902115556399</v>
      </c>
      <c r="CE77">
        <v>-165.604253770051</v>
      </c>
      <c r="CF77">
        <v>-40.413313078367999</v>
      </c>
      <c r="CG77">
        <v>-206.08107215917099</v>
      </c>
      <c r="CH77">
        <v>-165.65277533176999</v>
      </c>
      <c r="CI77">
        <v>-40.426779421230997</v>
      </c>
      <c r="CJ77">
        <v>-206.10209549762101</v>
      </c>
      <c r="CK77">
        <v>-165.66911275732099</v>
      </c>
      <c r="CL77">
        <v>-40.431449587061998</v>
      </c>
      <c r="CM77">
        <v>-205.90918415938401</v>
      </c>
      <c r="CN77">
        <v>-165.51397663719499</v>
      </c>
      <c r="CO77">
        <v>-40.393866121560997</v>
      </c>
      <c r="CP77">
        <v>-206.11390709428201</v>
      </c>
      <c r="CQ77">
        <v>-165.672220083101</v>
      </c>
      <c r="CR77">
        <v>-40.440161760822001</v>
      </c>
      <c r="CS77">
        <v>-206.16617693977099</v>
      </c>
      <c r="CT77">
        <v>-165.713059477489</v>
      </c>
      <c r="CU77">
        <v>-40.451525972352002</v>
      </c>
      <c r="CV77">
        <v>-206.109883326394</v>
      </c>
      <c r="CW77">
        <v>-165.665010239895</v>
      </c>
      <c r="CX77">
        <v>-40.443490171031002</v>
      </c>
      <c r="CY77">
        <v>-206.12930320904999</v>
      </c>
      <c r="CZ77">
        <v>-165.679830230188</v>
      </c>
      <c r="DA77">
        <v>-40.448066577273003</v>
      </c>
      <c r="DB77">
        <v>-206.13367363340501</v>
      </c>
      <c r="DC77">
        <v>-165.68304649916399</v>
      </c>
      <c r="DD77">
        <v>-40.449214085032999</v>
      </c>
      <c r="DE77">
        <v>-206.15366038957501</v>
      </c>
      <c r="DF77">
        <v>-165.70314952493601</v>
      </c>
      <c r="DG77">
        <v>-40.448965415472998</v>
      </c>
      <c r="DH77">
        <v>-206.18043333952599</v>
      </c>
      <c r="DI77">
        <v>-165.72419460700601</v>
      </c>
      <c r="DJ77">
        <v>-40.454646247818999</v>
      </c>
      <c r="DK77">
        <v>-205.82070287781499</v>
      </c>
      <c r="DL77">
        <v>-165.451164709122</v>
      </c>
      <c r="DM77">
        <v>-40.368090135030002</v>
      </c>
      <c r="DN77">
        <v>-205.91860685792699</v>
      </c>
      <c r="DO77">
        <v>-165.52095001107401</v>
      </c>
      <c r="DP77">
        <v>-40.39612549137</v>
      </c>
      <c r="DR77">
        <v>-1.0441424201889999</v>
      </c>
      <c r="DS77">
        <v>-0.82428779511600003</v>
      </c>
      <c r="DT77">
        <v>-0.21872545235900001</v>
      </c>
      <c r="DU77">
        <v>-205.077048749433</v>
      </c>
      <c r="DV77">
        <v>-164.85990922225801</v>
      </c>
      <c r="DW77">
        <v>-40.216729223332997</v>
      </c>
      <c r="DX77">
        <v>-1.0455724898600001</v>
      </c>
      <c r="DY77">
        <v>-0.82544085551900004</v>
      </c>
      <c r="DZ77">
        <v>-0.21899586008999999</v>
      </c>
      <c r="EA77">
        <f t="shared" si="133"/>
        <v>-206.1231932391965</v>
      </c>
      <c r="EB77">
        <f t="shared" si="134"/>
        <v>-165.68581127939018</v>
      </c>
      <c r="EC77">
        <f t="shared" si="135"/>
        <v>-40.435833241227591</v>
      </c>
      <c r="ED77">
        <v>-1.044407280241</v>
      </c>
      <c r="EE77">
        <v>-0.82453400454199999</v>
      </c>
      <c r="EF77">
        <v>-0.21873751848199999</v>
      </c>
      <c r="EG77">
        <v>-205.07705428965599</v>
      </c>
      <c r="EH77">
        <v>-164.859912378936</v>
      </c>
      <c r="EI77">
        <v>-40.216730718157997</v>
      </c>
      <c r="EJ77">
        <v>-1.0456256103099999</v>
      </c>
      <c r="EK77">
        <v>-0.82548739629199996</v>
      </c>
      <c r="EL77">
        <v>-0.21899952341600001</v>
      </c>
      <c r="EM77">
        <f t="shared" si="136"/>
        <v>-206.12311640399616</v>
      </c>
      <c r="EN77">
        <f t="shared" si="137"/>
        <v>-165.68574135699785</v>
      </c>
      <c r="EO77">
        <f t="shared" si="138"/>
        <v>-40.4358241128594</v>
      </c>
      <c r="EP77">
        <v>-205.88032331881399</v>
      </c>
      <c r="EQ77">
        <v>-165.48738892462799</v>
      </c>
      <c r="ER77">
        <v>-40.391572799850003</v>
      </c>
      <c r="ES77">
        <f t="shared" si="139"/>
        <v>-5.9620440998997992E-2</v>
      </c>
      <c r="ET77">
        <f t="shared" si="140"/>
        <v>-3.6224215505995971E-2</v>
      </c>
      <c r="EU77">
        <f t="shared" si="141"/>
        <v>-2.3482664820001276E-2</v>
      </c>
      <c r="EV77">
        <v>-3.8283539112999997E-2</v>
      </c>
      <c r="EW77">
        <v>-3.3561086445999998E-2</v>
      </c>
      <c r="EX77">
        <v>-4.5526915199999999E-3</v>
      </c>
      <c r="EY77">
        <v>-206.06322283244</v>
      </c>
      <c r="EZ77">
        <v>-165.62824078707101</v>
      </c>
      <c r="FA77">
        <v>-40.433637661300999</v>
      </c>
      <c r="FB77">
        <f t="shared" si="142"/>
        <v>-4.4201676876014062E-2</v>
      </c>
      <c r="FC77">
        <f t="shared" si="143"/>
        <v>-2.3987017020004942E-2</v>
      </c>
      <c r="FD77">
        <f t="shared" si="144"/>
        <v>-2.0324582933000102E-2</v>
      </c>
      <c r="FE77">
        <v>-5.0684261841999999E-2</v>
      </c>
      <c r="FF77">
        <v>-4.3979296031000002E-2</v>
      </c>
      <c r="FG77">
        <v>-6.5240995210000003E-3</v>
      </c>
      <c r="FH77">
        <v>-206.10424536804501</v>
      </c>
      <c r="FI77">
        <v>-165.67124435447201</v>
      </c>
      <c r="FJ77">
        <v>-40.431487292489003</v>
      </c>
      <c r="FK77">
        <v>-206.119300952575</v>
      </c>
      <c r="FL77">
        <v>-165.68284537261201</v>
      </c>
      <c r="FM77">
        <v>-40.434916271534</v>
      </c>
      <c r="FN77">
        <v>-206.12264748650401</v>
      </c>
      <c r="FO77">
        <v>-165.68537562529499</v>
      </c>
      <c r="FP77">
        <v>-40.435725466849</v>
      </c>
      <c r="FQ77">
        <v>-206.11238263221401</v>
      </c>
      <c r="FR77">
        <v>-165.666476996379</v>
      </c>
      <c r="FS77">
        <v>-40.444507440637999</v>
      </c>
      <c r="FT77">
        <f t="shared" si="145"/>
        <v>-3.1310473043021148E-2</v>
      </c>
      <c r="FU77">
        <f t="shared" si="146"/>
        <v>-1.3701664609016007E-2</v>
      </c>
      <c r="FV77">
        <f t="shared" si="147"/>
        <v>-1.7728019407002193E-2</v>
      </c>
      <c r="FW77">
        <v>-5.3794307557000001E-2</v>
      </c>
      <c r="FX77">
        <v>-4.6582481108999998E-2</v>
      </c>
      <c r="FY77">
        <v>-7.0185317140000003E-3</v>
      </c>
      <c r="FZ77">
        <v>-3.7539191338000003E-2</v>
      </c>
      <c r="GA77">
        <v>-3.3030832567999997E-2</v>
      </c>
      <c r="GB77">
        <v>-4.3589548340000001E-3</v>
      </c>
    </row>
    <row r="78" spans="1:184" ht="17" x14ac:dyDescent="0.25">
      <c r="A78" s="5">
        <v>8</v>
      </c>
      <c r="B78" t="s">
        <v>39</v>
      </c>
      <c r="C78" t="s">
        <v>2</v>
      </c>
      <c r="D78" t="s">
        <v>1</v>
      </c>
      <c r="E78" s="3">
        <v>1.1000000000000001</v>
      </c>
      <c r="F78" s="2">
        <f t="shared" si="76"/>
        <v>-0.97768289180192747</v>
      </c>
      <c r="G78" s="4">
        <f t="shared" si="77"/>
        <v>-0.92928047141916537</v>
      </c>
      <c r="H78" s="4">
        <f t="shared" si="78"/>
        <v>-0.93305393640228718</v>
      </c>
      <c r="I78" s="4">
        <f t="shared" si="79"/>
        <v>-0.93372276175828128</v>
      </c>
      <c r="J78" s="4">
        <f t="shared" si="80"/>
        <v>-0.93529674447454292</v>
      </c>
      <c r="K78" s="4">
        <f t="shared" si="81"/>
        <v>-0.79923627737269187</v>
      </c>
      <c r="L78" s="4">
        <f t="shared" si="82"/>
        <v>-0.88511652034322708</v>
      </c>
      <c r="M78" s="4">
        <f t="shared" si="83"/>
        <v>-0.91856068897930776</v>
      </c>
      <c r="N78" s="4">
        <f t="shared" si="84"/>
        <v>-0.92693523246642207</v>
      </c>
      <c r="O78" s="4">
        <f t="shared" si="85"/>
        <v>-0.82923650319326903</v>
      </c>
      <c r="P78" s="4">
        <f t="shared" si="86"/>
        <v>-0.92305484736414278</v>
      </c>
      <c r="Q78" s="4">
        <f t="shared" si="87"/>
        <v>-0.95820641727266243</v>
      </c>
      <c r="R78" s="4">
        <f t="shared" si="88"/>
        <v>-0.84540652001910643</v>
      </c>
      <c r="S78" s="4">
        <f t="shared" si="89"/>
        <v>-0.85923060637544824</v>
      </c>
      <c r="T78" s="4">
        <f t="shared" si="90"/>
        <v>-0.86294050089897711</v>
      </c>
      <c r="U78" s="4">
        <f t="shared" si="91"/>
        <v>-0.93176313241561892</v>
      </c>
      <c r="V78" s="4">
        <f t="shared" si="92"/>
        <v>-0.95816932204689398</v>
      </c>
      <c r="W78" s="39">
        <f t="shared" si="93"/>
        <v>-0.94396532174724612</v>
      </c>
      <c r="X78" s="4">
        <f t="shared" si="94"/>
        <v>-0.96338339236277915</v>
      </c>
      <c r="Y78" s="4">
        <f t="shared" si="95"/>
        <v>-0.88840589752062149</v>
      </c>
      <c r="Z78" s="4">
        <f t="shared" si="96"/>
        <v>-0.93365286912796985</v>
      </c>
      <c r="AA78" s="38">
        <f t="shared" si="97"/>
        <v>-0.97830090800963554</v>
      </c>
      <c r="AB78" s="4">
        <f t="shared" si="98"/>
        <v>-0.97768289180192747</v>
      </c>
      <c r="AC78" s="37">
        <f t="shared" si="99"/>
        <v>-0.97743817564581914</v>
      </c>
      <c r="AD78" s="36">
        <f t="shared" si="100"/>
        <v>-1.0024629975166459</v>
      </c>
      <c r="AE78" s="4">
        <f t="shared" si="101"/>
        <v>-0.93454310730624002</v>
      </c>
      <c r="AF78" s="4">
        <f t="shared" si="102"/>
        <v>-0.93587404718952871</v>
      </c>
      <c r="AG78" s="4">
        <f t="shared" si="103"/>
        <v>-0.9404878345221297</v>
      </c>
      <c r="AH78" s="4">
        <f t="shared" si="104"/>
        <v>-0.93572163874798464</v>
      </c>
      <c r="AI78" s="4">
        <f t="shared" si="105"/>
        <v>-0.9812529937275859</v>
      </c>
      <c r="AL78" s="4">
        <f t="shared" si="106"/>
        <v>4.5801940983727155E-2</v>
      </c>
      <c r="AM78" s="4">
        <f t="shared" si="107"/>
        <v>-9.1048913216396729E-2</v>
      </c>
      <c r="AN78" s="31">
        <f t="shared" si="108"/>
        <v>-4.5246972232669574E-2</v>
      </c>
      <c r="AO78" s="4">
        <f t="shared" si="109"/>
        <v>5.8223358523625604E-2</v>
      </c>
      <c r="AP78" s="4">
        <f t="shared" si="110"/>
        <v>-9.6161685547244163E-2</v>
      </c>
      <c r="AQ78" s="31">
        <f t="shared" si="111"/>
        <v>-3.7938327023618559E-2</v>
      </c>
      <c r="AR78" s="35">
        <f t="shared" si="112"/>
        <v>6.3132525979203796E-2</v>
      </c>
      <c r="AS78" s="4">
        <f t="shared" si="113"/>
        <v>-0.10277825364687414</v>
      </c>
      <c r="AT78" s="31">
        <f t="shared" si="114"/>
        <v>-3.9645727667670341E-2</v>
      </c>
      <c r="AU78" s="4">
        <f t="shared" si="115"/>
        <v>6.718638432710608E-2</v>
      </c>
      <c r="AV78" s="32">
        <f t="shared" si="116"/>
        <v>-0.1118399891495527</v>
      </c>
      <c r="AW78" s="31">
        <f t="shared" si="117"/>
        <v>-4.4653604822446624E-2</v>
      </c>
      <c r="AX78" s="4">
        <f t="shared" si="118"/>
        <v>6.8858775429235061E-2</v>
      </c>
      <c r="AY78" s="4">
        <f t="shared" si="119"/>
        <v>-8.6356612396512489E-2</v>
      </c>
      <c r="AZ78" s="4">
        <f t="shared" si="120"/>
        <v>-9.8558801728139703E-2</v>
      </c>
      <c r="BA78" s="4">
        <f t="shared" si="121"/>
        <v>-1.7497836967277428E-2</v>
      </c>
      <c r="BB78" s="31">
        <f t="shared" si="122"/>
        <v>-2.9700026298904642E-2</v>
      </c>
      <c r="BC78" s="4">
        <f t="shared" si="123"/>
        <v>7.0031144537153991E-2</v>
      </c>
      <c r="BD78" s="4">
        <f t="shared" si="124"/>
        <v>-9.8938715671445743E-2</v>
      </c>
      <c r="BE78" s="4">
        <f t="shared" si="125"/>
        <v>-0.10415278598733094</v>
      </c>
      <c r="BF78" s="4">
        <f t="shared" si="126"/>
        <v>-2.8907571134291751E-2</v>
      </c>
      <c r="BG78" s="4">
        <f t="shared" si="127"/>
        <v>-3.4121641450176945E-2</v>
      </c>
      <c r="BH78" s="4">
        <f t="shared" si="128"/>
        <v>-4.1808844612398713E-2</v>
      </c>
      <c r="BI78" s="34">
        <f t="shared" si="129"/>
        <v>7.0275860693262332E-2</v>
      </c>
      <c r="BJ78" s="33">
        <f t="shared" si="130"/>
        <v>-4.1564128456290372E-2</v>
      </c>
      <c r="BK78" s="4">
        <f t="shared" si="131"/>
        <v>-8.0036122118901695E-2</v>
      </c>
      <c r="BL78" s="4">
        <f t="shared" si="132"/>
        <v>-0.1366200948642711</v>
      </c>
      <c r="BN78" t="s">
        <v>42</v>
      </c>
      <c r="BO78">
        <v>-206.119106544608</v>
      </c>
      <c r="BP78">
        <v>-165.68272255663999</v>
      </c>
      <c r="BQ78">
        <v>-40.434903085334</v>
      </c>
      <c r="BR78">
        <v>-206.12255716179899</v>
      </c>
      <c r="BS78">
        <v>-165.68534982125701</v>
      </c>
      <c r="BT78">
        <v>-40.435720424509</v>
      </c>
      <c r="BU78">
        <v>-206.119396861073</v>
      </c>
      <c r="BV78">
        <v>-165.68298719405701</v>
      </c>
      <c r="BW78">
        <v>-40.434921685142001</v>
      </c>
      <c r="BX78">
        <v>-206.122617551459</v>
      </c>
      <c r="BY78">
        <v>-165.68539962375399</v>
      </c>
      <c r="BZ78">
        <v>-40.435727437529998</v>
      </c>
      <c r="CA78">
        <v>-205.81113320369599</v>
      </c>
      <c r="CB78">
        <v>-165.444158354032</v>
      </c>
      <c r="CC78">
        <v>-40.365701185635999</v>
      </c>
      <c r="CD78">
        <v>-206.01895878817299</v>
      </c>
      <c r="CE78">
        <v>-165.60424548543</v>
      </c>
      <c r="CF78">
        <v>-40.413302779841999</v>
      </c>
      <c r="CG78">
        <v>-206.08100684957401</v>
      </c>
      <c r="CH78">
        <v>-165.652770691635</v>
      </c>
      <c r="CI78">
        <v>-40.426772338364998</v>
      </c>
      <c r="CJ78">
        <v>-206.10203197733199</v>
      </c>
      <c r="CK78">
        <v>-165.66911045624099</v>
      </c>
      <c r="CL78">
        <v>-40.431444355833001</v>
      </c>
      <c r="CM78">
        <v>-205.90911028946201</v>
      </c>
      <c r="CN78">
        <v>-165.51394431887499</v>
      </c>
      <c r="CO78">
        <v>-40.393844498158003</v>
      </c>
      <c r="CP78">
        <v>-206.113837157501</v>
      </c>
      <c r="CQ78">
        <v>-165.67221292623901</v>
      </c>
      <c r="CR78">
        <v>-40.440153249791003</v>
      </c>
      <c r="CS78">
        <v>-206.16610483264</v>
      </c>
      <c r="CT78">
        <v>-165.713056315405</v>
      </c>
      <c r="CU78">
        <v>-40.451521518173998</v>
      </c>
      <c r="CV78">
        <v>-206.109837111958</v>
      </c>
      <c r="CW78">
        <v>-165.66500615135899</v>
      </c>
      <c r="CX78">
        <v>-40.443483719608999</v>
      </c>
      <c r="CY78">
        <v>-206.12926185019299</v>
      </c>
      <c r="CZ78">
        <v>-165.679829371105</v>
      </c>
      <c r="DA78">
        <v>-40.448063208015</v>
      </c>
      <c r="DB78">
        <v>-206.13363278867399</v>
      </c>
      <c r="DC78">
        <v>-165.683046270288</v>
      </c>
      <c r="DD78">
        <v>-40.449211335219999</v>
      </c>
      <c r="DE78">
        <v>-206.15358651144999</v>
      </c>
      <c r="DF78">
        <v>-165.703143334299</v>
      </c>
      <c r="DG78">
        <v>-40.448958318145003</v>
      </c>
      <c r="DH78">
        <v>-206.180362654269</v>
      </c>
      <c r="DI78">
        <v>-165.724192830905</v>
      </c>
      <c r="DJ78">
        <v>-40.454642883418003</v>
      </c>
      <c r="DK78">
        <v>-205.82052788014599</v>
      </c>
      <c r="DL78">
        <v>-165.45106486502701</v>
      </c>
      <c r="DM78">
        <v>-40.368047250262002</v>
      </c>
      <c r="DN78">
        <v>-205.918422585705</v>
      </c>
      <c r="DO78">
        <v>-165.520849615125</v>
      </c>
      <c r="DP78">
        <v>-40.396085100086999</v>
      </c>
      <c r="DR78">
        <v>-1.043960805894</v>
      </c>
      <c r="DS78">
        <v>-0.82428699173300002</v>
      </c>
      <c r="DT78">
        <v>-0.21872614576300001</v>
      </c>
      <c r="DU78">
        <v>-205.07716705799101</v>
      </c>
      <c r="DV78">
        <v>-164.859909174107</v>
      </c>
      <c r="DW78">
        <v>-40.216724569401002</v>
      </c>
      <c r="DX78">
        <v>-1.045390103808</v>
      </c>
      <c r="DY78">
        <v>-0.82544064714999998</v>
      </c>
      <c r="DZ78">
        <v>-0.21899585510799999</v>
      </c>
      <c r="EA78">
        <f t="shared" si="133"/>
        <v>-206.12312885301478</v>
      </c>
      <c r="EB78">
        <f t="shared" si="134"/>
        <v>-165.68581126086414</v>
      </c>
      <c r="EC78">
        <f t="shared" si="135"/>
        <v>-40.435828302972851</v>
      </c>
      <c r="ED78">
        <v>-1.044225196852</v>
      </c>
      <c r="EE78">
        <v>-0.82453331178599998</v>
      </c>
      <c r="EF78">
        <v>-0.21873815308</v>
      </c>
      <c r="EG78">
        <v>-205.07717262727101</v>
      </c>
      <c r="EH78">
        <v>-164.85991237336199</v>
      </c>
      <c r="EI78">
        <v>-40.216726063513001</v>
      </c>
      <c r="EJ78">
        <v>-1.0454449241879999</v>
      </c>
      <c r="EK78">
        <v>-0.82548725039199999</v>
      </c>
      <c r="EL78">
        <v>-0.21900137401700001</v>
      </c>
      <c r="EM78">
        <f t="shared" si="136"/>
        <v>-206.12305455610283</v>
      </c>
      <c r="EN78">
        <f t="shared" si="137"/>
        <v>-165.68574140145174</v>
      </c>
      <c r="EO78">
        <f t="shared" si="138"/>
        <v>-40.435821744485686</v>
      </c>
      <c r="EP78">
        <v>-205.88017358911699</v>
      </c>
      <c r="EQ78">
        <v>-165.487296043524</v>
      </c>
      <c r="ER78">
        <v>-40.391534770771997</v>
      </c>
      <c r="ES78">
        <f t="shared" si="139"/>
        <v>-5.9645708971004296E-2</v>
      </c>
      <c r="ET78">
        <f t="shared" si="140"/>
        <v>-3.6231178496990424E-2</v>
      </c>
      <c r="EU78">
        <f t="shared" si="141"/>
        <v>-2.3487520509995363E-2</v>
      </c>
      <c r="EV78">
        <v>-3.8248996589000002E-2</v>
      </c>
      <c r="EW78">
        <v>-3.3553571600999997E-2</v>
      </c>
      <c r="EX78">
        <v>-4.5503293149999997E-3</v>
      </c>
      <c r="EY78">
        <v>-206.063180976014</v>
      </c>
      <c r="EZ78">
        <v>-165.62823418008301</v>
      </c>
      <c r="FA78">
        <v>-40.433629057853999</v>
      </c>
      <c r="FB78">
        <f t="shared" si="142"/>
        <v>-4.4222187841000959E-2</v>
      </c>
      <c r="FC78">
        <f t="shared" si="143"/>
        <v>-2.3988694653013454E-2</v>
      </c>
      <c r="FD78">
        <f t="shared" si="144"/>
        <v>-2.0326278011999932E-2</v>
      </c>
      <c r="FE78">
        <v>-5.0656181485999999E-2</v>
      </c>
      <c r="FF78">
        <v>-4.3978746155999997E-2</v>
      </c>
      <c r="FG78">
        <v>-6.5241919360000001E-3</v>
      </c>
      <c r="FH78">
        <v>-206.104177869479</v>
      </c>
      <c r="FI78">
        <v>-165.67124065462701</v>
      </c>
      <c r="FJ78">
        <v>-40.431480240422999</v>
      </c>
      <c r="FK78">
        <v>-206.11923745573199</v>
      </c>
      <c r="FL78">
        <v>-165.682844479972</v>
      </c>
      <c r="FM78">
        <v>-40.434912102958997</v>
      </c>
      <c r="FN78">
        <v>-206.122584378026</v>
      </c>
      <c r="FO78">
        <v>-165.68537538647601</v>
      </c>
      <c r="FP78">
        <v>-40.435721816676001</v>
      </c>
      <c r="FQ78">
        <v>-206.11233996227801</v>
      </c>
      <c r="FR78">
        <v>-165.66647411431001</v>
      </c>
      <c r="FS78">
        <v>-40.444502636473999</v>
      </c>
      <c r="FT78">
        <f t="shared" si="145"/>
        <v>-3.1333112704004407E-2</v>
      </c>
      <c r="FU78">
        <f t="shared" si="146"/>
        <v>-1.3703422675007459E-2</v>
      </c>
      <c r="FV78">
        <f t="shared" si="147"/>
        <v>-1.7730298109000842E-2</v>
      </c>
      <c r="FW78">
        <v>-5.3764870361999999E-2</v>
      </c>
      <c r="FX78">
        <v>-4.6582201096000003E-2</v>
      </c>
      <c r="FY78">
        <v>-7.0188817000000001E-3</v>
      </c>
      <c r="FZ78">
        <v>-3.7512900119999998E-2</v>
      </c>
      <c r="GA78">
        <v>-3.3028213777E-2</v>
      </c>
      <c r="GB78">
        <v>-4.3571406690000002E-3</v>
      </c>
    </row>
    <row r="79" spans="1:184" ht="17" x14ac:dyDescent="0.25">
      <c r="A79" s="5">
        <v>8</v>
      </c>
      <c r="B79" t="s">
        <v>39</v>
      </c>
      <c r="C79" t="s">
        <v>2</v>
      </c>
      <c r="D79" t="s">
        <v>1</v>
      </c>
      <c r="E79" s="3">
        <v>1.25</v>
      </c>
      <c r="F79" s="2">
        <f t="shared" si="76"/>
        <v>-0.78622344570787517</v>
      </c>
      <c r="G79" s="4">
        <f t="shared" si="77"/>
        <v>-0.75681885906707969</v>
      </c>
      <c r="H79" s="4">
        <f t="shared" si="78"/>
        <v>-0.75929121950789336</v>
      </c>
      <c r="I79" s="4">
        <f t="shared" si="79"/>
        <v>-0.76048602394771181</v>
      </c>
      <c r="J79" s="4">
        <f t="shared" si="80"/>
        <v>-0.76153868744969588</v>
      </c>
      <c r="K79" s="4">
        <f t="shared" si="81"/>
        <v>-0.68307154053687025</v>
      </c>
      <c r="L79" s="4">
        <f t="shared" si="82"/>
        <v>-0.73342288774802888</v>
      </c>
      <c r="M79" s="4">
        <f t="shared" si="83"/>
        <v>-0.75164151225404174</v>
      </c>
      <c r="N79" s="4">
        <f t="shared" si="84"/>
        <v>-0.75679250743352011</v>
      </c>
      <c r="O79" s="4">
        <f t="shared" si="85"/>
        <v>-0.70087631496818159</v>
      </c>
      <c r="P79" s="4">
        <f t="shared" si="86"/>
        <v>-0.75532011350099493</v>
      </c>
      <c r="Q79" s="4">
        <f t="shared" si="87"/>
        <v>-0.7743581198108711</v>
      </c>
      <c r="R79" s="4">
        <f t="shared" si="88"/>
        <v>-0.70110069670261888</v>
      </c>
      <c r="S79" s="4">
        <f t="shared" si="89"/>
        <v>-0.71196066475631126</v>
      </c>
      <c r="T79" s="4">
        <f t="shared" si="90"/>
        <v>-0.71474693116392896</v>
      </c>
      <c r="U79" s="4">
        <f t="shared" si="91"/>
        <v>-0.75460628065636404</v>
      </c>
      <c r="V79" s="4">
        <f t="shared" si="92"/>
        <v>-0.77342609063564682</v>
      </c>
      <c r="W79" s="39">
        <f t="shared" si="93"/>
        <v>-0.76216661966902821</v>
      </c>
      <c r="X79" s="4">
        <f t="shared" si="94"/>
        <v>-0.77666531857948784</v>
      </c>
      <c r="Y79" s="4">
        <f t="shared" si="95"/>
        <v>-0.74382576597944006</v>
      </c>
      <c r="Z79" s="4">
        <f t="shared" si="96"/>
        <v>-0.77075437982589678</v>
      </c>
      <c r="AA79" s="38">
        <f t="shared" si="97"/>
        <v>-0.78621983335435008</v>
      </c>
      <c r="AB79" s="4">
        <f t="shared" si="98"/>
        <v>-0.78622344570787517</v>
      </c>
      <c r="AC79" s="37">
        <f t="shared" si="99"/>
        <v>-0.7860451683436438</v>
      </c>
      <c r="AD79" s="36">
        <f t="shared" si="100"/>
        <v>-0.80065606227525887</v>
      </c>
      <c r="AE79" s="4">
        <f t="shared" si="101"/>
        <v>-0.76030826771458571</v>
      </c>
      <c r="AF79" s="4">
        <f t="shared" si="102"/>
        <v>-0.76197987701482728</v>
      </c>
      <c r="AG79" s="4">
        <f t="shared" si="103"/>
        <v>-0.76358626816890074</v>
      </c>
      <c r="AH79" s="4">
        <f t="shared" si="104"/>
        <v>-0.76219683024477614</v>
      </c>
      <c r="AI79" s="4">
        <f t="shared" si="105"/>
        <v>-0.78684009057666426</v>
      </c>
      <c r="AL79" s="4">
        <f t="shared" si="106"/>
        <v>3.0828596089319996E-2</v>
      </c>
      <c r="AM79" s="4">
        <f t="shared" si="107"/>
        <v>-5.7757208691186085E-2</v>
      </c>
      <c r="AN79" s="31">
        <f t="shared" si="108"/>
        <v>-2.6928612601866089E-2</v>
      </c>
      <c r="AO79" s="4">
        <f t="shared" si="109"/>
        <v>3.8197449547893614E-2</v>
      </c>
      <c r="AP79" s="4">
        <f t="shared" si="110"/>
        <v>-6.0094675931103875E-2</v>
      </c>
      <c r="AQ79" s="31">
        <f t="shared" si="111"/>
        <v>-2.1897226383210261E-2</v>
      </c>
      <c r="AR79" s="35">
        <f t="shared" si="112"/>
        <v>4.1143686364212138E-2</v>
      </c>
      <c r="AS79" s="4">
        <f t="shared" si="113"/>
        <v>-6.3860293297084272E-2</v>
      </c>
      <c r="AT79" s="31">
        <f t="shared" si="114"/>
        <v>-2.2716606932872134E-2</v>
      </c>
      <c r="AU79" s="4">
        <f t="shared" si="115"/>
        <v>4.3576609425159792E-2</v>
      </c>
      <c r="AV79" s="32">
        <f t="shared" si="116"/>
        <v>-6.9017502904995032E-2</v>
      </c>
      <c r="AW79" s="31">
        <f t="shared" si="117"/>
        <v>-2.544089347983524E-2</v>
      </c>
      <c r="AX79" s="4">
        <f t="shared" si="118"/>
        <v>4.3964932016885533E-2</v>
      </c>
      <c r="AY79" s="4">
        <f t="shared" si="119"/>
        <v>-5.3505583953745162E-2</v>
      </c>
      <c r="AZ79" s="4">
        <f t="shared" si="120"/>
        <v>-6.106592296640935E-2</v>
      </c>
      <c r="BA79" s="4">
        <f t="shared" si="121"/>
        <v>-9.5406519368596288E-3</v>
      </c>
      <c r="BB79" s="31">
        <f t="shared" si="122"/>
        <v>-1.7100990949523817E-2</v>
      </c>
      <c r="BC79" s="4">
        <f t="shared" si="123"/>
        <v>4.477393421194719E-2</v>
      </c>
      <c r="BD79" s="4">
        <f t="shared" si="124"/>
        <v>-6.1465425879335567E-2</v>
      </c>
      <c r="BE79" s="4">
        <f t="shared" si="125"/>
        <v>-6.4704653823176556E-2</v>
      </c>
      <c r="BF79" s="4">
        <f t="shared" si="126"/>
        <v>-1.6691491667388376E-2</v>
      </c>
      <c r="BG79" s="4">
        <f t="shared" si="127"/>
        <v>-1.9930719611229365E-2</v>
      </c>
      <c r="BH79" s="4">
        <f t="shared" si="128"/>
        <v>-2.4243568693047841E-2</v>
      </c>
      <c r="BI79" s="34">
        <f t="shared" si="129"/>
        <v>4.4952211576178513E-2</v>
      </c>
      <c r="BJ79" s="33">
        <f t="shared" si="130"/>
        <v>-2.4065291328816518E-2</v>
      </c>
      <c r="BK79" s="4">
        <f t="shared" si="131"/>
        <v>-5.07858649180273E-2</v>
      </c>
      <c r="BL79" s="4">
        <f t="shared" si="132"/>
        <v>-8.3450119472378792E-2</v>
      </c>
      <c r="BN79" t="s">
        <v>41</v>
      </c>
      <c r="BO79">
        <v>-206.11882711502</v>
      </c>
      <c r="BP79">
        <v>-165.68272027023801</v>
      </c>
      <c r="BQ79">
        <v>-40.434900777209997</v>
      </c>
      <c r="BR79">
        <v>-206.12227868707899</v>
      </c>
      <c r="BS79">
        <v>-165.68534925519</v>
      </c>
      <c r="BT79">
        <v>-40.435719424360002</v>
      </c>
      <c r="BU79">
        <v>-206.11911643029799</v>
      </c>
      <c r="BV79">
        <v>-165.68298529978301</v>
      </c>
      <c r="BW79">
        <v>-40.434919218944003</v>
      </c>
      <c r="BX79">
        <v>-206.12233912724699</v>
      </c>
      <c r="BY79">
        <v>-165.68539922843101</v>
      </c>
      <c r="BZ79">
        <v>-40.435726309719001</v>
      </c>
      <c r="CA79">
        <v>-205.81080335654801</v>
      </c>
      <c r="CB79">
        <v>-165.44407732160099</v>
      </c>
      <c r="CC79">
        <v>-40.365637491203003</v>
      </c>
      <c r="CD79">
        <v>-206.018678603784</v>
      </c>
      <c r="CE79">
        <v>-165.60422615051399</v>
      </c>
      <c r="CF79">
        <v>-40.413283669549998</v>
      </c>
      <c r="CG79">
        <v>-206.080721791119</v>
      </c>
      <c r="CH79">
        <v>-165.65276066319299</v>
      </c>
      <c r="CI79">
        <v>-40.426763310981002</v>
      </c>
      <c r="CJ79">
        <v>-206.10175251433799</v>
      </c>
      <c r="CK79">
        <v>-165.669106834899</v>
      </c>
      <c r="CL79">
        <v>-40.431439653860998</v>
      </c>
      <c r="CM79">
        <v>-205.90875936787299</v>
      </c>
      <c r="CN79">
        <v>-165.51386305659301</v>
      </c>
      <c r="CO79">
        <v>-40.393779393823003</v>
      </c>
      <c r="CP79">
        <v>-206.11353379134101</v>
      </c>
      <c r="CQ79">
        <v>-165.67219559285701</v>
      </c>
      <c r="CR79">
        <v>-40.440134519315002</v>
      </c>
      <c r="CS79">
        <v>-206.16579817207199</v>
      </c>
      <c r="CT79">
        <v>-165.71304935500501</v>
      </c>
      <c r="CU79">
        <v>-40.451514798905002</v>
      </c>
      <c r="CV79">
        <v>-206.10959078832701</v>
      </c>
      <c r="CW79">
        <v>-165.664998552448</v>
      </c>
      <c r="CX79">
        <v>-40.443474960846999</v>
      </c>
      <c r="CY79">
        <v>-206.12902255166699</v>
      </c>
      <c r="CZ79">
        <v>-165.67982732574299</v>
      </c>
      <c r="DA79">
        <v>-40.448060644431997</v>
      </c>
      <c r="DB79">
        <v>-206.13339539324099</v>
      </c>
      <c r="DC79">
        <v>-165.68304583739501</v>
      </c>
      <c r="DD79">
        <v>-40.449210534156002</v>
      </c>
      <c r="DE79">
        <v>-206.15328146019399</v>
      </c>
      <c r="DF79">
        <v>-165.70313186351299</v>
      </c>
      <c r="DG79">
        <v>-40.448947055076999</v>
      </c>
      <c r="DH79">
        <v>-206.18006024449201</v>
      </c>
      <c r="DI79">
        <v>-165.72418872108801</v>
      </c>
      <c r="DJ79">
        <v>-40.454638990524998</v>
      </c>
      <c r="DK79">
        <v>-205.81993600832001</v>
      </c>
      <c r="DL79">
        <v>-165.45082521250399</v>
      </c>
      <c r="DM79">
        <v>-40.367925434055003</v>
      </c>
      <c r="DN79">
        <v>-205.91780294141</v>
      </c>
      <c r="DO79">
        <v>-165.52060904169701</v>
      </c>
      <c r="DP79">
        <v>-40.395965624475998</v>
      </c>
      <c r="DR79">
        <v>-1.043587288845</v>
      </c>
      <c r="DS79">
        <v>-0.82428505640399996</v>
      </c>
      <c r="DT79">
        <v>-0.21872479738100001</v>
      </c>
      <c r="DU79">
        <v>-205.07726166110101</v>
      </c>
      <c r="DV79">
        <v>-164.85990906943201</v>
      </c>
      <c r="DW79">
        <v>-40.216724071324997</v>
      </c>
      <c r="DX79">
        <v>-1.0450170259780001</v>
      </c>
      <c r="DY79">
        <v>-0.82544018575800004</v>
      </c>
      <c r="DZ79">
        <v>-0.21899535303600001</v>
      </c>
      <c r="EA79">
        <f t="shared" si="133"/>
        <v>-206.12285055397382</v>
      </c>
      <c r="EB79">
        <f t="shared" si="134"/>
        <v>-165.68581128434312</v>
      </c>
      <c r="EC79">
        <f t="shared" si="135"/>
        <v>-40.435827641332303</v>
      </c>
      <c r="ED79">
        <v>-1.0438507538399999</v>
      </c>
      <c r="EE79">
        <v>-0.82453167599999999</v>
      </c>
      <c r="EF79">
        <v>-0.21873679529599999</v>
      </c>
      <c r="EG79">
        <v>-205.07726720650101</v>
      </c>
      <c r="EH79">
        <v>-164.859912301328</v>
      </c>
      <c r="EI79">
        <v>-40.216725560996998</v>
      </c>
      <c r="EJ79">
        <v>-1.045071920746</v>
      </c>
      <c r="EK79">
        <v>-0.82548692710399996</v>
      </c>
      <c r="EL79">
        <v>-0.21900074872200001</v>
      </c>
      <c r="EM79">
        <f t="shared" si="136"/>
        <v>-206.12277664766086</v>
      </c>
      <c r="EN79">
        <f t="shared" si="137"/>
        <v>-165.6857414763723</v>
      </c>
      <c r="EO79">
        <f t="shared" si="138"/>
        <v>-40.435820879111283</v>
      </c>
      <c r="EP79">
        <v>-205.879632210338</v>
      </c>
      <c r="EQ79">
        <v>-165.48707340367</v>
      </c>
      <c r="ER79">
        <v>-40.3914225734</v>
      </c>
      <c r="ES79">
        <f t="shared" si="139"/>
        <v>-5.9696202017988753E-2</v>
      </c>
      <c r="ET79">
        <f t="shared" si="140"/>
        <v>-3.6248191166009747E-2</v>
      </c>
      <c r="EU79">
        <f t="shared" si="141"/>
        <v>-2.3497139344996754E-2</v>
      </c>
      <c r="EV79">
        <v>-3.8170731070999997E-2</v>
      </c>
      <c r="EW79">
        <v>-3.3535638027999998E-2</v>
      </c>
      <c r="EX79">
        <v>-4.5430510759999999E-3</v>
      </c>
      <c r="EY79">
        <v>-206.06293753791201</v>
      </c>
      <c r="EZ79">
        <v>-165.628218088865</v>
      </c>
      <c r="FA79">
        <v>-40.433611536835002</v>
      </c>
      <c r="FB79">
        <f t="shared" si="142"/>
        <v>-4.4258934128009741E-2</v>
      </c>
      <c r="FC79">
        <f t="shared" si="143"/>
        <v>-2.3991938351002773E-2</v>
      </c>
      <c r="FD79">
        <f t="shared" si="144"/>
        <v>-2.0327867285004686E-2</v>
      </c>
      <c r="FE79">
        <v>-5.0596253429000003E-2</v>
      </c>
      <c r="FF79">
        <v>-4.3977503990999998E-2</v>
      </c>
      <c r="FG79">
        <v>-6.5229824799999999E-3</v>
      </c>
      <c r="FH79">
        <v>-206.103892757593</v>
      </c>
      <c r="FI79">
        <v>-165.67123387845501</v>
      </c>
      <c r="FJ79">
        <v>-40.431471541530001</v>
      </c>
      <c r="FK79">
        <v>-206.11895813790099</v>
      </c>
      <c r="FL79">
        <v>-165.68284241392101</v>
      </c>
      <c r="FM79">
        <v>-40.434909790684998</v>
      </c>
      <c r="FN79">
        <v>-206.122306392181</v>
      </c>
      <c r="FO79">
        <v>-165.685374862712</v>
      </c>
      <c r="FP79">
        <v>-40.435720871873002</v>
      </c>
      <c r="FQ79">
        <v>-206.11209635338699</v>
      </c>
      <c r="FR79">
        <v>-165.66646773146701</v>
      </c>
      <c r="FS79">
        <v>-40.444496371610001</v>
      </c>
      <c r="FT79">
        <f t="shared" si="145"/>
        <v>-3.1374562267984629E-2</v>
      </c>
      <c r="FU79">
        <f t="shared" si="146"/>
        <v>-1.370706827401591E-2</v>
      </c>
      <c r="FV79">
        <f t="shared" si="147"/>
        <v>-1.7733060628998487E-2</v>
      </c>
      <c r="FW79">
        <v>-5.3701818685E-2</v>
      </c>
      <c r="FX79">
        <v>-4.6581623539E-2</v>
      </c>
      <c r="FY79">
        <v>-7.0184272949999999E-3</v>
      </c>
      <c r="FZ79">
        <v>-3.7453925956E-2</v>
      </c>
      <c r="GA79">
        <v>-3.3021530924000002E-2</v>
      </c>
      <c r="GB79">
        <v>-4.3514626079999997E-3</v>
      </c>
    </row>
    <row r="80" spans="1:184" ht="17" x14ac:dyDescent="0.25">
      <c r="A80" s="5">
        <v>8</v>
      </c>
      <c r="B80" t="s">
        <v>39</v>
      </c>
      <c r="C80" t="s">
        <v>2</v>
      </c>
      <c r="D80" t="s">
        <v>1</v>
      </c>
      <c r="E80" s="3">
        <v>1.5</v>
      </c>
      <c r="F80" s="2">
        <f t="shared" si="76"/>
        <v>-0.50157228539680687</v>
      </c>
      <c r="G80" s="4">
        <f t="shared" si="77"/>
        <v>-0.48996743906217044</v>
      </c>
      <c r="H80" s="4">
        <f t="shared" si="78"/>
        <v>-0.49193197991579768</v>
      </c>
      <c r="I80" s="4">
        <f t="shared" si="79"/>
        <v>-0.49267570039331438</v>
      </c>
      <c r="J80" s="4">
        <f t="shared" si="80"/>
        <v>-0.49344698926319092</v>
      </c>
      <c r="K80" s="4">
        <f t="shared" si="81"/>
        <v>-0.45527823949528501</v>
      </c>
      <c r="L80" s="4">
        <f t="shared" si="82"/>
        <v>-0.48275357352737724</v>
      </c>
      <c r="M80" s="4">
        <f t="shared" si="83"/>
        <v>-0.48892339313509658</v>
      </c>
      <c r="N80" s="4">
        <f t="shared" si="84"/>
        <v>-0.49123457023399358</v>
      </c>
      <c r="O80" s="4">
        <f t="shared" si="85"/>
        <v>-0.46031187159280684</v>
      </c>
      <c r="P80" s="4">
        <f t="shared" si="86"/>
        <v>-0.48968257798052728</v>
      </c>
      <c r="Q80" s="4">
        <f t="shared" si="87"/>
        <v>-0.49605124092901925</v>
      </c>
      <c r="R80" s="4">
        <f t="shared" si="88"/>
        <v>-0.45849222266462158</v>
      </c>
      <c r="S80" s="4">
        <f t="shared" si="89"/>
        <v>-0.464503200174749</v>
      </c>
      <c r="T80" s="4">
        <f t="shared" si="90"/>
        <v>-0.46636967447542893</v>
      </c>
      <c r="U80" s="4">
        <f t="shared" si="91"/>
        <v>-0.48452081723625223</v>
      </c>
      <c r="V80" s="4">
        <f t="shared" si="92"/>
        <v>-0.49431207763443791</v>
      </c>
      <c r="W80" s="39">
        <f t="shared" si="93"/>
        <v>-0.48819865764922366</v>
      </c>
      <c r="X80" s="4">
        <f t="shared" si="94"/>
        <v>-0.4958830054765635</v>
      </c>
      <c r="Y80" s="4">
        <f t="shared" si="95"/>
        <v>-0.48965047020669683</v>
      </c>
      <c r="Z80" s="4">
        <f t="shared" si="96"/>
        <v>-0.49853848338391393</v>
      </c>
      <c r="AA80" s="38">
        <f t="shared" si="97"/>
        <v>-0.50081999309301484</v>
      </c>
      <c r="AB80" s="4">
        <f t="shared" si="98"/>
        <v>-0.50157228539680687</v>
      </c>
      <c r="AC80" s="37">
        <f t="shared" si="99"/>
        <v>-0.50138275557075018</v>
      </c>
      <c r="AD80" s="36">
        <f t="shared" si="100"/>
        <v>-0.50912106334722784</v>
      </c>
      <c r="AE80" s="4">
        <f t="shared" si="101"/>
        <v>-0.49278053119938225</v>
      </c>
      <c r="AF80" s="4">
        <f t="shared" si="102"/>
        <v>-0.49381879706959414</v>
      </c>
      <c r="AG80" s="4">
        <f t="shared" si="103"/>
        <v>-0.4929685387622319</v>
      </c>
      <c r="AH80" s="4">
        <f t="shared" si="104"/>
        <v>-0.49365941178037731</v>
      </c>
      <c r="AI80" s="4">
        <f t="shared" si="105"/>
        <v>-0.50022675507931291</v>
      </c>
      <c r="AL80" s="4">
        <f t="shared" si="106"/>
        <v>1.9664743370172759E-2</v>
      </c>
      <c r="AM80" s="4">
        <f t="shared" si="107"/>
        <v>-2.8552757173775718E-2</v>
      </c>
      <c r="AN80" s="31">
        <f t="shared" si="108"/>
        <v>-8.8880138036029586E-3</v>
      </c>
      <c r="AO80" s="4">
        <f t="shared" si="109"/>
        <v>2.2704285812931258E-2</v>
      </c>
      <c r="AP80" s="4">
        <f t="shared" si="110"/>
        <v>-2.963329088220587E-2</v>
      </c>
      <c r="AQ80" s="31">
        <f t="shared" si="111"/>
        <v>-6.9290050692746123E-3</v>
      </c>
      <c r="AR80" s="35">
        <f t="shared" si="112"/>
        <v>2.3961521798390072E-2</v>
      </c>
      <c r="AS80" s="4">
        <f t="shared" si="113"/>
        <v>-3.108937020109773E-2</v>
      </c>
      <c r="AT80" s="31">
        <f t="shared" si="114"/>
        <v>-7.127848402707658E-3</v>
      </c>
      <c r="AU80" s="4">
        <f t="shared" si="115"/>
        <v>2.4999713434966684E-2</v>
      </c>
      <c r="AV80" s="32">
        <f t="shared" si="116"/>
        <v>-3.3083546858851211E-2</v>
      </c>
      <c r="AW80" s="31">
        <f t="shared" si="117"/>
        <v>-8.0838334238845268E-3</v>
      </c>
      <c r="AX80" s="4">
        <f t="shared" si="118"/>
        <v>2.4821426310943577E-2</v>
      </c>
      <c r="AY80" s="4">
        <f t="shared" si="119"/>
        <v>-2.6028594571630648E-2</v>
      </c>
      <c r="AZ80" s="4">
        <f t="shared" si="120"/>
        <v>-2.9706434984602056E-2</v>
      </c>
      <c r="BA80" s="4">
        <f t="shared" si="121"/>
        <v>-1.2071682606870707E-3</v>
      </c>
      <c r="BB80" s="31">
        <f t="shared" si="122"/>
        <v>-4.8850086736584794E-3</v>
      </c>
      <c r="BC80" s="4">
        <f t="shared" si="123"/>
        <v>2.5330058531638465E-2</v>
      </c>
      <c r="BD80" s="4">
        <f t="shared" si="124"/>
        <v>-2.9808877459688909E-2</v>
      </c>
      <c r="BE80" s="4">
        <f t="shared" si="125"/>
        <v>-3.1379805301814515E-2</v>
      </c>
      <c r="BF80" s="4">
        <f t="shared" si="126"/>
        <v>-4.4788189280504445E-3</v>
      </c>
      <c r="BG80" s="4">
        <f t="shared" si="127"/>
        <v>-6.0497467701760496E-3</v>
      </c>
      <c r="BH80" s="4">
        <f t="shared" si="128"/>
        <v>-7.7534883272127458E-3</v>
      </c>
      <c r="BI80" s="34">
        <f t="shared" si="129"/>
        <v>2.5519588357695126E-2</v>
      </c>
      <c r="BJ80" s="33">
        <f t="shared" si="130"/>
        <v>-7.5639585011560845E-3</v>
      </c>
      <c r="BK80" s="4">
        <f t="shared" si="131"/>
        <v>-2.5249390915907544E-2</v>
      </c>
      <c r="BL80" s="4">
        <f t="shared" si="132"/>
        <v>-4.0632324809272161E-2</v>
      </c>
      <c r="BN80" t="s">
        <v>40</v>
      </c>
      <c r="BO80">
        <v>-206.11840143302001</v>
      </c>
      <c r="BP80">
        <v>-165.682717878143</v>
      </c>
      <c r="BQ80">
        <v>-40.434902742094003</v>
      </c>
      <c r="BR80">
        <v>-206.12185470275301</v>
      </c>
      <c r="BS80">
        <v>-165.685348703996</v>
      </c>
      <c r="BT80">
        <v>-40.435722055279001</v>
      </c>
      <c r="BU80">
        <v>-206.11868977920199</v>
      </c>
      <c r="BV80">
        <v>-165.682983411002</v>
      </c>
      <c r="BW80">
        <v>-40.434921239528002</v>
      </c>
      <c r="BX80">
        <v>-206.12191448098599</v>
      </c>
      <c r="BY80">
        <v>-165.68539881717601</v>
      </c>
      <c r="BZ80">
        <v>-40.435729306010998</v>
      </c>
      <c r="CA80">
        <v>-205.81027711934399</v>
      </c>
      <c r="CB80">
        <v>-165.44398843102999</v>
      </c>
      <c r="CC80">
        <v>-40.365563156287003</v>
      </c>
      <c r="CD80">
        <v>-206.01823681554799</v>
      </c>
      <c r="CE80">
        <v>-165.60420269026</v>
      </c>
      <c r="CF80">
        <v>-40.413264808530997</v>
      </c>
      <c r="CG80">
        <v>-206.08029014425</v>
      </c>
      <c r="CH80">
        <v>-165.65275190601901</v>
      </c>
      <c r="CI80">
        <v>-40.426759089241003</v>
      </c>
      <c r="CJ80">
        <v>-206.101326014758</v>
      </c>
      <c r="CK80">
        <v>-165.66910402096701</v>
      </c>
      <c r="CL80">
        <v>-40.431439161706002</v>
      </c>
      <c r="CM80">
        <v>-205.90820826735501</v>
      </c>
      <c r="CN80">
        <v>-165.51377425363199</v>
      </c>
      <c r="CO80">
        <v>-40.393700460093001</v>
      </c>
      <c r="CP80">
        <v>-206.11306942655301</v>
      </c>
      <c r="CQ80">
        <v>-165.67217403667701</v>
      </c>
      <c r="CR80">
        <v>-40.440115031048002</v>
      </c>
      <c r="CS80">
        <v>-206.16534479849901</v>
      </c>
      <c r="CT80">
        <v>-165.71304304029999</v>
      </c>
      <c r="CU80">
        <v>-40.451511250260999</v>
      </c>
      <c r="CV80">
        <v>-206.109194615772</v>
      </c>
      <c r="CW80">
        <v>-165.66499410499901</v>
      </c>
      <c r="CX80">
        <v>-40.443469856938002</v>
      </c>
      <c r="CY80">
        <v>-206.128626962037</v>
      </c>
      <c r="CZ80">
        <v>-165.67982508433201</v>
      </c>
      <c r="DA80">
        <v>-40.448061644768003</v>
      </c>
      <c r="DB80">
        <v>-206.13300216764401</v>
      </c>
      <c r="DC80">
        <v>-165.68304538564101</v>
      </c>
      <c r="DD80">
        <v>-40.449213574650003</v>
      </c>
      <c r="DE80">
        <v>-206.15283619219099</v>
      </c>
      <c r="DF80">
        <v>-165.70312517616799</v>
      </c>
      <c r="DG80">
        <v>-40.448938882984002</v>
      </c>
      <c r="DH80">
        <v>-206.17961036336601</v>
      </c>
      <c r="DI80">
        <v>-165.72418460332401</v>
      </c>
      <c r="DJ80">
        <v>-40.454638023637003</v>
      </c>
      <c r="DK80">
        <v>-205.81916757709001</v>
      </c>
      <c r="DL80">
        <v>-165.45059500901201</v>
      </c>
      <c r="DM80">
        <v>-40.367792260416998</v>
      </c>
      <c r="DN80">
        <v>-205.917007575117</v>
      </c>
      <c r="DO80">
        <v>-165.52037905424299</v>
      </c>
      <c r="DP80">
        <v>-40.395834049263001</v>
      </c>
      <c r="DR80">
        <v>-1.043282472399</v>
      </c>
      <c r="DS80">
        <v>-0.82428304609199998</v>
      </c>
      <c r="DT80">
        <v>-0.21872209759</v>
      </c>
      <c r="DU80">
        <v>-205.077141380916</v>
      </c>
      <c r="DV80">
        <v>-164.85990897554601</v>
      </c>
      <c r="DW80">
        <v>-40.216729171409</v>
      </c>
      <c r="DX80">
        <v>-1.0447133218369999</v>
      </c>
      <c r="DY80">
        <v>-0.825439728451</v>
      </c>
      <c r="DZ80">
        <v>-0.21899288386999999</v>
      </c>
      <c r="EA80">
        <f t="shared" si="133"/>
        <v>-206.12242701454804</v>
      </c>
      <c r="EB80">
        <f t="shared" si="134"/>
        <v>-165.68581135432174</v>
      </c>
      <c r="EC80">
        <f t="shared" si="135"/>
        <v>-40.435830364495793</v>
      </c>
      <c r="ED80">
        <v>-1.0435450531770001</v>
      </c>
      <c r="EE80">
        <v>-0.82453000468500004</v>
      </c>
      <c r="EF80">
        <v>-0.21873428292800001</v>
      </c>
      <c r="EG80">
        <v>-205.07714685829501</v>
      </c>
      <c r="EH80">
        <v>-164.85991222804699</v>
      </c>
      <c r="EI80">
        <v>-40.216730691785997</v>
      </c>
      <c r="EJ80">
        <v>-1.0447676226910001</v>
      </c>
      <c r="EK80">
        <v>-0.82548658912899997</v>
      </c>
      <c r="EL80">
        <v>-0.218998614226</v>
      </c>
      <c r="EM80">
        <f t="shared" si="136"/>
        <v>-206.12235250392709</v>
      </c>
      <c r="EN80">
        <f t="shared" si="137"/>
        <v>-165.68574154282618</v>
      </c>
      <c r="EO80">
        <f t="shared" si="138"/>
        <v>-40.435824010788494</v>
      </c>
      <c r="EP80">
        <v>-205.878909582376</v>
      </c>
      <c r="EQ80">
        <v>-165.48686084213</v>
      </c>
      <c r="ER80">
        <v>-40.391299770346997</v>
      </c>
      <c r="ES80">
        <f t="shared" si="139"/>
        <v>-5.9742005285983169E-2</v>
      </c>
      <c r="ET80">
        <f t="shared" si="140"/>
        <v>-3.6265833117994362E-2</v>
      </c>
      <c r="EU80">
        <f t="shared" si="141"/>
        <v>-2.350750992999906E-2</v>
      </c>
      <c r="EV80">
        <v>-3.8097992742E-2</v>
      </c>
      <c r="EW80">
        <v>-3.3518212112999997E-2</v>
      </c>
      <c r="EX80">
        <v>-4.5342789159999999E-3</v>
      </c>
      <c r="EY80">
        <v>-206.06252540867999</v>
      </c>
      <c r="EZ80">
        <v>-165.628198017518</v>
      </c>
      <c r="FA80">
        <v>-40.433594255986002</v>
      </c>
      <c r="FB80">
        <f t="shared" si="142"/>
        <v>-4.4288593131994958E-2</v>
      </c>
      <c r="FC80">
        <f t="shared" si="143"/>
        <v>-2.3995327258006682E-2</v>
      </c>
      <c r="FD80">
        <f t="shared" si="144"/>
        <v>-2.0329447455004868E-2</v>
      </c>
      <c r="FE80">
        <v>-5.0544017873000002E-2</v>
      </c>
      <c r="FF80">
        <v>-4.3976019158999999E-2</v>
      </c>
      <c r="FG80">
        <v>-6.5207750609999997E-3</v>
      </c>
      <c r="FH80">
        <v>-206.10346810458699</v>
      </c>
      <c r="FI80">
        <v>-165.67123055920999</v>
      </c>
      <c r="FJ80">
        <v>-40.431467336083003</v>
      </c>
      <c r="FK80">
        <v>-206.11853249531501</v>
      </c>
      <c r="FL80">
        <v>-165.68284020494499</v>
      </c>
      <c r="FM80">
        <v>-40.434911691417</v>
      </c>
      <c r="FN80">
        <v>-206.12188265353601</v>
      </c>
      <c r="FO80">
        <v>-165.68537426058799</v>
      </c>
      <c r="FP80">
        <v>-40.435724517544003</v>
      </c>
      <c r="FQ80">
        <v>-206.11169660358999</v>
      </c>
      <c r="FR80">
        <v>-165.66646189164101</v>
      </c>
      <c r="FS80">
        <v>-40.444493748073</v>
      </c>
      <c r="FT80">
        <f t="shared" si="145"/>
        <v>-3.1406459339990533E-2</v>
      </c>
      <c r="FU80">
        <f t="shared" si="146"/>
        <v>-1.3709985622000431E-2</v>
      </c>
      <c r="FV80">
        <f t="shared" si="147"/>
        <v>-1.7734658831997763E-2</v>
      </c>
      <c r="FW80">
        <v>-5.3648194910000002E-2</v>
      </c>
      <c r="FX80">
        <v>-4.6581148659000003E-2</v>
      </c>
      <c r="FY80">
        <v>-7.0175021880000002E-3</v>
      </c>
      <c r="FZ80">
        <v>-3.7398685426E-2</v>
      </c>
      <c r="GA80">
        <v>-3.3013795301000001E-2</v>
      </c>
      <c r="GB80">
        <v>-4.3446526609999996E-3</v>
      </c>
    </row>
    <row r="81" spans="1:184" ht="17" x14ac:dyDescent="0.25">
      <c r="A81" s="5">
        <v>8</v>
      </c>
      <c r="B81" t="s">
        <v>39</v>
      </c>
      <c r="C81" t="s">
        <v>2</v>
      </c>
      <c r="D81" t="s">
        <v>1</v>
      </c>
      <c r="E81" s="3">
        <v>2</v>
      </c>
      <c r="F81" s="2">
        <f t="shared" si="76"/>
        <v>-0.22003443148746402</v>
      </c>
      <c r="G81" s="4">
        <f t="shared" si="77"/>
        <v>-0.21879011224537406</v>
      </c>
      <c r="H81" s="4">
        <f t="shared" si="78"/>
        <v>-0.21943138363743642</v>
      </c>
      <c r="I81" s="4">
        <f t="shared" si="79"/>
        <v>-0.21999622501927782</v>
      </c>
      <c r="J81" s="4">
        <f t="shared" si="80"/>
        <v>-0.22033642806716353</v>
      </c>
      <c r="K81" s="4">
        <f t="shared" si="81"/>
        <v>-0.20427511972759405</v>
      </c>
      <c r="L81" s="4">
        <f t="shared" si="82"/>
        <v>-0.21784259171358436</v>
      </c>
      <c r="M81" s="4">
        <f t="shared" si="83"/>
        <v>-0.21927380348334541</v>
      </c>
      <c r="N81" s="4">
        <f t="shared" si="84"/>
        <v>-0.21958265674033928</v>
      </c>
      <c r="O81" s="4">
        <f t="shared" si="85"/>
        <v>-0.20253035778376158</v>
      </c>
      <c r="P81" s="4">
        <f t="shared" si="86"/>
        <v>-0.21704949251778721</v>
      </c>
      <c r="Q81" s="4">
        <f t="shared" si="87"/>
        <v>-0.21852858071039671</v>
      </c>
      <c r="R81" s="4">
        <f t="shared" si="88"/>
        <v>-0.205595567869652</v>
      </c>
      <c r="S81" s="4">
        <f t="shared" si="89"/>
        <v>-0.20802425113539083</v>
      </c>
      <c r="T81" s="4">
        <f t="shared" si="90"/>
        <v>-0.20856043167081523</v>
      </c>
      <c r="U81" s="4">
        <f t="shared" si="91"/>
        <v>-0.21358025100957645</v>
      </c>
      <c r="V81" s="4">
        <f t="shared" si="92"/>
        <v>-0.21717488961696577</v>
      </c>
      <c r="W81" s="39">
        <f t="shared" si="93"/>
        <v>-0.21470848673724777</v>
      </c>
      <c r="X81" s="4">
        <f t="shared" si="94"/>
        <v>-0.21765712826494477</v>
      </c>
      <c r="Y81" s="4">
        <f t="shared" si="95"/>
        <v>-0.21889290519647656</v>
      </c>
      <c r="Z81" s="4">
        <f t="shared" si="96"/>
        <v>-0.21814026527957373</v>
      </c>
      <c r="AA81" s="38">
        <f t="shared" si="97"/>
        <v>-0.21867874372053359</v>
      </c>
      <c r="AB81" s="4">
        <f t="shared" si="98"/>
        <v>-0.22003443148746402</v>
      </c>
      <c r="AC81" s="37">
        <f t="shared" si="99"/>
        <v>-0.21987582097149472</v>
      </c>
      <c r="AD81" s="36">
        <f t="shared" si="100"/>
        <v>-0.22292904870494332</v>
      </c>
      <c r="AE81" s="4">
        <f t="shared" si="101"/>
        <v>-0.21975274142368473</v>
      </c>
      <c r="AF81" s="4">
        <f t="shared" si="102"/>
        <v>-0.22053501288224941</v>
      </c>
      <c r="AG81" s="4">
        <f t="shared" si="103"/>
        <v>-0.22021215507221684</v>
      </c>
      <c r="AH81" s="4">
        <f t="shared" si="104"/>
        <v>-0.21990669950177547</v>
      </c>
      <c r="AI81" s="4">
        <f t="shared" si="105"/>
        <v>-0.21949832172632464</v>
      </c>
      <c r="AL81" s="4">
        <f t="shared" si="106"/>
        <v>9.4804072567128798E-3</v>
      </c>
      <c r="AM81" s="4">
        <f t="shared" si="107"/>
        <v>-8.7277679640356629E-3</v>
      </c>
      <c r="AN81" s="31">
        <f t="shared" si="108"/>
        <v>7.5263929267721692E-4</v>
      </c>
      <c r="AO81" s="4">
        <f t="shared" si="109"/>
        <v>1.0055595622878567E-2</v>
      </c>
      <c r="AP81" s="4">
        <f t="shared" si="110"/>
        <v>-9.262496419406005E-3</v>
      </c>
      <c r="AQ81" s="31">
        <f t="shared" si="111"/>
        <v>7.9309920347256195E-4</v>
      </c>
      <c r="AR81" s="35">
        <f t="shared" si="112"/>
        <v>1.0381386655151146E-2</v>
      </c>
      <c r="AS81" s="4">
        <f t="shared" si="113"/>
        <v>-9.6361638939398055E-3</v>
      </c>
      <c r="AT81" s="31">
        <f t="shared" si="114"/>
        <v>7.4522276121134073E-4</v>
      </c>
      <c r="AU81" s="4">
        <f t="shared" si="115"/>
        <v>1.0650416120493422E-2</v>
      </c>
      <c r="AV81" s="32">
        <f t="shared" si="116"/>
        <v>-1.014792101170733E-2</v>
      </c>
      <c r="AW81" s="31">
        <f t="shared" si="117"/>
        <v>5.0249510878609162E-4</v>
      </c>
      <c r="AX81" s="4">
        <f t="shared" si="118"/>
        <v>1.0331775129099122E-2</v>
      </c>
      <c r="AY81" s="4">
        <f t="shared" si="119"/>
        <v>-7.9846831399244533E-3</v>
      </c>
      <c r="AZ81" s="4">
        <f t="shared" si="120"/>
        <v>-9.1129188675957776E-3</v>
      </c>
      <c r="BA81" s="4">
        <f t="shared" si="121"/>
        <v>2.3470919891746683E-3</v>
      </c>
      <c r="BB81" s="31">
        <f t="shared" si="122"/>
        <v>1.2188562615033441E-3</v>
      </c>
      <c r="BC81" s="4">
        <f t="shared" si="123"/>
        <v>1.0648502406492743E-2</v>
      </c>
      <c r="BD81" s="4">
        <f t="shared" si="124"/>
        <v>-9.1506384815749353E-3</v>
      </c>
      <c r="BE81" s="4">
        <f t="shared" si="125"/>
        <v>-9.6328771295539333E-3</v>
      </c>
      <c r="BF81" s="4">
        <f t="shared" si="126"/>
        <v>1.4978639249178076E-3</v>
      </c>
      <c r="BG81" s="4">
        <f t="shared" si="127"/>
        <v>1.0156252769388096E-3</v>
      </c>
      <c r="BH81" s="4">
        <f t="shared" si="128"/>
        <v>5.0058139478541264E-4</v>
      </c>
      <c r="BI81" s="34">
        <f t="shared" si="129"/>
        <v>1.0807112922462029E-2</v>
      </c>
      <c r="BJ81" s="33">
        <f t="shared" si="130"/>
        <v>6.5919191075469903E-4</v>
      </c>
      <c r="BK81" s="4">
        <f t="shared" si="131"/>
        <v>-7.7558799954194346E-3</v>
      </c>
      <c r="BL81" s="4">
        <f t="shared" si="132"/>
        <v>-1.3042538229186638E-2</v>
      </c>
      <c r="BN81" t="s">
        <v>38</v>
      </c>
      <c r="BO81">
        <v>-206.117962700242</v>
      </c>
      <c r="BP81">
        <v>-165.682716301082</v>
      </c>
      <c r="BQ81">
        <v>-40.434897734937003</v>
      </c>
      <c r="BR81">
        <v>-206.12141572125299</v>
      </c>
      <c r="BS81">
        <v>-165.68534819491401</v>
      </c>
      <c r="BT81">
        <v>-40.435717840184999</v>
      </c>
      <c r="BU81">
        <v>-206.11824847981899</v>
      </c>
      <c r="BV81">
        <v>-165.68298171614401</v>
      </c>
      <c r="BW81">
        <v>-40.434916177388999</v>
      </c>
      <c r="BX81">
        <v>-206.12147524301901</v>
      </c>
      <c r="BY81">
        <v>-165.68539841441299</v>
      </c>
      <c r="BZ81">
        <v>-40.435725700172</v>
      </c>
      <c r="CA81">
        <v>-205.809757093575</v>
      </c>
      <c r="CB81">
        <v>-165.44392786359899</v>
      </c>
      <c r="CC81">
        <v>-40.365503696864998</v>
      </c>
      <c r="CD81">
        <v>-206.01776579420499</v>
      </c>
      <c r="CE81">
        <v>-165.604178229246</v>
      </c>
      <c r="CF81">
        <v>-40.413240410706003</v>
      </c>
      <c r="CG81">
        <v>-206.07983985788101</v>
      </c>
      <c r="CH81">
        <v>-165.65274318949699</v>
      </c>
      <c r="CI81">
        <v>-40.42674723335</v>
      </c>
      <c r="CJ81">
        <v>-206.10088215403201</v>
      </c>
      <c r="CK81">
        <v>-165.66910075083601</v>
      </c>
      <c r="CL81">
        <v>-40.431431475973</v>
      </c>
      <c r="CM81">
        <v>-205.90767899447499</v>
      </c>
      <c r="CN81">
        <v>-165.51371482779101</v>
      </c>
      <c r="CO81">
        <v>-40.393641414027996</v>
      </c>
      <c r="CP81">
        <v>-206.11258976392901</v>
      </c>
      <c r="CQ81">
        <v>-165.67215098421599</v>
      </c>
      <c r="CR81">
        <v>-40.440092889344001</v>
      </c>
      <c r="CS81">
        <v>-206.164887577164</v>
      </c>
      <c r="CT81">
        <v>-165.713036518069</v>
      </c>
      <c r="CU81">
        <v>-40.451502811649</v>
      </c>
      <c r="CV81">
        <v>-206.10877845293399</v>
      </c>
      <c r="CW81">
        <v>-165.664990433691</v>
      </c>
      <c r="CX81">
        <v>-40.443460381864</v>
      </c>
      <c r="CY81">
        <v>-206.12821263581299</v>
      </c>
      <c r="CZ81">
        <v>-165.67982369441901</v>
      </c>
      <c r="DA81">
        <v>-40.448057433662001</v>
      </c>
      <c r="DB81">
        <v>-206.13258764081601</v>
      </c>
      <c r="DC81">
        <v>-165.683044944241</v>
      </c>
      <c r="DD81">
        <v>-40.449210334385</v>
      </c>
      <c r="DE81">
        <v>-206.152387542215</v>
      </c>
      <c r="DF81">
        <v>-165.703119697321</v>
      </c>
      <c r="DG81">
        <v>-40.448927483113003</v>
      </c>
      <c r="DH81">
        <v>-206.179161658916</v>
      </c>
      <c r="DI81">
        <v>-165.72418207814999</v>
      </c>
      <c r="DJ81">
        <v>-40.454633490563999</v>
      </c>
      <c r="DK81">
        <v>-205.818519613701</v>
      </c>
      <c r="DL81">
        <v>-165.450474886687</v>
      </c>
      <c r="DM81">
        <v>-40.367695898980003</v>
      </c>
      <c r="DN81">
        <v>-205.916347242028</v>
      </c>
      <c r="DO81">
        <v>-165.52026013038301</v>
      </c>
      <c r="DP81">
        <v>-40.395739483019</v>
      </c>
      <c r="DR81">
        <v>-1.0430905028549999</v>
      </c>
      <c r="DS81">
        <v>-0.82428199385599998</v>
      </c>
      <c r="DT81">
        <v>-0.21872255510899999</v>
      </c>
      <c r="DU81">
        <v>-205.07689537868001</v>
      </c>
      <c r="DV81">
        <v>-164.85990887607099</v>
      </c>
      <c r="DW81">
        <v>-40.216724050697998</v>
      </c>
      <c r="DX81">
        <v>-1.0445203425730001</v>
      </c>
      <c r="DY81">
        <v>-0.82543931884300004</v>
      </c>
      <c r="DZ81">
        <v>-0.21899378948699999</v>
      </c>
      <c r="EA81">
        <f t="shared" si="133"/>
        <v>-206.12198762917978</v>
      </c>
      <c r="EB81">
        <f t="shared" si="134"/>
        <v>-165.68581110227737</v>
      </c>
      <c r="EC81">
        <f t="shared" si="135"/>
        <v>-40.435826328632231</v>
      </c>
      <c r="ED81">
        <v>-1.043350316785</v>
      </c>
      <c r="EE81">
        <v>-0.82452857680199998</v>
      </c>
      <c r="EF81">
        <v>-0.218734453848</v>
      </c>
      <c r="EG81">
        <v>-205.07690084338401</v>
      </c>
      <c r="EH81">
        <v>-164.85991215259699</v>
      </c>
      <c r="EI81">
        <v>-40.216725731780002</v>
      </c>
      <c r="EJ81">
        <v>-1.0445743996350001</v>
      </c>
      <c r="EK81">
        <v>-0.82548626181700002</v>
      </c>
      <c r="EL81">
        <v>-0.21899996839200001</v>
      </c>
      <c r="EM81">
        <f t="shared" si="136"/>
        <v>-206.12191380815901</v>
      </c>
      <c r="EN81">
        <f t="shared" si="137"/>
        <v>-165.68574153437737</v>
      </c>
      <c r="EO81">
        <f t="shared" si="138"/>
        <v>-40.435820828882584</v>
      </c>
      <c r="EP81">
        <v>-205.878298409428</v>
      </c>
      <c r="EQ81">
        <v>-165.48675178273501</v>
      </c>
      <c r="ER81">
        <v>-40.391212906649002</v>
      </c>
      <c r="ES81">
        <f t="shared" si="139"/>
        <v>-5.9778795726998624E-2</v>
      </c>
      <c r="ET81">
        <f t="shared" si="140"/>
        <v>-3.6276896048008211E-2</v>
      </c>
      <c r="EU81">
        <f t="shared" si="141"/>
        <v>-2.3517007668999668E-2</v>
      </c>
      <c r="EV81">
        <v>-3.8048832599999999E-2</v>
      </c>
      <c r="EW81">
        <v>-3.3508347647000003E-2</v>
      </c>
      <c r="EX81">
        <v>-4.5265763700000003E-3</v>
      </c>
      <c r="EY81">
        <v>-206.06208100649701</v>
      </c>
      <c r="EZ81">
        <v>-165.628176566598</v>
      </c>
      <c r="FA81">
        <v>-40.433573310257003</v>
      </c>
      <c r="FB81">
        <f t="shared" si="142"/>
        <v>-4.4315212292019623E-2</v>
      </c>
      <c r="FC81">
        <f t="shared" si="143"/>
        <v>-2.3998337351997634E-2</v>
      </c>
      <c r="FD81">
        <f t="shared" si="144"/>
        <v>-2.0332899551000594E-2</v>
      </c>
      <c r="FE81">
        <v>-5.0508757432E-2</v>
      </c>
      <c r="FF81">
        <v>-4.3974417618E-2</v>
      </c>
      <c r="FG81">
        <v>-6.5195790870000003E-3</v>
      </c>
      <c r="FH81">
        <v>-206.103029458728</v>
      </c>
      <c r="FI81">
        <v>-165.671228029389</v>
      </c>
      <c r="FJ81">
        <v>-40.431457327228998</v>
      </c>
      <c r="FK81">
        <v>-206.118093826022</v>
      </c>
      <c r="FL81">
        <v>-165.68283878169899</v>
      </c>
      <c r="FM81">
        <v>-40.434906567123001</v>
      </c>
      <c r="FN81">
        <v>-206.12144378871599</v>
      </c>
      <c r="FO81">
        <v>-165.68537379045401</v>
      </c>
      <c r="FP81">
        <v>-40.435720413841999</v>
      </c>
      <c r="FQ81">
        <v>-206.11127399131601</v>
      </c>
      <c r="FR81">
        <v>-165.66645584673</v>
      </c>
      <c r="FS81">
        <v>-40.444485253343998</v>
      </c>
      <c r="FT81">
        <f t="shared" si="145"/>
        <v>-3.1434133434999012E-2</v>
      </c>
      <c r="FU81">
        <f t="shared" si="146"/>
        <v>-1.3712657233014625E-2</v>
      </c>
      <c r="FV81">
        <f t="shared" si="147"/>
        <v>-1.7738019993998932E-2</v>
      </c>
      <c r="FW81">
        <v>-5.3613585848000002E-2</v>
      </c>
      <c r="FX81">
        <v>-4.6580671338999999E-2</v>
      </c>
      <c r="FY81">
        <v>-7.0175583050000002E-3</v>
      </c>
      <c r="FZ81">
        <v>-3.7361343379000003E-2</v>
      </c>
      <c r="GA81">
        <v>-3.3008790186000003E-2</v>
      </c>
      <c r="GB81">
        <v>-4.3401934120000001E-3</v>
      </c>
    </row>
    <row r="82" spans="1:184" ht="17" x14ac:dyDescent="0.25">
      <c r="A82" s="5">
        <v>9</v>
      </c>
      <c r="B82" t="s">
        <v>3</v>
      </c>
      <c r="C82" t="s">
        <v>2</v>
      </c>
      <c r="D82" t="s">
        <v>30</v>
      </c>
      <c r="E82" s="3">
        <v>0.9</v>
      </c>
      <c r="F82" s="2">
        <f t="shared" ref="F82:F113" si="148">AB82</f>
        <v>-15.022768318885296</v>
      </c>
      <c r="G82" s="4">
        <f t="shared" ref="G82:G113" si="149">627.5095*(BO82-BP82-BQ82)</f>
        <v>-14.931397620828953</v>
      </c>
      <c r="H82" s="4">
        <f t="shared" ref="H82:H113" si="150">627.5095*(BR82-BS82-BT82)</f>
        <v>-14.944167133535094</v>
      </c>
      <c r="I82" s="4">
        <f t="shared" ref="I82:I113" si="151">627.5095*(BU82-BV82-BW82)</f>
        <v>-14.969492198947757</v>
      </c>
      <c r="J82" s="4">
        <f t="shared" ref="J82:J113" si="152">627.5095*(BX82-BY82-BZ82)</f>
        <v>-14.973266868178502</v>
      </c>
      <c r="K82" s="4">
        <f t="shared" ref="K82:K113" si="153">627.5095*(CA82-CB82-CC82)</f>
        <v>-13.897588110376892</v>
      </c>
      <c r="L82" s="4">
        <f t="shared" ref="L82:L113" si="154">627.5095*(CD82-CE82-CF82)</f>
        <v>-14.618177173830222</v>
      </c>
      <c r="M82" s="4">
        <f t="shared" ref="M82:M113" si="155">627.5095*(CG82-CH82-CI82)</f>
        <v>-14.830436506659145</v>
      </c>
      <c r="N82" s="4">
        <f t="shared" ref="N82:N113" si="156">627.5095*(CJ82-CK82-CL82)</f>
        <v>-14.898162227098732</v>
      </c>
      <c r="O82" s="4">
        <f t="shared" ref="O82:O113" si="157">627.5095*(CM82-CN82-CO82)</f>
        <v>-13.887199492921205</v>
      </c>
      <c r="P82" s="4">
        <f t="shared" ref="P82:P113" si="158">627.5095*(CP82-CQ82-CR82)</f>
        <v>-14.672801961139248</v>
      </c>
      <c r="Q82" s="4">
        <f t="shared" ref="Q82:Q113" si="159">627.5095*(CS82-CT82-CU82)</f>
        <v>-14.886419791190644</v>
      </c>
      <c r="R82" s="4">
        <f t="shared" ref="R82:R113" si="160">627.5095*(CV82-CW82-CX82)</f>
        <v>-13.955580178927413</v>
      </c>
      <c r="S82" s="4">
        <f t="shared" ref="S82:S113" si="161">627.5095*(CY82-CZ82-DA82)</f>
        <v>-14.02368174427971</v>
      </c>
      <c r="T82" s="4">
        <f t="shared" ref="T82:T113" si="162">627.5095*(DB82-DC82-DD82)</f>
        <v>-14.041986709685931</v>
      </c>
      <c r="U82" s="4">
        <f t="shared" ref="U82:U113" si="163">627.5095*(DE82-DF82-DG82)</f>
        <v>-14.721487425620184</v>
      </c>
      <c r="V82" s="4">
        <f t="shared" ref="V82:V113" si="164">627.5095*(DH82-DI82-DJ82)</f>
        <v>-14.890959543805332</v>
      </c>
      <c r="W82" s="39">
        <f t="shared" ref="W82:W113" si="165">R82+(U82-R82)*$W$1</f>
        <v>-14.829710119577873</v>
      </c>
      <c r="X82" s="4">
        <f t="shared" ref="X82:X113" si="166">S82+(V82-S82)*$X$1</f>
        <v>-14.936665083840332</v>
      </c>
      <c r="Y82" s="4">
        <f t="shared" ref="Y82:Y113" si="167">627.5095*(DK82-DL82-DM82)</f>
        <v>-14.159676877599505</v>
      </c>
      <c r="Z82" s="4">
        <f t="shared" ref="Z82:Z113" si="168">627.5095*(DN82-DO82-DP82)</f>
        <v>-14.201580184279264</v>
      </c>
      <c r="AA82" s="38">
        <f t="shared" ref="AA82:AA113" si="169">H82+(Z82-Y82)</f>
        <v>-14.986070440214853</v>
      </c>
      <c r="AB82" s="4">
        <f t="shared" ref="AB82:AB113" si="170">AF82+BC82+AV82</f>
        <v>-15.022768318885296</v>
      </c>
      <c r="AC82" s="37">
        <f t="shared" ref="AC82:AC113" si="171">AF82+BI82+AV82</f>
        <v>-15.027373767379407</v>
      </c>
      <c r="AD82" s="36">
        <f t="shared" ref="AD82:AD113" si="172">AF82+BC82+BL82</f>
        <v>-15.287295870104749</v>
      </c>
      <c r="AE82" s="4">
        <f t="shared" ref="AE82:AE113" si="173">627.5095*(EA82-EB82-EC82)</f>
        <v>-14.950041495424019</v>
      </c>
      <c r="AF82" s="4">
        <f t="shared" ref="AF82:AF113" si="174">627.5095*(EM82-EN82-EO82)</f>
        <v>-14.974841836071942</v>
      </c>
      <c r="AG82" s="4">
        <f t="shared" ref="AG82:AG113" si="175">M82+$AG$1*(M82-L82)</f>
        <v>-14.969601014959732</v>
      </c>
      <c r="AH82" s="4">
        <f t="shared" ref="AH82:AH113" si="176">N82+$AH$1*(N82-M82)</f>
        <v>-14.969218720674691</v>
      </c>
      <c r="AI82" s="4">
        <f t="shared" ref="AI82:AI113" si="177">Q82+(Q82-P82)*$AI$1</f>
        <v>-15.026474976925638</v>
      </c>
      <c r="AL82" s="4">
        <f t="shared" ref="AL82:AL113" si="178">627.5095*(ES82-ET82-EU82)</f>
        <v>0.72607047378904377</v>
      </c>
      <c r="AM82" s="4">
        <f t="shared" ref="AM82:AM113" si="179">627.5095*(EV82-EW82-EX82)</f>
        <v>-0.76797377981615444</v>
      </c>
      <c r="AN82" s="31">
        <f t="shared" ref="AN82:AN113" si="180">AL82+AM82</f>
        <v>-4.1903306027110676E-2</v>
      </c>
      <c r="AO82" s="4">
        <f t="shared" ref="AO82:AO113" si="181">627.5095*(FB82-FC82-FD82)</f>
        <v>0.81807310478234285</v>
      </c>
      <c r="AP82" s="4">
        <f t="shared" ref="AP82:AP113" si="182">627.5095*(FE82-FF82-FG82)</f>
        <v>-0.87269789210430482</v>
      </c>
      <c r="AQ82" s="31">
        <f t="shared" ref="AQ82:AQ113" si="183">AO82+AP82</f>
        <v>-5.4624787321961965E-2</v>
      </c>
      <c r="AR82" s="35">
        <f t="shared" ref="AR82:AR113" si="184">627.5095*(FT82-FU82-FV82)</f>
        <v>0.85136531571870666</v>
      </c>
      <c r="AS82" s="4">
        <f t="shared" ref="AS82:AS113" si="185">627.5095*(FW82-FX82-FY82)</f>
        <v>-0.90734859897373543</v>
      </c>
      <c r="AT82" s="31">
        <f t="shared" ref="AT82:AT113" si="186">AR82+AS82</f>
        <v>-5.5983283255028771E-2</v>
      </c>
      <c r="AU82" s="4">
        <f t="shared" ref="AU82:AU113" si="187">AR82+$AU$1*(AR82-AO82)</f>
        <v>0.87885712740485067</v>
      </c>
      <c r="AV82" s="32">
        <f t="shared" ref="AV82:AV113" si="188">AS82+$AV$1*(AS82-AP82)</f>
        <v>-0.95480455135019282</v>
      </c>
      <c r="AW82" s="31">
        <f t="shared" ref="AW82:AW113" si="189">AU82+AV82</f>
        <v>-7.5947423945342152E-2</v>
      </c>
      <c r="AX82" s="4">
        <f t="shared" ref="AX82:AX113" si="190">627.5095*((CV82-FH82)-(CW82-FI82)-(CX82-FJ82))</f>
        <v>0.90575904334321988</v>
      </c>
      <c r="AY82" s="4">
        <f t="shared" ref="AY82:AY113" si="191">U82-R82</f>
        <v>-0.76590724669277144</v>
      </c>
      <c r="AZ82" s="4">
        <f t="shared" ref="AZ82:AZ113" si="192">AY82*$AZ$1</f>
        <v>-0.87412994065046001</v>
      </c>
      <c r="BA82" s="4">
        <f t="shared" ref="BA82:BA113" si="193">AX82+AY82</f>
        <v>0.13985179665044845</v>
      </c>
      <c r="BB82" s="31">
        <f t="shared" ref="BB82:BB113" si="194">AX82+AZ82</f>
        <v>3.162910269275987E-2</v>
      </c>
      <c r="BC82" s="4">
        <f t="shared" ref="BC82:BC113" si="195">627.5095*((CY82-FK82)-(CZ82-FL82)-(DA82-FM82))</f>
        <v>0.90687806853683994</v>
      </c>
      <c r="BD82" s="4">
        <f t="shared" ref="BD82:BD113" si="196">V82-S82</f>
        <v>-0.86727779952562223</v>
      </c>
      <c r="BE82" s="4">
        <f t="shared" ref="BE82:BE113" si="197">BD82*$BE$1</f>
        <v>-0.9129833395606225</v>
      </c>
      <c r="BF82" s="4">
        <f t="shared" ref="BF82:BF113" si="198">BC82+BD82</f>
        <v>3.9600269011217715E-2</v>
      </c>
      <c r="BG82" s="4">
        <f t="shared" ref="BG82:BG113" si="199">BC82+BE82</f>
        <v>-6.1052710237825547E-3</v>
      </c>
      <c r="BH82" s="4">
        <f t="shared" ref="BH82:BH113" si="200">BC82+AV82</f>
        <v>-4.7926482813352878E-2</v>
      </c>
      <c r="BI82" s="34">
        <f t="shared" ref="BI82:BI113" si="201">627.5095*((DB82-FN82)-(DC82-FO82)-(DD82-FP82))</f>
        <v>0.9022726200427289</v>
      </c>
      <c r="BJ82" s="33">
        <f t="shared" ref="BJ82:BJ113" si="202">BI82+AV82</f>
        <v>-5.2531931307463919E-2</v>
      </c>
      <c r="BK82" s="4">
        <f t="shared" ref="BK82:BK113" si="203">627.5095*(FZ82-GA82-GB82)</f>
        <v>-0.73453942167378627</v>
      </c>
      <c r="BL82" s="4">
        <f t="shared" ref="BL82:BL113" si="204">AP82+$BL$1*(AP82-BK82)</f>
        <v>-1.2193321025696466</v>
      </c>
      <c r="BN82" t="s">
        <v>37</v>
      </c>
      <c r="BO82">
        <v>-322.02856072695602</v>
      </c>
      <c r="BP82">
        <v>-152.311111853005</v>
      </c>
      <c r="BQ82">
        <v>-169.69365417821999</v>
      </c>
      <c r="BR82">
        <v>-322.03493875337</v>
      </c>
      <c r="BS82">
        <v>-152.31377724300901</v>
      </c>
      <c r="BT82">
        <v>-169.69734646511699</v>
      </c>
      <c r="BU82">
        <v>-322.02945564597297</v>
      </c>
      <c r="BV82">
        <v>-152.31167849994901</v>
      </c>
      <c r="BW82">
        <v>-169.69392174272099</v>
      </c>
      <c r="BX82">
        <v>-322.03519841069902</v>
      </c>
      <c r="BY82">
        <v>-152.313894825891</v>
      </c>
      <c r="BZ82">
        <v>-169.69744216618699</v>
      </c>
      <c r="CA82">
        <v>-321.579136099229</v>
      </c>
      <c r="CB82">
        <v>-152.08905996907299</v>
      </c>
      <c r="CC82">
        <v>-169.46792891467899</v>
      </c>
      <c r="CD82">
        <v>-321.87649966079903</v>
      </c>
      <c r="CE82">
        <v>-152.23831765979801</v>
      </c>
      <c r="CF82">
        <v>-169.61488645380399</v>
      </c>
      <c r="CG82">
        <v>-321.97073181154201</v>
      </c>
      <c r="CH82">
        <v>-152.28333325420601</v>
      </c>
      <c r="CI82">
        <v>-169.66376475337501</v>
      </c>
      <c r="CJ82">
        <v>-322.003493573789</v>
      </c>
      <c r="CK82">
        <v>-152.29854177275101</v>
      </c>
      <c r="CL82">
        <v>-169.68121006927601</v>
      </c>
      <c r="CM82">
        <v>-321.68477466167798</v>
      </c>
      <c r="CN82">
        <v>-152.15896599594399</v>
      </c>
      <c r="CO82">
        <v>-169.503678005572</v>
      </c>
      <c r="CP82">
        <v>-321.98083060680602</v>
      </c>
      <c r="CQ82">
        <v>-152.30581380935001</v>
      </c>
      <c r="CR82">
        <v>-169.651634200123</v>
      </c>
      <c r="CS82">
        <v>-322.06292697618602</v>
      </c>
      <c r="CT82">
        <v>-152.34292658839601</v>
      </c>
      <c r="CU82">
        <v>-169.69627736878999</v>
      </c>
      <c r="CV82">
        <v>-321.97826375613403</v>
      </c>
      <c r="CW82">
        <v>-152.29228808283401</v>
      </c>
      <c r="CX82">
        <v>-169.66373604158301</v>
      </c>
      <c r="CY82">
        <v>-322.01113690768898</v>
      </c>
      <c r="CZ82">
        <v>-152.30602244389399</v>
      </c>
      <c r="DA82">
        <v>-169.68276630533001</v>
      </c>
      <c r="DB82">
        <v>-322.01881042173198</v>
      </c>
      <c r="DC82">
        <v>-152.30905203564501</v>
      </c>
      <c r="DD82">
        <v>-169.68738105680401</v>
      </c>
      <c r="DE82">
        <v>-322.04283722920701</v>
      </c>
      <c r="DF82">
        <v>-152.33222774418101</v>
      </c>
      <c r="DG82">
        <v>-169.68714930247</v>
      </c>
      <c r="DH82">
        <v>-322.08694354445902</v>
      </c>
      <c r="DI82">
        <v>-152.35226377167601</v>
      </c>
      <c r="DJ82">
        <v>-169.710949519227</v>
      </c>
      <c r="DK82">
        <v>-321.59081827360899</v>
      </c>
      <c r="DL82">
        <v>-152.09733404542399</v>
      </c>
      <c r="DM82">
        <v>-169.47091934768901</v>
      </c>
      <c r="DN82">
        <v>-321.69673530229602</v>
      </c>
      <c r="DO82">
        <v>-152.16731694690401</v>
      </c>
      <c r="DP82">
        <v>-169.50678669772901</v>
      </c>
      <c r="DR82">
        <v>-1.4966166394760001</v>
      </c>
      <c r="DS82">
        <v>-0.80344484637199998</v>
      </c>
      <c r="DT82">
        <v>-0.68545166623200005</v>
      </c>
      <c r="DU82">
        <v>-320.53522523532502</v>
      </c>
      <c r="DV82">
        <v>-151.508983506975</v>
      </c>
      <c r="DW82">
        <v>-169.01017021460001</v>
      </c>
      <c r="DX82">
        <v>-1.4997135180450001</v>
      </c>
      <c r="DY82">
        <v>-0.80479373603500004</v>
      </c>
      <c r="DZ82">
        <v>-0.68717625051599995</v>
      </c>
      <c r="EA82">
        <f t="shared" ref="EA82:EA113" si="205">DU82+DX82+$DS$13*(DX82-DR82)</f>
        <v>-322.03617744423838</v>
      </c>
      <c r="EB82">
        <f t="shared" ref="EB82:EB113" si="206">DV82+DY82+$DS$13*(DY82-DS82)</f>
        <v>-152.31431677249776</v>
      </c>
      <c r="EC82">
        <f t="shared" ref="EC82:EC113" si="207">DW82+DZ82+$DS$13*(DZ82-DT82)</f>
        <v>-169.69803626510546</v>
      </c>
      <c r="ED82">
        <v>-1.497411303779</v>
      </c>
      <c r="EE82">
        <v>-0.80398365083199996</v>
      </c>
      <c r="EF82">
        <v>-0.68567344666499996</v>
      </c>
      <c r="EG82">
        <v>-320.53527153897801</v>
      </c>
      <c r="EH82">
        <v>-151.50898839833999</v>
      </c>
      <c r="EI82">
        <v>-169.010182933625</v>
      </c>
      <c r="EJ82">
        <v>-1.4999268717200001</v>
      </c>
      <c r="EK82">
        <v>-0.80490642755099995</v>
      </c>
      <c r="EL82">
        <v>-0.68725923256200006</v>
      </c>
      <c r="EM82">
        <f t="shared" ref="EM82:EM113" si="208">EG82+EJ82+$DS$14*(EJ82-ED82)</f>
        <v>-322.03609968989349</v>
      </c>
      <c r="EN82">
        <f t="shared" ref="EN82:EN113" si="209">EH82+EK82+$DS$14*(EK82-EE82)</f>
        <v>-152.31422543888911</v>
      </c>
      <c r="EO82">
        <f t="shared" ref="EO82:EO113" si="210">EI82+EL82+$DS$14*(EL82-EF82)</f>
        <v>-169.69801032251235</v>
      </c>
      <c r="EP82">
        <v>-321.63999443954498</v>
      </c>
      <c r="EQ82">
        <v>-152.13148167782401</v>
      </c>
      <c r="ER82">
        <v>-169.48710494812801</v>
      </c>
      <c r="ES82">
        <f t="shared" ref="ES82:ES113" si="211">EP82-DK82</f>
        <v>-4.9176165935989502E-2</v>
      </c>
      <c r="ET82">
        <f t="shared" ref="ET82:ET113" si="212">EQ82-DL82</f>
        <v>-3.4147632400021166E-2</v>
      </c>
      <c r="EU82">
        <f t="shared" ref="EU82:EU113" si="213">ER82-DM82</f>
        <v>-1.6185600439001746E-2</v>
      </c>
      <c r="EV82">
        <v>-5.6740862751000001E-2</v>
      </c>
      <c r="EW82">
        <v>-3.5835269081000001E-2</v>
      </c>
      <c r="EX82">
        <v>-1.9681749601000002E-2</v>
      </c>
      <c r="EY82">
        <v>-321.90549056782902</v>
      </c>
      <c r="EZ82">
        <v>-152.25979859082699</v>
      </c>
      <c r="FA82">
        <v>-169.623700112227</v>
      </c>
      <c r="FB82">
        <f t="shared" ref="FB82:FB113" si="214">EY82-CD82</f>
        <v>-2.8990907029992741E-2</v>
      </c>
      <c r="FC82">
        <f t="shared" ref="FC82:FC113" si="215">EZ82-CE82</f>
        <v>-2.1480931028975192E-2</v>
      </c>
      <c r="FD82">
        <f t="shared" ref="FD82:FD113" si="216">FA82-CF82</f>
        <v>-8.8136584230085191E-3</v>
      </c>
      <c r="FE82">
        <v>-7.5340038977000007E-2</v>
      </c>
      <c r="FF82">
        <v>-4.6015218523000001E-2</v>
      </c>
      <c r="FG82">
        <v>-2.7934087896E-2</v>
      </c>
      <c r="FH82">
        <v>-322.00283470050999</v>
      </c>
      <c r="FI82">
        <v>-152.300150268609</v>
      </c>
      <c r="FJ82">
        <v>-169.67900138133001</v>
      </c>
      <c r="FK82">
        <v>-322.02880770987002</v>
      </c>
      <c r="FL82">
        <v>-152.311210866523</v>
      </c>
      <c r="FM82">
        <v>-169.693803482748</v>
      </c>
      <c r="FN82">
        <v>-322.03498702266398</v>
      </c>
      <c r="FO82">
        <v>-152.31380124029201</v>
      </c>
      <c r="FP82">
        <v>-169.697370590204</v>
      </c>
      <c r="FQ82">
        <v>-321.98303253044799</v>
      </c>
      <c r="FR82">
        <v>-152.29435931347101</v>
      </c>
      <c r="FS82">
        <v>-169.666396149951</v>
      </c>
      <c r="FT82">
        <f t="shared" ref="FT82:FT113" si="217">FQ82-CG82</f>
        <v>-1.2300718905976282E-2</v>
      </c>
      <c r="FU82">
        <f t="shared" ref="FU82:FU113" si="218">FR82-CH82</f>
        <v>-1.1026059264992227E-2</v>
      </c>
      <c r="FV82">
        <f t="shared" ref="FV82:FV113" si="219">FS82-CI82</f>
        <v>-2.6313965759925395E-3</v>
      </c>
      <c r="FW82">
        <v>-7.9894445738000003E-2</v>
      </c>
      <c r="FX82">
        <v>-4.8567274925999999E-2</v>
      </c>
      <c r="FY82">
        <v>-2.9881218840000001E-2</v>
      </c>
      <c r="FZ82">
        <v>-5.5725473195999999E-2</v>
      </c>
      <c r="GA82">
        <v>-3.5165031771999998E-2</v>
      </c>
      <c r="GB82">
        <v>-1.9389878393999999E-2</v>
      </c>
    </row>
    <row r="83" spans="1:184" ht="17" x14ac:dyDescent="0.25">
      <c r="A83" s="5">
        <v>9</v>
      </c>
      <c r="B83" t="s">
        <v>3</v>
      </c>
      <c r="C83" t="s">
        <v>2</v>
      </c>
      <c r="D83" t="s">
        <v>30</v>
      </c>
      <c r="E83" s="3">
        <v>0.95</v>
      </c>
      <c r="F83" s="2">
        <f t="shared" si="148"/>
        <v>-15.667773382422354</v>
      </c>
      <c r="G83" s="4">
        <f t="shared" si="149"/>
        <v>-15.538453209553408</v>
      </c>
      <c r="H83" s="4">
        <f t="shared" si="150"/>
        <v>-15.549181915833412</v>
      </c>
      <c r="I83" s="4">
        <f t="shared" si="151"/>
        <v>-15.575766696526845</v>
      </c>
      <c r="J83" s="4">
        <f t="shared" si="152"/>
        <v>-15.578028149806746</v>
      </c>
      <c r="K83" s="4">
        <f t="shared" si="153"/>
        <v>-14.600039852562798</v>
      </c>
      <c r="L83" s="4">
        <f t="shared" si="154"/>
        <v>-15.260181658205314</v>
      </c>
      <c r="M83" s="4">
        <f t="shared" si="155"/>
        <v>-15.450869779695573</v>
      </c>
      <c r="N83" s="4">
        <f t="shared" si="156"/>
        <v>-15.510976262841274</v>
      </c>
      <c r="O83" s="4">
        <f t="shared" si="157"/>
        <v>-14.629024383341202</v>
      </c>
      <c r="P83" s="4">
        <f t="shared" si="158"/>
        <v>-15.352268217367788</v>
      </c>
      <c r="Q83" s="4">
        <f t="shared" si="159"/>
        <v>-15.545317381001537</v>
      </c>
      <c r="R83" s="4">
        <f t="shared" si="160"/>
        <v>-14.690837737519066</v>
      </c>
      <c r="S83" s="4">
        <f t="shared" si="161"/>
        <v>-14.751747207547357</v>
      </c>
      <c r="T83" s="4">
        <f t="shared" si="162"/>
        <v>-14.767562988996724</v>
      </c>
      <c r="U83" s="4">
        <f t="shared" si="163"/>
        <v>-15.394457180173035</v>
      </c>
      <c r="V83" s="4">
        <f t="shared" si="164"/>
        <v>-15.546747383534363</v>
      </c>
      <c r="W83" s="39">
        <f t="shared" si="165"/>
        <v>-15.49387860742004</v>
      </c>
      <c r="X83" s="4">
        <f t="shared" si="166"/>
        <v>-15.588643892808879</v>
      </c>
      <c r="Y83" s="4">
        <f t="shared" si="167"/>
        <v>-14.874099684464303</v>
      </c>
      <c r="Z83" s="4">
        <f t="shared" si="168"/>
        <v>-14.956071331991073</v>
      </c>
      <c r="AA83" s="38">
        <f t="shared" si="169"/>
        <v>-15.631153563360181</v>
      </c>
      <c r="AB83" s="4">
        <f t="shared" si="170"/>
        <v>-15.667773382422354</v>
      </c>
      <c r="AC83" s="37">
        <f t="shared" si="171"/>
        <v>-15.671989948822056</v>
      </c>
      <c r="AD83" s="36">
        <f t="shared" si="172"/>
        <v>-15.91040602801689</v>
      </c>
      <c r="AE83" s="4">
        <f t="shared" si="173"/>
        <v>-15.554609989246105</v>
      </c>
      <c r="AF83" s="4">
        <f t="shared" si="174"/>
        <v>-15.579286716235071</v>
      </c>
      <c r="AG83" s="4">
        <f t="shared" si="175"/>
        <v>-15.575891461014729</v>
      </c>
      <c r="AH83" s="4">
        <f t="shared" si="176"/>
        <v>-15.574038802535123</v>
      </c>
      <c r="AI83" s="4">
        <f t="shared" si="177"/>
        <v>-15.671887042636078</v>
      </c>
      <c r="AL83" s="4">
        <f t="shared" si="178"/>
        <v>0.62358751168734783</v>
      </c>
      <c r="AM83" s="4">
        <f t="shared" si="179"/>
        <v>-0.70555915922041978</v>
      </c>
      <c r="AN83" s="31">
        <f t="shared" si="180"/>
        <v>-8.1971647533071956E-2</v>
      </c>
      <c r="AO83" s="4">
        <f t="shared" si="181"/>
        <v>0.7065626824503356</v>
      </c>
      <c r="AP83" s="4">
        <f t="shared" si="182"/>
        <v>-0.79864924224101519</v>
      </c>
      <c r="AQ83" s="31">
        <f t="shared" si="183"/>
        <v>-9.208655979067959E-2</v>
      </c>
      <c r="AR83" s="35">
        <f t="shared" si="184"/>
        <v>0.73617947358586477</v>
      </c>
      <c r="AS83" s="4">
        <f t="shared" si="185"/>
        <v>-0.83062707490523746</v>
      </c>
      <c r="AT83" s="31">
        <f t="shared" si="186"/>
        <v>-9.4447601319372687E-2</v>
      </c>
      <c r="AU83" s="4">
        <f t="shared" si="187"/>
        <v>0.76063622252939878</v>
      </c>
      <c r="AV83" s="32">
        <f t="shared" si="188"/>
        <v>-0.8744223864910583</v>
      </c>
      <c r="AW83" s="31">
        <f t="shared" si="189"/>
        <v>-0.11378616396165953</v>
      </c>
      <c r="AX83" s="4">
        <f t="shared" si="190"/>
        <v>0.78371807412168271</v>
      </c>
      <c r="AY83" s="4">
        <f t="shared" si="191"/>
        <v>-0.70361944265396836</v>
      </c>
      <c r="AZ83" s="4">
        <f t="shared" si="192"/>
        <v>-0.80304086990097412</v>
      </c>
      <c r="BA83" s="4">
        <f t="shared" si="193"/>
        <v>8.0098631467714343E-2</v>
      </c>
      <c r="BB83" s="31">
        <f t="shared" si="194"/>
        <v>-1.9322795779291413E-2</v>
      </c>
      <c r="BC83" s="4">
        <f t="shared" si="195"/>
        <v>0.78593572030377545</v>
      </c>
      <c r="BD83" s="4">
        <f t="shared" si="196"/>
        <v>-0.79500017598700623</v>
      </c>
      <c r="BE83" s="4">
        <f t="shared" si="197"/>
        <v>-0.83689668526152139</v>
      </c>
      <c r="BF83" s="4">
        <f t="shared" si="198"/>
        <v>-9.0644556832307766E-3</v>
      </c>
      <c r="BG83" s="4">
        <f t="shared" si="199"/>
        <v>-5.0960964957745936E-2</v>
      </c>
      <c r="BH83" s="4">
        <f t="shared" si="200"/>
        <v>-8.8486666187282847E-2</v>
      </c>
      <c r="BI83" s="34">
        <f t="shared" si="201"/>
        <v>0.78171915390407365</v>
      </c>
      <c r="BJ83" s="33">
        <f t="shared" si="202"/>
        <v>-9.2703232586984652E-2</v>
      </c>
      <c r="BK83" s="4">
        <f t="shared" si="203"/>
        <v>-0.67174181194989402</v>
      </c>
      <c r="BL83" s="4">
        <f t="shared" si="204"/>
        <v>-1.1170550320855943</v>
      </c>
      <c r="BN83" t="s">
        <v>36</v>
      </c>
      <c r="BO83">
        <v>-322.02956725915197</v>
      </c>
      <c r="BP83">
        <v>-152.31110671528401</v>
      </c>
      <c r="BQ83">
        <v>-169.693698443518</v>
      </c>
      <c r="BR83">
        <v>-322.03594965358099</v>
      </c>
      <c r="BS83">
        <v>-152.31377552732499</v>
      </c>
      <c r="BT83">
        <v>-169.69739492862499</v>
      </c>
      <c r="BU83">
        <v>-322.03046531010699</v>
      </c>
      <c r="BV83">
        <v>-152.311675843008</v>
      </c>
      <c r="BW83">
        <v>-169.693967903925</v>
      </c>
      <c r="BX83">
        <v>-322.03621078267003</v>
      </c>
      <c r="BY83">
        <v>-152.313894105564</v>
      </c>
      <c r="BZ83">
        <v>-169.69749151007699</v>
      </c>
      <c r="CA83">
        <v>-321.58007231214799</v>
      </c>
      <c r="CB83">
        <v>-152.08897488453701</v>
      </c>
      <c r="CC83">
        <v>-169.46783078407401</v>
      </c>
      <c r="CD83">
        <v>-321.877465290418</v>
      </c>
      <c r="CE83">
        <v>-152.23827856426499</v>
      </c>
      <c r="CF83">
        <v>-169.61486807972901</v>
      </c>
      <c r="CG83">
        <v>-321.97172511300101</v>
      </c>
      <c r="CH83">
        <v>-152.28331279885501</v>
      </c>
      <c r="CI83">
        <v>-169.66378978687001</v>
      </c>
      <c r="CJ83">
        <v>-322.00449812172099</v>
      </c>
      <c r="CK83">
        <v>-152.298531880799</v>
      </c>
      <c r="CL83">
        <v>-169.68124792787199</v>
      </c>
      <c r="CM83">
        <v>-321.68577095984199</v>
      </c>
      <c r="CN83">
        <v>-152.158887473958</v>
      </c>
      <c r="CO83">
        <v>-169.50357065255901</v>
      </c>
      <c r="CP83">
        <v>-321.98186238377002</v>
      </c>
      <c r="CQ83">
        <v>-152.30578397063101</v>
      </c>
      <c r="CR83">
        <v>-169.651613017448</v>
      </c>
      <c r="CS83">
        <v>-322.063990704525</v>
      </c>
      <c r="CT83">
        <v>-152.342914273351</v>
      </c>
      <c r="CU83">
        <v>-169.696303392071</v>
      </c>
      <c r="CV83">
        <v>-321.97947427725899</v>
      </c>
      <c r="CW83">
        <v>-152.292272230029</v>
      </c>
      <c r="CX83">
        <v>-169.663790708059</v>
      </c>
      <c r="CY83">
        <v>-322.01235418891599</v>
      </c>
      <c r="CZ83">
        <v>-152.30601798017901</v>
      </c>
      <c r="DA83">
        <v>-169.682827804151</v>
      </c>
      <c r="DB83">
        <v>-322.020031858967</v>
      </c>
      <c r="DC83">
        <v>-152.30905049968101</v>
      </c>
      <c r="DD83">
        <v>-169.687447750649</v>
      </c>
      <c r="DE83">
        <v>-322.04391636147301</v>
      </c>
      <c r="DF83">
        <v>-152.33220356784099</v>
      </c>
      <c r="DG83">
        <v>-169.68718016555201</v>
      </c>
      <c r="DH83">
        <v>-322.08801837169</v>
      </c>
      <c r="DI83">
        <v>-152.352255531239</v>
      </c>
      <c r="DJ83">
        <v>-169.71098752249401</v>
      </c>
      <c r="DK83">
        <v>-321.59171516058501</v>
      </c>
      <c r="DL83">
        <v>-152.09719701577399</v>
      </c>
      <c r="DM83">
        <v>-169.47081475914999</v>
      </c>
      <c r="DN83">
        <v>-321.69768959203299</v>
      </c>
      <c r="DO83">
        <v>-152.167184740018</v>
      </c>
      <c r="DP83">
        <v>-169.506670836224</v>
      </c>
      <c r="DR83">
        <v>-1.495660314722</v>
      </c>
      <c r="DS83">
        <v>-0.80344024816399995</v>
      </c>
      <c r="DT83">
        <v>-0.68536395940399997</v>
      </c>
      <c r="DU83">
        <v>-320.53718842886298</v>
      </c>
      <c r="DV83">
        <v>-151.50898340795101</v>
      </c>
      <c r="DW83">
        <v>-169.01030355695201</v>
      </c>
      <c r="DX83">
        <v>-1.498761224718</v>
      </c>
      <c r="DY83">
        <v>-0.80479211937399997</v>
      </c>
      <c r="DZ83">
        <v>-0.68709137167199996</v>
      </c>
      <c r="EA83">
        <f t="shared" si="205"/>
        <v>-322.03718995694129</v>
      </c>
      <c r="EB83">
        <f t="shared" si="206"/>
        <v>-152.31431624937326</v>
      </c>
      <c r="EC83">
        <f t="shared" si="207"/>
        <v>-169.69808585975179</v>
      </c>
      <c r="ED83">
        <v>-1.4964581350249999</v>
      </c>
      <c r="EE83">
        <v>-0.80398145622799999</v>
      </c>
      <c r="EF83">
        <v>-0.68558721791199995</v>
      </c>
      <c r="EG83">
        <v>-320.537234846807</v>
      </c>
      <c r="EH83">
        <v>-151.508988304121</v>
      </c>
      <c r="EI83">
        <v>-169.01031643453001</v>
      </c>
      <c r="EJ83">
        <v>-1.498975935864</v>
      </c>
      <c r="EK83">
        <v>-0.80490580144199997</v>
      </c>
      <c r="EL83">
        <v>-0.68717507554699997</v>
      </c>
      <c r="EM83">
        <f t="shared" si="208"/>
        <v>-322.03711286187053</v>
      </c>
      <c r="EN83">
        <f t="shared" si="209"/>
        <v>-152.31422528052244</v>
      </c>
      <c r="EO83">
        <f t="shared" si="210"/>
        <v>-169.69806040866587</v>
      </c>
      <c r="EP83">
        <v>-321.641083819676</v>
      </c>
      <c r="EQ83">
        <v>-152.1313579223</v>
      </c>
      <c r="ER83">
        <v>-169.48701626162901</v>
      </c>
      <c r="ES83">
        <f t="shared" si="211"/>
        <v>-4.9368659090987421E-2</v>
      </c>
      <c r="ET83">
        <f t="shared" si="212"/>
        <v>-3.4160906526011559E-2</v>
      </c>
      <c r="EU83">
        <f t="shared" si="213"/>
        <v>-1.6201502479020746E-2</v>
      </c>
      <c r="EV83">
        <v>-5.6605772355999999E-2</v>
      </c>
      <c r="EW83">
        <v>-3.5826817717999997E-2</v>
      </c>
      <c r="EX83">
        <v>-1.9654574594E-2</v>
      </c>
      <c r="EY83">
        <v>-321.90666567387001</v>
      </c>
      <c r="EZ83">
        <v>-152.25977106153201</v>
      </c>
      <c r="FA83">
        <v>-169.62370194517399</v>
      </c>
      <c r="FB83">
        <f t="shared" si="214"/>
        <v>-2.9200383452007372E-2</v>
      </c>
      <c r="FC83">
        <f t="shared" si="215"/>
        <v>-2.1492497267018962E-2</v>
      </c>
      <c r="FD83">
        <f t="shared" si="216"/>
        <v>-8.8338654449842124E-3</v>
      </c>
      <c r="FE83">
        <v>-7.5196709900999997E-2</v>
      </c>
      <c r="FF83">
        <v>-4.6012909099E-2</v>
      </c>
      <c r="FG83">
        <v>-2.7911072273999998E-2</v>
      </c>
      <c r="FH83">
        <v>-322.003834733129</v>
      </c>
      <c r="FI83">
        <v>-152.300135281622</v>
      </c>
      <c r="FJ83">
        <v>-169.679039178138</v>
      </c>
      <c r="FK83">
        <v>-322.029814792004</v>
      </c>
      <c r="FL83">
        <v>-152.31120592008901</v>
      </c>
      <c r="FM83">
        <v>-169.69384799908701</v>
      </c>
      <c r="FN83">
        <v>-322.03599802429301</v>
      </c>
      <c r="FO83">
        <v>-152.31379955631101</v>
      </c>
      <c r="FP83">
        <v>-169.697419110629</v>
      </c>
      <c r="FQ83">
        <v>-321.984241127215</v>
      </c>
      <c r="FR83">
        <v>-152.29434810646799</v>
      </c>
      <c r="FS83">
        <v>-169.66644367008999</v>
      </c>
      <c r="FT83">
        <f t="shared" si="217"/>
        <v>-1.2516014213986182E-2</v>
      </c>
      <c r="FU83">
        <f t="shared" si="218"/>
        <v>-1.1035307612985434E-2</v>
      </c>
      <c r="FV83">
        <f t="shared" si="219"/>
        <v>-2.6538832199776152E-3</v>
      </c>
      <c r="FW83">
        <v>-7.974957731E-2</v>
      </c>
      <c r="FX83">
        <v>-4.8566166883E-2</v>
      </c>
      <c r="FY83">
        <v>-2.9859721980999999E-2</v>
      </c>
      <c r="FZ83">
        <v>-5.5593409986E-2</v>
      </c>
      <c r="GA83">
        <v>-3.5159029735E-2</v>
      </c>
      <c r="GB83">
        <v>-1.9363891578E-2</v>
      </c>
    </row>
    <row r="84" spans="1:184" ht="17" x14ac:dyDescent="0.25">
      <c r="A84" s="5">
        <v>9</v>
      </c>
      <c r="B84" t="s">
        <v>3</v>
      </c>
      <c r="C84" t="s">
        <v>2</v>
      </c>
      <c r="D84" t="s">
        <v>30</v>
      </c>
      <c r="E84" s="3">
        <v>1</v>
      </c>
      <c r="F84" s="2">
        <f t="shared" si="148"/>
        <v>-15.99139792998797</v>
      </c>
      <c r="G84" s="4">
        <f t="shared" si="149"/>
        <v>-15.833756278676807</v>
      </c>
      <c r="H84" s="4">
        <f t="shared" si="150"/>
        <v>-15.842939799889511</v>
      </c>
      <c r="I84" s="4">
        <f t="shared" si="151"/>
        <v>-15.870211424254565</v>
      </c>
      <c r="J84" s="4">
        <f t="shared" si="152"/>
        <v>-15.871384871410406</v>
      </c>
      <c r="K84" s="4">
        <f t="shared" si="153"/>
        <v>-14.978852234821993</v>
      </c>
      <c r="L84" s="4">
        <f t="shared" si="154"/>
        <v>-15.586846876499232</v>
      </c>
      <c r="M84" s="4">
        <f t="shared" si="155"/>
        <v>-15.758145046067055</v>
      </c>
      <c r="N84" s="4">
        <f t="shared" si="156"/>
        <v>-15.811424796878338</v>
      </c>
      <c r="O84" s="4">
        <f t="shared" si="157"/>
        <v>-15.03812094822897</v>
      </c>
      <c r="P84" s="4">
        <f t="shared" si="158"/>
        <v>-15.706852258283606</v>
      </c>
      <c r="Q84" s="4">
        <f t="shared" si="159"/>
        <v>-15.881253570872452</v>
      </c>
      <c r="R84" s="4">
        <f t="shared" si="160"/>
        <v>-15.097843928319563</v>
      </c>
      <c r="S84" s="4">
        <f t="shared" si="161"/>
        <v>-15.151283449967098</v>
      </c>
      <c r="T84" s="4">
        <f t="shared" si="162"/>
        <v>-15.165041501014798</v>
      </c>
      <c r="U84" s="4">
        <f t="shared" si="163"/>
        <v>-15.744579016085641</v>
      </c>
      <c r="V84" s="4">
        <f t="shared" si="164"/>
        <v>-15.87996209419822</v>
      </c>
      <c r="W84" s="39">
        <f t="shared" si="165"/>
        <v>-15.835962683986988</v>
      </c>
      <c r="X84" s="4">
        <f t="shared" si="166"/>
        <v>-15.9183634587492</v>
      </c>
      <c r="Y84" s="4">
        <f t="shared" si="167"/>
        <v>-15.262720193289868</v>
      </c>
      <c r="Z84" s="4">
        <f t="shared" si="168"/>
        <v>-15.375018077283896</v>
      </c>
      <c r="AA84" s="38">
        <f t="shared" si="169"/>
        <v>-15.955237683883539</v>
      </c>
      <c r="AB84" s="4">
        <f t="shared" si="170"/>
        <v>-15.99139792998797</v>
      </c>
      <c r="AC84" s="37">
        <f t="shared" si="171"/>
        <v>-15.995271669800323</v>
      </c>
      <c r="AD84" s="36">
        <f t="shared" si="172"/>
        <v>-16.213671530386193</v>
      </c>
      <c r="AE84" s="4">
        <f t="shared" si="173"/>
        <v>-15.848008749172092</v>
      </c>
      <c r="AF84" s="4">
        <f t="shared" si="174"/>
        <v>-15.872384700059433</v>
      </c>
      <c r="AG84" s="4">
        <f t="shared" si="175"/>
        <v>-15.87045400898983</v>
      </c>
      <c r="AH84" s="4">
        <f t="shared" si="176"/>
        <v>-15.86732486330329</v>
      </c>
      <c r="AI84" s="4">
        <f t="shared" si="177"/>
        <v>-15.995597060932159</v>
      </c>
      <c r="AL84" s="4">
        <f t="shared" si="178"/>
        <v>0.53610936095127759</v>
      </c>
      <c r="AM84" s="4">
        <f t="shared" si="179"/>
        <v>-0.64840724431039953</v>
      </c>
      <c r="AN84" s="31">
        <f t="shared" si="180"/>
        <v>-0.11229788335912194</v>
      </c>
      <c r="AO84" s="4">
        <f t="shared" si="181"/>
        <v>0.61086210404656771</v>
      </c>
      <c r="AP84" s="4">
        <f t="shared" si="182"/>
        <v>-0.73086748520105882</v>
      </c>
      <c r="AQ84" s="31">
        <f t="shared" si="183"/>
        <v>-0.12000538115449111</v>
      </c>
      <c r="AR84" s="35">
        <f t="shared" si="184"/>
        <v>0.63727458635410739</v>
      </c>
      <c r="AS84" s="4">
        <f t="shared" si="185"/>
        <v>-0.76038311114940704</v>
      </c>
      <c r="AT84" s="31">
        <f t="shared" si="186"/>
        <v>-0.12310852479529966</v>
      </c>
      <c r="AU84" s="4">
        <f t="shared" si="187"/>
        <v>0.65908530331581472</v>
      </c>
      <c r="AV84" s="32">
        <f t="shared" si="188"/>
        <v>-0.80080630207143277</v>
      </c>
      <c r="AW84" s="31">
        <f t="shared" si="189"/>
        <v>-0.14172099875561806</v>
      </c>
      <c r="AX84" s="4">
        <f t="shared" si="190"/>
        <v>0.67871677334624558</v>
      </c>
      <c r="AY84" s="4">
        <f t="shared" si="191"/>
        <v>-0.64673508776607846</v>
      </c>
      <c r="AZ84" s="4">
        <f t="shared" si="192"/>
        <v>-0.73811875566742535</v>
      </c>
      <c r="BA84" s="4">
        <f t="shared" si="193"/>
        <v>3.1981685580167118E-2</v>
      </c>
      <c r="BB84" s="31">
        <f t="shared" si="194"/>
        <v>-5.9401982321179769E-2</v>
      </c>
      <c r="BC84" s="4">
        <f t="shared" si="195"/>
        <v>0.68179307214289431</v>
      </c>
      <c r="BD84" s="4">
        <f t="shared" si="196"/>
        <v>-0.72867864423112216</v>
      </c>
      <c r="BE84" s="4">
        <f t="shared" si="197"/>
        <v>-0.76708000878210225</v>
      </c>
      <c r="BF84" s="4">
        <f t="shared" si="198"/>
        <v>-4.6885572088227856E-2</v>
      </c>
      <c r="BG84" s="4">
        <f t="shared" si="199"/>
        <v>-8.5286936639207944E-2</v>
      </c>
      <c r="BH84" s="4">
        <f t="shared" si="200"/>
        <v>-0.11901322992853847</v>
      </c>
      <c r="BI84" s="34">
        <f t="shared" si="201"/>
        <v>0.6779193323305428</v>
      </c>
      <c r="BJ84" s="33">
        <f t="shared" si="202"/>
        <v>-0.12288696974088997</v>
      </c>
      <c r="BK84" s="4">
        <f t="shared" si="203"/>
        <v>-0.61439998317222999</v>
      </c>
      <c r="BL84" s="4">
        <f t="shared" si="204"/>
        <v>-1.0230799024696549</v>
      </c>
      <c r="BN84" t="s">
        <v>35</v>
      </c>
      <c r="BO84">
        <v>-322.030000083711</v>
      </c>
      <c r="BP84">
        <v>-152.31110165606299</v>
      </c>
      <c r="BQ84">
        <v>-169.69366573192201</v>
      </c>
      <c r="BR84">
        <v>-322.03638579749202</v>
      </c>
      <c r="BS84">
        <v>-152.31377385882101</v>
      </c>
      <c r="BT84">
        <v>-169.697364608073</v>
      </c>
      <c r="BU84">
        <v>-322.030901407572</v>
      </c>
      <c r="BV84">
        <v>-152.31167333740899</v>
      </c>
      <c r="BW84">
        <v>-169.69393727946701</v>
      </c>
      <c r="BX84">
        <v>-322.03664829520102</v>
      </c>
      <c r="BY84">
        <v>-152.31389347553201</v>
      </c>
      <c r="BZ84">
        <v>-169.697462158966</v>
      </c>
      <c r="CA84">
        <v>-321.580543732222</v>
      </c>
      <c r="CB84">
        <v>-152.08890183272001</v>
      </c>
      <c r="CC84">
        <v>-169.467771580033</v>
      </c>
      <c r="CD84">
        <v>-321.877882737802</v>
      </c>
      <c r="CE84">
        <v>-152.238243744806</v>
      </c>
      <c r="CF84">
        <v>-169.61479977243201</v>
      </c>
      <c r="CG84">
        <v>-321.97215205869298</v>
      </c>
      <c r="CH84">
        <v>-152.283294355881</v>
      </c>
      <c r="CI84">
        <v>-169.66374550124999</v>
      </c>
      <c r="CJ84">
        <v>-322.00492922714398</v>
      </c>
      <c r="CK84">
        <v>-152.29852223554201</v>
      </c>
      <c r="CL84">
        <v>-169.68120988335599</v>
      </c>
      <c r="CM84">
        <v>-321.68630032530098</v>
      </c>
      <c r="CN84">
        <v>-152.15882037082301</v>
      </c>
      <c r="CO84">
        <v>-169.503515184306</v>
      </c>
      <c r="CP84">
        <v>-321.98233655818802</v>
      </c>
      <c r="CQ84">
        <v>-152.30575762481101</v>
      </c>
      <c r="CR84">
        <v>-169.65154847207199</v>
      </c>
      <c r="CS84">
        <v>-322.06447591648498</v>
      </c>
      <c r="CT84">
        <v>-152.34290324169399</v>
      </c>
      <c r="CU84">
        <v>-169.69626428731499</v>
      </c>
      <c r="CV84">
        <v>-321.98005582938299</v>
      </c>
      <c r="CW84">
        <v>-152.29225734676501</v>
      </c>
      <c r="CX84">
        <v>-169.66373853782301</v>
      </c>
      <c r="CY84">
        <v>-322.01293577900498</v>
      </c>
      <c r="CZ84">
        <v>-152.306013635228</v>
      </c>
      <c r="DA84">
        <v>-169.682777037687</v>
      </c>
      <c r="DB84">
        <v>-322.020616553266</v>
      </c>
      <c r="DC84">
        <v>-152.30904918989799</v>
      </c>
      <c r="DD84">
        <v>-169.68740033242901</v>
      </c>
      <c r="DE84">
        <v>-322.044409867279</v>
      </c>
      <c r="DF84">
        <v>-152.33218085002599</v>
      </c>
      <c r="DG84">
        <v>-169.687138434535</v>
      </c>
      <c r="DH84">
        <v>-322.088504042333</v>
      </c>
      <c r="DI84">
        <v>-152.352247618289</v>
      </c>
      <c r="DJ84">
        <v>-169.710950094667</v>
      </c>
      <c r="DK84">
        <v>-321.59213247984098</v>
      </c>
      <c r="DL84">
        <v>-152.09706746500399</v>
      </c>
      <c r="DM84">
        <v>-169.470742323</v>
      </c>
      <c r="DN84">
        <v>-321.698160862968</v>
      </c>
      <c r="DO84">
        <v>-152.16705905629701</v>
      </c>
      <c r="DP84">
        <v>-169.50660015677201</v>
      </c>
      <c r="DR84">
        <v>-1.494954948433</v>
      </c>
      <c r="DS84">
        <v>-0.80343579603199999</v>
      </c>
      <c r="DT84">
        <v>-0.68543293853200005</v>
      </c>
      <c r="DU84">
        <v>-320.53832658787002</v>
      </c>
      <c r="DV84">
        <v>-151.50898332590299</v>
      </c>
      <c r="DW84">
        <v>-169.01020234093301</v>
      </c>
      <c r="DX84">
        <v>-1.4980592096230001</v>
      </c>
      <c r="DY84">
        <v>-0.80479053291799996</v>
      </c>
      <c r="DZ84">
        <v>-0.68716226713999995</v>
      </c>
      <c r="EA84">
        <f t="shared" si="205"/>
        <v>-322.03762744126544</v>
      </c>
      <c r="EB84">
        <f t="shared" si="206"/>
        <v>-152.3143157270836</v>
      </c>
      <c r="EC84">
        <f t="shared" si="207"/>
        <v>-169.69805630569931</v>
      </c>
      <c r="ED84">
        <v>-1.495756099271</v>
      </c>
      <c r="EE84">
        <v>-0.80397947046499996</v>
      </c>
      <c r="EF84">
        <v>-0.68565783881200004</v>
      </c>
      <c r="EG84">
        <v>-320.53837303176499</v>
      </c>
      <c r="EH84">
        <v>-151.50898822562399</v>
      </c>
      <c r="EI84">
        <v>-169.01021538258399</v>
      </c>
      <c r="EJ84">
        <v>-1.4982752634359999</v>
      </c>
      <c r="EK84">
        <v>-0.80490524990800005</v>
      </c>
      <c r="EL84">
        <v>-0.68724677638200005</v>
      </c>
      <c r="EM84">
        <f t="shared" si="208"/>
        <v>-322.03755086285378</v>
      </c>
      <c r="EN84">
        <f t="shared" si="209"/>
        <v>-152.31422516434785</v>
      </c>
      <c r="EO84">
        <f t="shared" si="210"/>
        <v>-169.69803144447462</v>
      </c>
      <c r="EP84">
        <v>-321.64164784931597</v>
      </c>
      <c r="EQ84">
        <v>-152.13124090715601</v>
      </c>
      <c r="ER84">
        <v>-169.48693859493599</v>
      </c>
      <c r="ES84">
        <f t="shared" si="211"/>
        <v>-4.9515369474988802E-2</v>
      </c>
      <c r="ET84">
        <f t="shared" si="212"/>
        <v>-3.4173442152024336E-2</v>
      </c>
      <c r="EU84">
        <f t="shared" si="213"/>
        <v>-1.6196271935996265E-2</v>
      </c>
      <c r="EV84">
        <v>-5.6513013650999998E-2</v>
      </c>
      <c r="EW84">
        <v>-3.5818149142000003E-2</v>
      </c>
      <c r="EX84">
        <v>-1.9661561835000001E-2</v>
      </c>
      <c r="EY84">
        <v>-321.90723563076102</v>
      </c>
      <c r="EZ84">
        <v>-152.25974685364599</v>
      </c>
      <c r="FA84">
        <v>-169.62362302723801</v>
      </c>
      <c r="FB84">
        <f t="shared" si="214"/>
        <v>-2.9352892959025212E-2</v>
      </c>
      <c r="FC84">
        <f t="shared" si="215"/>
        <v>-2.1503108839993956E-2</v>
      </c>
      <c r="FD84">
        <f t="shared" si="216"/>
        <v>-8.8232548060034333E-3</v>
      </c>
      <c r="FE84">
        <v>-7.5100927427000003E-2</v>
      </c>
      <c r="FF84">
        <v>-4.6010771165999997E-2</v>
      </c>
      <c r="FG84">
        <v>-2.7925444834000002E-2</v>
      </c>
      <c r="FH84">
        <v>-322.00426837147103</v>
      </c>
      <c r="FI84">
        <v>-152.300121094975</v>
      </c>
      <c r="FJ84">
        <v>-169.67900572772001</v>
      </c>
      <c r="FK84">
        <v>-322.030247958237</v>
      </c>
      <c r="FL84">
        <v>-152.311201079933</v>
      </c>
      <c r="FM84">
        <v>-169.69381526583899</v>
      </c>
      <c r="FN84">
        <v>-322.03643427427397</v>
      </c>
      <c r="FO84">
        <v>-152.31379805495601</v>
      </c>
      <c r="FP84">
        <v>-169.69738885520101</v>
      </c>
      <c r="FQ84">
        <v>-321.98482293608498</v>
      </c>
      <c r="FR84">
        <v>-152.294338103635</v>
      </c>
      <c r="FS84">
        <v>-169.666388192543</v>
      </c>
      <c r="FT84">
        <f t="shared" si="217"/>
        <v>-1.2670877391997237E-2</v>
      </c>
      <c r="FU84">
        <f t="shared" si="218"/>
        <v>-1.1043747754001743E-2</v>
      </c>
      <c r="FV84">
        <f t="shared" si="219"/>
        <v>-2.6426912930048729E-3</v>
      </c>
      <c r="FW84">
        <v>-7.9652980400000004E-2</v>
      </c>
      <c r="FX84">
        <v>-4.8565138058000001E-2</v>
      </c>
      <c r="FY84">
        <v>-2.9876094773E-2</v>
      </c>
      <c r="FZ84">
        <v>-5.5504403532999999E-2</v>
      </c>
      <c r="GA84">
        <v>-3.5153544611000002E-2</v>
      </c>
      <c r="GB84">
        <v>-1.9371750266E-2</v>
      </c>
    </row>
    <row r="85" spans="1:184" ht="17" x14ac:dyDescent="0.25">
      <c r="A85" s="5">
        <v>9</v>
      </c>
      <c r="B85" t="s">
        <v>3</v>
      </c>
      <c r="C85" t="s">
        <v>2</v>
      </c>
      <c r="D85" t="s">
        <v>30</v>
      </c>
      <c r="E85" s="3">
        <v>1.05</v>
      </c>
      <c r="F85" s="2">
        <f t="shared" si="148"/>
        <v>-16.063462964972459</v>
      </c>
      <c r="G85" s="4">
        <f t="shared" si="149"/>
        <v>-15.887263652923831</v>
      </c>
      <c r="H85" s="4">
        <f t="shared" si="150"/>
        <v>-15.895130146535166</v>
      </c>
      <c r="I85" s="4">
        <f t="shared" si="151"/>
        <v>-15.922778151715784</v>
      </c>
      <c r="J85" s="4">
        <f t="shared" si="152"/>
        <v>-15.923204309092579</v>
      </c>
      <c r="K85" s="4">
        <f t="shared" si="153"/>
        <v>-15.106893638167035</v>
      </c>
      <c r="L85" s="4">
        <f t="shared" si="154"/>
        <v>-15.668061199177069</v>
      </c>
      <c r="M85" s="4">
        <f t="shared" si="155"/>
        <v>-15.82197191193729</v>
      </c>
      <c r="N85" s="4">
        <f t="shared" si="156"/>
        <v>-15.869823163402973</v>
      </c>
      <c r="O85" s="4">
        <f t="shared" si="157"/>
        <v>-15.187227674826531</v>
      </c>
      <c r="P85" s="4">
        <f t="shared" si="158"/>
        <v>-15.806431272088103</v>
      </c>
      <c r="Q85" s="4">
        <f t="shared" si="159"/>
        <v>-15.964078109879738</v>
      </c>
      <c r="R85" s="4">
        <f t="shared" si="160"/>
        <v>-15.245672650239275</v>
      </c>
      <c r="S85" s="4">
        <f t="shared" si="161"/>
        <v>-15.292094619559116</v>
      </c>
      <c r="T85" s="4">
        <f t="shared" si="162"/>
        <v>-15.304156782854445</v>
      </c>
      <c r="U85" s="4">
        <f t="shared" si="163"/>
        <v>-15.840776770230482</v>
      </c>
      <c r="V85" s="4">
        <f t="shared" si="164"/>
        <v>-15.960503035159775</v>
      </c>
      <c r="W85" s="39">
        <f t="shared" si="165"/>
        <v>-15.924864982385239</v>
      </c>
      <c r="X85" s="4">
        <f t="shared" si="166"/>
        <v>-15.99572815866193</v>
      </c>
      <c r="Y85" s="4">
        <f t="shared" si="167"/>
        <v>-15.397279810134409</v>
      </c>
      <c r="Z85" s="4">
        <f t="shared" si="168"/>
        <v>-15.530074402782338</v>
      </c>
      <c r="AA85" s="38">
        <f t="shared" si="169"/>
        <v>-16.027924739183096</v>
      </c>
      <c r="AB85" s="4">
        <f t="shared" si="170"/>
        <v>-16.063462964972459</v>
      </c>
      <c r="AC85" s="37">
        <f t="shared" si="171"/>
        <v>-16.067081230559019</v>
      </c>
      <c r="AD85" s="36">
        <f t="shared" si="172"/>
        <v>-16.267041801125821</v>
      </c>
      <c r="AE85" s="4">
        <f t="shared" si="173"/>
        <v>-15.899836136329638</v>
      </c>
      <c r="AF85" s="4">
        <f t="shared" si="174"/>
        <v>-15.923987515349209</v>
      </c>
      <c r="AG85" s="4">
        <f t="shared" si="175"/>
        <v>-15.922881061033372</v>
      </c>
      <c r="AH85" s="4">
        <f t="shared" si="176"/>
        <v>-15.920027755104673</v>
      </c>
      <c r="AI85" s="4">
        <f t="shared" si="177"/>
        <v>-16.067436790857489</v>
      </c>
      <c r="AL85" s="4">
        <f t="shared" si="178"/>
        <v>0.4636553959457726</v>
      </c>
      <c r="AM85" s="4">
        <f t="shared" si="179"/>
        <v>-0.59644998858343989</v>
      </c>
      <c r="AN85" s="31">
        <f t="shared" si="180"/>
        <v>-0.1327945926376673</v>
      </c>
      <c r="AO85" s="4">
        <f t="shared" si="181"/>
        <v>0.53107567678032797</v>
      </c>
      <c r="AP85" s="4">
        <f t="shared" si="182"/>
        <v>-0.66944574904180743</v>
      </c>
      <c r="AQ85" s="31">
        <f t="shared" si="183"/>
        <v>-0.13837007226147946</v>
      </c>
      <c r="AR85" s="35">
        <f t="shared" si="184"/>
        <v>0.55461706649747633</v>
      </c>
      <c r="AS85" s="4">
        <f t="shared" si="185"/>
        <v>-0.69672326446692534</v>
      </c>
      <c r="AT85" s="31">
        <f t="shared" si="186"/>
        <v>-0.14210619796944901</v>
      </c>
      <c r="AU85" s="4">
        <f t="shared" si="187"/>
        <v>0.57405691247739776</v>
      </c>
      <c r="AV85" s="32">
        <f t="shared" si="188"/>
        <v>-0.73408124616237203</v>
      </c>
      <c r="AW85" s="31">
        <f t="shared" si="189"/>
        <v>-0.16002433368497426</v>
      </c>
      <c r="AX85" s="4">
        <f t="shared" si="190"/>
        <v>0.59099007295981354</v>
      </c>
      <c r="AY85" s="4">
        <f t="shared" si="191"/>
        <v>-0.59510411999120727</v>
      </c>
      <c r="AZ85" s="4">
        <f t="shared" si="192"/>
        <v>-0.67919233214596486</v>
      </c>
      <c r="BA85" s="4">
        <f t="shared" si="193"/>
        <v>-4.1140470313937305E-3</v>
      </c>
      <c r="BB85" s="31">
        <f t="shared" si="194"/>
        <v>-8.8202259186151322E-2</v>
      </c>
      <c r="BC85" s="4">
        <f t="shared" si="195"/>
        <v>0.59460579653912105</v>
      </c>
      <c r="BD85" s="4">
        <f t="shared" si="196"/>
        <v>-0.66840841560065911</v>
      </c>
      <c r="BE85" s="4">
        <f t="shared" si="197"/>
        <v>-0.70363353910281379</v>
      </c>
      <c r="BF85" s="4">
        <f t="shared" si="198"/>
        <v>-7.3802619061538066E-2</v>
      </c>
      <c r="BG85" s="4">
        <f t="shared" si="199"/>
        <v>-0.10902774256369274</v>
      </c>
      <c r="BH85" s="4">
        <f t="shared" si="200"/>
        <v>-0.13947544962325098</v>
      </c>
      <c r="BI85" s="34">
        <f t="shared" si="201"/>
        <v>0.59098753095256085</v>
      </c>
      <c r="BJ85" s="33">
        <f t="shared" si="202"/>
        <v>-0.14309371520981118</v>
      </c>
      <c r="BK85" s="4">
        <f t="shared" si="203"/>
        <v>-0.56254319610878778</v>
      </c>
      <c r="BL85" s="4">
        <f t="shared" si="204"/>
        <v>-0.93766008231573128</v>
      </c>
      <c r="BN85" t="s">
        <v>34</v>
      </c>
      <c r="BO85">
        <v>-322.030085007938</v>
      </c>
      <c r="BP85">
        <v>-152.31109704875999</v>
      </c>
      <c r="BQ85">
        <v>-169.693669994027</v>
      </c>
      <c r="BR85">
        <v>-322.03647477176003</v>
      </c>
      <c r="BS85">
        <v>-152.31377237964901</v>
      </c>
      <c r="BT85">
        <v>-169.697371890905</v>
      </c>
      <c r="BU85">
        <v>-322.03098889727301</v>
      </c>
      <c r="BV85">
        <v>-152.31167111020801</v>
      </c>
      <c r="BW85">
        <v>-169.69394322596</v>
      </c>
      <c r="BX85">
        <v>-322.03673840962</v>
      </c>
      <c r="BY85">
        <v>-152.31389297455601</v>
      </c>
      <c r="BZ85">
        <v>-169.69747019483401</v>
      </c>
      <c r="CA85">
        <v>-321.580612251633</v>
      </c>
      <c r="CB85">
        <v>-152.088840210559</v>
      </c>
      <c r="CC85">
        <v>-169.467697674649</v>
      </c>
      <c r="CD85">
        <v>-321.87794213196702</v>
      </c>
      <c r="CE85">
        <v>-152.23821367655</v>
      </c>
      <c r="CF85">
        <v>-169.614759811597</v>
      </c>
      <c r="CG85">
        <v>-321.972229124813</v>
      </c>
      <c r="CH85">
        <v>-152.28327810085599</v>
      </c>
      <c r="CI85">
        <v>-169.663737107814</v>
      </c>
      <c r="CJ85">
        <v>-322.00501317606398</v>
      </c>
      <c r="CK85">
        <v>-152.298513470133</v>
      </c>
      <c r="CL85">
        <v>-169.681209533968</v>
      </c>
      <c r="CM85">
        <v>-321.68640462375703</v>
      </c>
      <c r="CN85">
        <v>-152.15876366828601</v>
      </c>
      <c r="CO85">
        <v>-169.503438568615</v>
      </c>
      <c r="CP85">
        <v>-321.98243300970501</v>
      </c>
      <c r="CQ85">
        <v>-152.30573501373499</v>
      </c>
      <c r="CR85">
        <v>-169.651508845412</v>
      </c>
      <c r="CS85">
        <v>-322.06459249296199</v>
      </c>
      <c r="CT85">
        <v>-152.342893517855</v>
      </c>
      <c r="CU85">
        <v>-169.69625859833201</v>
      </c>
      <c r="CV85">
        <v>-321.98028379025499</v>
      </c>
      <c r="CW85">
        <v>-152.29224384897799</v>
      </c>
      <c r="CX85">
        <v>-169.66374441642799</v>
      </c>
      <c r="CY85">
        <v>-322.01316648918601</v>
      </c>
      <c r="CZ85">
        <v>-152.306009673555</v>
      </c>
      <c r="DA85">
        <v>-169.68278731266801</v>
      </c>
      <c r="DB85">
        <v>-322.02085088455698</v>
      </c>
      <c r="DC85">
        <v>-152.30904780428099</v>
      </c>
      <c r="DD85">
        <v>-169.68741435503301</v>
      </c>
      <c r="DE85">
        <v>-322.04453768568197</v>
      </c>
      <c r="DF85">
        <v>-152.33216023050099</v>
      </c>
      <c r="DG85">
        <v>-169.68713357159001</v>
      </c>
      <c r="DH85">
        <v>-322.08862574964701</v>
      </c>
      <c r="DI85">
        <v>-152.352240404817</v>
      </c>
      <c r="DJ85">
        <v>-169.71095066529901</v>
      </c>
      <c r="DK85">
        <v>-321.592143670702</v>
      </c>
      <c r="DL85">
        <v>-152.096946805795</v>
      </c>
      <c r="DM85">
        <v>-169.47065973868001</v>
      </c>
      <c r="DN85">
        <v>-321.69820229699701</v>
      </c>
      <c r="DO85">
        <v>-152.16694105604</v>
      </c>
      <c r="DP85">
        <v>-169.50651249308501</v>
      </c>
      <c r="DR85">
        <v>-1.4942422099449999</v>
      </c>
      <c r="DS85">
        <v>-0.80343174989400001</v>
      </c>
      <c r="DT85">
        <v>-0.68539389674200002</v>
      </c>
      <c r="DU85">
        <v>-320.53912518275598</v>
      </c>
      <c r="DV85">
        <v>-151.50898325904299</v>
      </c>
      <c r="DW85">
        <v>-169.01024673541201</v>
      </c>
      <c r="DX85">
        <v>-1.497349589003</v>
      </c>
      <c r="DY85">
        <v>-0.80478912060600005</v>
      </c>
      <c r="DZ85">
        <v>-0.68712515549200004</v>
      </c>
      <c r="EA85">
        <f t="shared" si="205"/>
        <v>-322.03771766261764</v>
      </c>
      <c r="EB85">
        <f t="shared" si="206"/>
        <v>-152.31431530139048</v>
      </c>
      <c r="EC85">
        <f t="shared" si="207"/>
        <v>-169.69806436054935</v>
      </c>
      <c r="ED85">
        <v>-1.4950460223519999</v>
      </c>
      <c r="EE85">
        <v>-0.80397771109299998</v>
      </c>
      <c r="EF85">
        <v>-0.68562005541100002</v>
      </c>
      <c r="EG85">
        <v>-320.53917160633699</v>
      </c>
      <c r="EH85">
        <v>-151.50898816347001</v>
      </c>
      <c r="EI85">
        <v>-169.01025994212301</v>
      </c>
      <c r="EJ85">
        <v>-1.4975668032830001</v>
      </c>
      <c r="EK85">
        <v>-0.80490481108699996</v>
      </c>
      <c r="EL85">
        <v>-0.687210252711</v>
      </c>
      <c r="EM85">
        <f t="shared" si="208"/>
        <v>-322.03764155652868</v>
      </c>
      <c r="EN85">
        <f t="shared" si="209"/>
        <v>-152.31422513650068</v>
      </c>
      <c r="EO85">
        <f t="shared" si="210"/>
        <v>-169.69803993167946</v>
      </c>
      <c r="EP85">
        <v>-321.64179354678998</v>
      </c>
      <c r="EQ85">
        <v>-152.131131477981</v>
      </c>
      <c r="ER85">
        <v>-169.486863824457</v>
      </c>
      <c r="ES85">
        <f t="shared" si="211"/>
        <v>-4.9649876087983102E-2</v>
      </c>
      <c r="ET85">
        <f t="shared" si="212"/>
        <v>-3.4184672186000853E-2</v>
      </c>
      <c r="EU85">
        <f t="shared" si="213"/>
        <v>-1.6204085776990951E-2</v>
      </c>
      <c r="EV85">
        <v>-5.6408750207000001E-2</v>
      </c>
      <c r="EW85">
        <v>-3.5809578059000001E-2</v>
      </c>
      <c r="EX85">
        <v>-1.9648668628E-2</v>
      </c>
      <c r="EY85">
        <v>-321.90744111068699</v>
      </c>
      <c r="EZ85">
        <v>-152.25972618398501</v>
      </c>
      <c r="FA85">
        <v>-169.62359260580899</v>
      </c>
      <c r="FB85">
        <f t="shared" si="214"/>
        <v>-2.9498978719971092E-2</v>
      </c>
      <c r="FC85">
        <f t="shared" si="215"/>
        <v>-2.1512507435005546E-2</v>
      </c>
      <c r="FD85">
        <f t="shared" si="216"/>
        <v>-8.8327942119974523E-3</v>
      </c>
      <c r="FE85">
        <v>-7.4991899016999999E-2</v>
      </c>
      <c r="FF85">
        <v>-4.6008829750000001E-2</v>
      </c>
      <c r="FG85">
        <v>-2.7916239603E-2</v>
      </c>
      <c r="FH85">
        <v>-322.00435127946599</v>
      </c>
      <c r="FI85">
        <v>-152.300108241494</v>
      </c>
      <c r="FJ85">
        <v>-169.67900571053201</v>
      </c>
      <c r="FK85">
        <v>-322.03033338911001</v>
      </c>
      <c r="FL85">
        <v>-152.31119668976399</v>
      </c>
      <c r="FM85">
        <v>-169.69381963177</v>
      </c>
      <c r="FN85">
        <v>-322.03652308389201</v>
      </c>
      <c r="FO85">
        <v>-152.31379654009001</v>
      </c>
      <c r="FP85">
        <v>-169.697396020019</v>
      </c>
      <c r="FQ85">
        <v>-321.98504962120802</v>
      </c>
      <c r="FR85">
        <v>-152.294329317641</v>
      </c>
      <c r="FS85">
        <v>-169.666390225942</v>
      </c>
      <c r="FT85">
        <f t="shared" si="217"/>
        <v>-1.2820496395022474E-2</v>
      </c>
      <c r="FU85">
        <f t="shared" si="218"/>
        <v>-1.1051216785006091E-2</v>
      </c>
      <c r="FV85">
        <f t="shared" si="219"/>
        <v>-2.6531181279949578E-3</v>
      </c>
      <c r="FW85">
        <v>-7.9542871754000002E-2</v>
      </c>
      <c r="FX85">
        <v>-4.8564200214E-2</v>
      </c>
      <c r="FY85">
        <v>-2.9868372390000002E-2</v>
      </c>
      <c r="FZ85">
        <v>-5.5405050577999999E-2</v>
      </c>
      <c r="GA85">
        <v>-3.5148653896999997E-2</v>
      </c>
      <c r="GB85">
        <v>-1.9359927071999999E-2</v>
      </c>
    </row>
    <row r="86" spans="1:184" ht="17" x14ac:dyDescent="0.25">
      <c r="A86" s="5">
        <v>9</v>
      </c>
      <c r="B86" t="s">
        <v>3</v>
      </c>
      <c r="C86" t="s">
        <v>2</v>
      </c>
      <c r="D86" t="s">
        <v>30</v>
      </c>
      <c r="E86" s="3">
        <v>1.1000000000000001</v>
      </c>
      <c r="F86" s="2">
        <f t="shared" si="148"/>
        <v>-15.946787385906923</v>
      </c>
      <c r="G86" s="4">
        <f t="shared" si="149"/>
        <v>-15.758758974383873</v>
      </c>
      <c r="H86" s="4">
        <f t="shared" si="150"/>
        <v>-15.765625479492039</v>
      </c>
      <c r="I86" s="4">
        <f t="shared" si="151"/>
        <v>-15.79328547451812</v>
      </c>
      <c r="J86" s="4">
        <f t="shared" si="152"/>
        <v>-15.793343507867759</v>
      </c>
      <c r="K86" s="4">
        <f t="shared" si="153"/>
        <v>-15.049276044684623</v>
      </c>
      <c r="L86" s="4">
        <f t="shared" si="154"/>
        <v>-15.564567432833396</v>
      </c>
      <c r="M86" s="4">
        <f t="shared" si="155"/>
        <v>-15.702664788227189</v>
      </c>
      <c r="N86" s="4">
        <f t="shared" si="156"/>
        <v>-15.745716862102636</v>
      </c>
      <c r="O86" s="4">
        <f t="shared" si="157"/>
        <v>-15.144043065280057</v>
      </c>
      <c r="P86" s="4">
        <f t="shared" si="158"/>
        <v>-15.714378663694847</v>
      </c>
      <c r="Q86" s="4">
        <f t="shared" si="159"/>
        <v>-15.856764757252964</v>
      </c>
      <c r="R86" s="4">
        <f t="shared" si="160"/>
        <v>-15.197812388336125</v>
      </c>
      <c r="S86" s="4">
        <f t="shared" si="161"/>
        <v>-15.237950035790083</v>
      </c>
      <c r="T86" s="4">
        <f t="shared" si="162"/>
        <v>-15.248580241848348</v>
      </c>
      <c r="U86" s="4">
        <f t="shared" si="163"/>
        <v>-15.745667691107352</v>
      </c>
      <c r="V86" s="4">
        <f t="shared" si="164"/>
        <v>-15.851206497702336</v>
      </c>
      <c r="W86" s="39">
        <f t="shared" si="165"/>
        <v>-15.823079645388926</v>
      </c>
      <c r="X86" s="4">
        <f t="shared" si="166"/>
        <v>-15.883525113245112</v>
      </c>
      <c r="Y86" s="4">
        <f t="shared" si="167"/>
        <v>-15.342631981945372</v>
      </c>
      <c r="Z86" s="4">
        <f t="shared" si="168"/>
        <v>-15.488773546631538</v>
      </c>
      <c r="AA86" s="38">
        <f t="shared" si="169"/>
        <v>-15.911767044178205</v>
      </c>
      <c r="AB86" s="4">
        <f t="shared" si="170"/>
        <v>-15.946787385906923</v>
      </c>
      <c r="AC86" s="37">
        <f t="shared" si="171"/>
        <v>-15.95011702908648</v>
      </c>
      <c r="AD86" s="36">
        <f t="shared" si="172"/>
        <v>-16.132529403537404</v>
      </c>
      <c r="AE86" s="4">
        <f t="shared" si="173"/>
        <v>-15.770031133439211</v>
      </c>
      <c r="AF86" s="4">
        <f t="shared" si="174"/>
        <v>-15.793998428133753</v>
      </c>
      <c r="AG86" s="4">
        <f t="shared" si="175"/>
        <v>-15.793206157150072</v>
      </c>
      <c r="AH86" s="4">
        <f t="shared" si="176"/>
        <v>-15.790886251086713</v>
      </c>
      <c r="AI86" s="4">
        <f t="shared" si="177"/>
        <v>-15.950117970206042</v>
      </c>
      <c r="AL86" s="4">
        <f t="shared" si="178"/>
        <v>0.40291772421298522</v>
      </c>
      <c r="AM86" s="4">
        <f t="shared" si="179"/>
        <v>-0.54905928954305472</v>
      </c>
      <c r="AN86" s="31">
        <f t="shared" si="180"/>
        <v>-0.1461415653300695</v>
      </c>
      <c r="AO86" s="4">
        <f t="shared" si="181"/>
        <v>0.46355699053432314</v>
      </c>
      <c r="AP86" s="4">
        <f t="shared" si="182"/>
        <v>-0.61336822201218155</v>
      </c>
      <c r="AQ86" s="31">
        <f t="shared" si="183"/>
        <v>-0.14981123147785841</v>
      </c>
      <c r="AR86" s="35">
        <f t="shared" si="184"/>
        <v>0.48450338628160389</v>
      </c>
      <c r="AS86" s="4">
        <f t="shared" si="185"/>
        <v>-0.63860335402971746</v>
      </c>
      <c r="AT86" s="31">
        <f t="shared" si="186"/>
        <v>-0.15409996774811358</v>
      </c>
      <c r="AU86" s="4">
        <f t="shared" si="187"/>
        <v>0.5018003560889982</v>
      </c>
      <c r="AV86" s="32">
        <f t="shared" si="188"/>
        <v>-0.67316418500353814</v>
      </c>
      <c r="AW86" s="31">
        <f t="shared" si="189"/>
        <v>-0.17136382891453994</v>
      </c>
      <c r="AX86" s="4">
        <f t="shared" si="190"/>
        <v>0.51642640597982792</v>
      </c>
      <c r="AY86" s="4">
        <f t="shared" si="191"/>
        <v>-0.54785530277122696</v>
      </c>
      <c r="AZ86" s="4">
        <f t="shared" si="192"/>
        <v>-0.62526725705280128</v>
      </c>
      <c r="BA86" s="4">
        <f t="shared" si="193"/>
        <v>-3.1428896791399041E-2</v>
      </c>
      <c r="BB86" s="31">
        <f t="shared" si="194"/>
        <v>-0.10884085107297337</v>
      </c>
      <c r="BC86" s="4">
        <f t="shared" si="195"/>
        <v>0.52037522723036711</v>
      </c>
      <c r="BD86" s="4">
        <f t="shared" si="196"/>
        <v>-0.61325646191225225</v>
      </c>
      <c r="BE86" s="4">
        <f t="shared" si="197"/>
        <v>-0.64557507745502796</v>
      </c>
      <c r="BF86" s="4">
        <f t="shared" si="198"/>
        <v>-9.2881234681885139E-2</v>
      </c>
      <c r="BG86" s="4">
        <f t="shared" si="199"/>
        <v>-0.12519985022466085</v>
      </c>
      <c r="BH86" s="4">
        <f t="shared" si="200"/>
        <v>-0.15278895777317103</v>
      </c>
      <c r="BI86" s="34">
        <f t="shared" si="201"/>
        <v>0.51704558405081025</v>
      </c>
      <c r="BJ86" s="33">
        <f t="shared" si="202"/>
        <v>-0.15611860095272789</v>
      </c>
      <c r="BK86" s="4">
        <f t="shared" si="203"/>
        <v>-0.5155038139095568</v>
      </c>
      <c r="BL86" s="4">
        <f t="shared" si="204"/>
        <v>-0.85890620263401873</v>
      </c>
      <c r="BN86" t="s">
        <v>33</v>
      </c>
      <c r="BO86">
        <v>-322.02985828345402</v>
      </c>
      <c r="BP86">
        <v>-152.311092706761</v>
      </c>
      <c r="BQ86">
        <v>-169.69365239677401</v>
      </c>
      <c r="BR86">
        <v>-322.03625136177999</v>
      </c>
      <c r="BS86">
        <v>-152.31377100035601</v>
      </c>
      <c r="BT86">
        <v>-169.69735623903301</v>
      </c>
      <c r="BU86">
        <v>-322.03076445972198</v>
      </c>
      <c r="BV86">
        <v>-152.31166908660799</v>
      </c>
      <c r="BW86">
        <v>-169.69392717171701</v>
      </c>
      <c r="BX86">
        <v>-322.036516046727</v>
      </c>
      <c r="BY86">
        <v>-152.31389237856399</v>
      </c>
      <c r="BZ86">
        <v>-169.697455374284</v>
      </c>
      <c r="CA86">
        <v>-321.580429965831</v>
      </c>
      <c r="CB86">
        <v>-152.088786082246</v>
      </c>
      <c r="CC86">
        <v>-169.46766133663601</v>
      </c>
      <c r="CD86">
        <v>-321.87770267182901</v>
      </c>
      <c r="CE86">
        <v>-152.238186705397</v>
      </c>
      <c r="CF86">
        <v>-169.61471225042001</v>
      </c>
      <c r="CG86">
        <v>-321.97199696382</v>
      </c>
      <c r="CH86">
        <v>-152.283263243108</v>
      </c>
      <c r="CI86">
        <v>-169.66370993256501</v>
      </c>
      <c r="CJ86">
        <v>-322.004785458855</v>
      </c>
      <c r="CK86">
        <v>-152.298505694005</v>
      </c>
      <c r="CL86">
        <v>-169.68118736885901</v>
      </c>
      <c r="CM86">
        <v>-321.68625506524802</v>
      </c>
      <c r="CN86">
        <v>-152.15871342080601</v>
      </c>
      <c r="CO86">
        <v>-169.503408076639</v>
      </c>
      <c r="CP86">
        <v>-321.98222390850901</v>
      </c>
      <c r="CQ86">
        <v>-152.305714722668</v>
      </c>
      <c r="CR86">
        <v>-169.651466730446</v>
      </c>
      <c r="CS86">
        <v>-322.06439229553001</v>
      </c>
      <c r="CT86">
        <v>-152.342884619139</v>
      </c>
      <c r="CU86">
        <v>-169.69623831432199</v>
      </c>
      <c r="CV86">
        <v>-321.98016682520898</v>
      </c>
      <c r="CW86">
        <v>-152.29223122853</v>
      </c>
      <c r="CX86">
        <v>-169.663716342009</v>
      </c>
      <c r="CY86">
        <v>-322.01305085820502</v>
      </c>
      <c r="CZ86">
        <v>-152.30600592975</v>
      </c>
      <c r="DA86">
        <v>-169.68276171037499</v>
      </c>
      <c r="DB86">
        <v>-322.020738211175</v>
      </c>
      <c r="DC86">
        <v>-152.30904662135401</v>
      </c>
      <c r="DD86">
        <v>-169.68739143143</v>
      </c>
      <c r="DE86">
        <v>-322.04434391201602</v>
      </c>
      <c r="DF86">
        <v>-152.33214095548399</v>
      </c>
      <c r="DG86">
        <v>-169.68711063890001</v>
      </c>
      <c r="DH86">
        <v>-322.08842668029598</v>
      </c>
      <c r="DI86">
        <v>-152.35223356439599</v>
      </c>
      <c r="DJ86">
        <v>-169.71093261148101</v>
      </c>
      <c r="DK86">
        <v>-321.59188874101801</v>
      </c>
      <c r="DL86">
        <v>-152.096830242691</v>
      </c>
      <c r="DM86">
        <v>-169.47060845895399</v>
      </c>
      <c r="DN86">
        <v>-321.69797401467599</v>
      </c>
      <c r="DO86">
        <v>-152.16682596905201</v>
      </c>
      <c r="DP86">
        <v>-169.506465114853</v>
      </c>
      <c r="DR86">
        <v>-1.493687975964</v>
      </c>
      <c r="DS86">
        <v>-0.80342789127299996</v>
      </c>
      <c r="DT86">
        <v>-0.68543583481799997</v>
      </c>
      <c r="DU86">
        <v>-320.53945335435998</v>
      </c>
      <c r="DV86">
        <v>-151.50898319834801</v>
      </c>
      <c r="DW86">
        <v>-169.010187836489</v>
      </c>
      <c r="DX86">
        <v>-1.49679800742</v>
      </c>
      <c r="DY86">
        <v>-0.80478780200800004</v>
      </c>
      <c r="DZ86">
        <v>-0.68716840254300005</v>
      </c>
      <c r="EA86">
        <f t="shared" si="205"/>
        <v>-322.03749531354595</v>
      </c>
      <c r="EB86">
        <f t="shared" si="206"/>
        <v>-152.31431493805707</v>
      </c>
      <c r="EC86">
        <f t="shared" si="207"/>
        <v>-169.69804923224174</v>
      </c>
      <c r="ED86">
        <v>-1.49449420993</v>
      </c>
      <c r="EE86">
        <v>-0.80397607859999998</v>
      </c>
      <c r="EF86">
        <v>-0.68566311244800004</v>
      </c>
      <c r="EG86">
        <v>-320.53949968015598</v>
      </c>
      <c r="EH86">
        <v>-151.50898810992399</v>
      </c>
      <c r="EI86">
        <v>-169.010201208268</v>
      </c>
      <c r="EJ86">
        <v>-1.4970163665709999</v>
      </c>
      <c r="EK86">
        <v>-0.80490426864099995</v>
      </c>
      <c r="EL86">
        <v>-0.68725416601599998</v>
      </c>
      <c r="EM86">
        <f t="shared" si="208"/>
        <v>-322.03741968652588</v>
      </c>
      <c r="EN86">
        <f t="shared" si="209"/>
        <v>-152.31422493105137</v>
      </c>
      <c r="EO86">
        <f t="shared" si="210"/>
        <v>-169.69802541791367</v>
      </c>
      <c r="EP86">
        <v>-321.64164651231999</v>
      </c>
      <c r="EQ86">
        <v>-152.131025015479</v>
      </c>
      <c r="ER86">
        <v>-169.48681354770599</v>
      </c>
      <c r="ES86">
        <f t="shared" si="211"/>
        <v>-4.9757771301983666E-2</v>
      </c>
      <c r="ET86">
        <f t="shared" si="212"/>
        <v>-3.4194772787998318E-2</v>
      </c>
      <c r="EU86">
        <f t="shared" si="213"/>
        <v>-1.6205088752002439E-2</v>
      </c>
      <c r="EV86">
        <v>-5.6327502356000002E-2</v>
      </c>
      <c r="EW86">
        <v>-3.5800953572999998E-2</v>
      </c>
      <c r="EX86">
        <v>-1.9651567145999999E-2</v>
      </c>
      <c r="EY86">
        <v>-321.90731511665501</v>
      </c>
      <c r="EZ86">
        <v>-152.25970772875701</v>
      </c>
      <c r="FA86">
        <v>-169.62354239694201</v>
      </c>
      <c r="FB86">
        <f t="shared" si="214"/>
        <v>-2.9612444826000228E-2</v>
      </c>
      <c r="FC86">
        <f t="shared" si="215"/>
        <v>-2.152102336000894E-2</v>
      </c>
      <c r="FD86">
        <f t="shared" si="216"/>
        <v>-8.8301465220013142E-3</v>
      </c>
      <c r="FE86">
        <v>-7.4908791855000004E-2</v>
      </c>
      <c r="FF86">
        <v>-4.6006993911000001E-2</v>
      </c>
      <c r="FG86">
        <v>-2.7924333504000001E-2</v>
      </c>
      <c r="FH86">
        <v>-322.00412491324198</v>
      </c>
      <c r="FI86">
        <v>-152.30009622438899</v>
      </c>
      <c r="FJ86">
        <v>-169.67898645635401</v>
      </c>
      <c r="FK86">
        <v>-322.03010718529799</v>
      </c>
      <c r="FL86">
        <v>-152.31119255569601</v>
      </c>
      <c r="FM86">
        <v>-169.693802140846</v>
      </c>
      <c r="FN86">
        <v>-322.03629969475401</v>
      </c>
      <c r="FO86">
        <v>-152.313795189644</v>
      </c>
      <c r="FP86">
        <v>-169.69738038216701</v>
      </c>
      <c r="FQ86">
        <v>-321.98493319153198</v>
      </c>
      <c r="FR86">
        <v>-152.294321301487</v>
      </c>
      <c r="FS86">
        <v>-169.66636020715899</v>
      </c>
      <c r="FT86">
        <f t="shared" si="217"/>
        <v>-1.2936227711975334E-2</v>
      </c>
      <c r="FU86">
        <f t="shared" si="218"/>
        <v>-1.1058058379006752E-2</v>
      </c>
      <c r="FV86">
        <f t="shared" si="219"/>
        <v>-2.6502745939751549E-3</v>
      </c>
      <c r="FW86">
        <v>-7.9459103997E-2</v>
      </c>
      <c r="FX86">
        <v>-4.8563317653000003E-2</v>
      </c>
      <c r="FY86">
        <v>-2.9878107163E-2</v>
      </c>
      <c r="FZ86">
        <v>-5.5329227582999997E-2</v>
      </c>
      <c r="GA86">
        <v>-3.5144174798E-2</v>
      </c>
      <c r="GB86">
        <v>-1.9363545199999999E-2</v>
      </c>
    </row>
    <row r="87" spans="1:184" ht="17" x14ac:dyDescent="0.25">
      <c r="A87" s="5">
        <v>9</v>
      </c>
      <c r="B87" t="s">
        <v>3</v>
      </c>
      <c r="C87" t="s">
        <v>2</v>
      </c>
      <c r="D87" t="s">
        <v>30</v>
      </c>
      <c r="E87" s="3">
        <v>1.25</v>
      </c>
      <c r="F87" s="2">
        <f t="shared" si="148"/>
        <v>-14.954613965685144</v>
      </c>
      <c r="G87" s="4">
        <f t="shared" si="149"/>
        <v>-14.763474681121924</v>
      </c>
      <c r="H87" s="4">
        <f t="shared" si="150"/>
        <v>-14.767904467123509</v>
      </c>
      <c r="I87" s="4">
        <f t="shared" si="151"/>
        <v>-14.794796869913462</v>
      </c>
      <c r="J87" s="4">
        <f t="shared" si="152"/>
        <v>-14.794224677278677</v>
      </c>
      <c r="K87" s="4">
        <f t="shared" si="153"/>
        <v>-14.24827766352549</v>
      </c>
      <c r="L87" s="4">
        <f t="shared" si="154"/>
        <v>-14.626716986396852</v>
      </c>
      <c r="M87" s="4">
        <f t="shared" si="155"/>
        <v>-14.728143507352277</v>
      </c>
      <c r="N87" s="4">
        <f t="shared" si="156"/>
        <v>-14.759019546298205</v>
      </c>
      <c r="O87" s="4">
        <f t="shared" si="157"/>
        <v>-14.356633429941429</v>
      </c>
      <c r="P87" s="4">
        <f t="shared" si="158"/>
        <v>-14.779108578322953</v>
      </c>
      <c r="Q87" s="4">
        <f t="shared" si="159"/>
        <v>-14.886367628802315</v>
      </c>
      <c r="R87" s="4">
        <f t="shared" si="160"/>
        <v>-14.374409631389922</v>
      </c>
      <c r="S87" s="4">
        <f t="shared" si="161"/>
        <v>-14.402215315908929</v>
      </c>
      <c r="T87" s="4">
        <f t="shared" si="162"/>
        <v>-14.409502359118585</v>
      </c>
      <c r="U87" s="4">
        <f t="shared" si="163"/>
        <v>-14.802625682837466</v>
      </c>
      <c r="V87" s="4">
        <f t="shared" si="164"/>
        <v>-14.876901087015389</v>
      </c>
      <c r="W87" s="39">
        <f t="shared" si="165"/>
        <v>-14.863132610907003</v>
      </c>
      <c r="X87" s="4">
        <f t="shared" si="166"/>
        <v>-14.901917027152699</v>
      </c>
      <c r="Y87" s="4">
        <f t="shared" si="167"/>
        <v>-14.524744005631849</v>
      </c>
      <c r="Z87" s="4">
        <f t="shared" si="168"/>
        <v>-14.678698271306988</v>
      </c>
      <c r="AA87" s="38">
        <f t="shared" si="169"/>
        <v>-14.921858732798649</v>
      </c>
      <c r="AB87" s="4">
        <f t="shared" si="170"/>
        <v>-14.954613965685144</v>
      </c>
      <c r="AC87" s="37">
        <f t="shared" si="171"/>
        <v>-14.957281397534068</v>
      </c>
      <c r="AD87" s="36">
        <f t="shared" si="172"/>
        <v>-15.090003599958933</v>
      </c>
      <c r="AE87" s="4">
        <f t="shared" si="173"/>
        <v>-14.771509386949058</v>
      </c>
      <c r="AF87" s="4">
        <f t="shared" si="174"/>
        <v>-14.794629200359942</v>
      </c>
      <c r="AG87" s="4">
        <f t="shared" si="175"/>
        <v>-14.794642217817824</v>
      </c>
      <c r="AH87" s="4">
        <f t="shared" si="176"/>
        <v>-14.791414078962786</v>
      </c>
      <c r="AI87" s="4">
        <f t="shared" si="177"/>
        <v>-14.956690345932397</v>
      </c>
      <c r="AL87" s="4">
        <f t="shared" si="178"/>
        <v>0.27665809393710622</v>
      </c>
      <c r="AM87" s="4">
        <f t="shared" si="179"/>
        <v>-0.43061236025225869</v>
      </c>
      <c r="AN87" s="31">
        <f t="shared" si="180"/>
        <v>-0.15395426631515247</v>
      </c>
      <c r="AO87" s="4">
        <f t="shared" si="181"/>
        <v>0.3206616830749448</v>
      </c>
      <c r="AP87" s="4">
        <f t="shared" si="182"/>
        <v>-0.47305327565181249</v>
      </c>
      <c r="AQ87" s="31">
        <f t="shared" si="183"/>
        <v>-0.15239159257686768</v>
      </c>
      <c r="AR87" s="35">
        <f t="shared" si="184"/>
        <v>0.33508759809766719</v>
      </c>
      <c r="AS87" s="4">
        <f t="shared" si="185"/>
        <v>-0.49331171893120784</v>
      </c>
      <c r="AT87" s="31">
        <f t="shared" si="186"/>
        <v>-0.15822412083354065</v>
      </c>
      <c r="AU87" s="4">
        <f t="shared" si="187"/>
        <v>0.34700013043032207</v>
      </c>
      <c r="AV87" s="32">
        <f t="shared" si="188"/>
        <v>-0.52105671481573035</v>
      </c>
      <c r="AW87" s="31">
        <f t="shared" si="189"/>
        <v>-0.17405658438540828</v>
      </c>
      <c r="AX87" s="4">
        <f t="shared" si="190"/>
        <v>0.35707676153188767</v>
      </c>
      <c r="AY87" s="4">
        <f t="shared" si="191"/>
        <v>-0.42821605144754393</v>
      </c>
      <c r="AZ87" s="4">
        <f t="shared" si="192"/>
        <v>-0.48872297951708188</v>
      </c>
      <c r="BA87" s="4">
        <f t="shared" si="193"/>
        <v>-7.1139289915656267E-2</v>
      </c>
      <c r="BB87" s="31">
        <f t="shared" si="194"/>
        <v>-0.13164621798519421</v>
      </c>
      <c r="BC87" s="4">
        <f t="shared" si="195"/>
        <v>0.3610719494905279</v>
      </c>
      <c r="BD87" s="4">
        <f t="shared" si="196"/>
        <v>-0.4746857711064596</v>
      </c>
      <c r="BE87" s="4">
        <f t="shared" si="197"/>
        <v>-0.49970171124377</v>
      </c>
      <c r="BF87" s="4">
        <f t="shared" si="198"/>
        <v>-0.1136138216159317</v>
      </c>
      <c r="BG87" s="4">
        <f t="shared" si="199"/>
        <v>-0.1386297617532421</v>
      </c>
      <c r="BH87" s="4">
        <f t="shared" si="200"/>
        <v>-0.15998476532520245</v>
      </c>
      <c r="BI87" s="34">
        <f t="shared" si="201"/>
        <v>0.35840451764160425</v>
      </c>
      <c r="BJ87" s="33">
        <f t="shared" si="202"/>
        <v>-0.1626521971741261</v>
      </c>
      <c r="BK87" s="4">
        <f t="shared" si="203"/>
        <v>-0.39995804803509516</v>
      </c>
      <c r="BL87" s="4">
        <f t="shared" si="204"/>
        <v>-0.65644634908951871</v>
      </c>
      <c r="BN87" t="s">
        <v>32</v>
      </c>
      <c r="BO87">
        <v>-322.02825453768997</v>
      </c>
      <c r="BP87">
        <v>-152.31108134892801</v>
      </c>
      <c r="BQ87">
        <v>-169.693646095258</v>
      </c>
      <c r="BR87">
        <v>-322.03465790377902</v>
      </c>
      <c r="BS87">
        <v>-152.313767414588</v>
      </c>
      <c r="BT87">
        <v>-169.69735633637401</v>
      </c>
      <c r="BU87">
        <v>-322.02916557365899</v>
      </c>
      <c r="BV87">
        <v>-152.31166406267499</v>
      </c>
      <c r="BW87">
        <v>-169.69392450239701</v>
      </c>
      <c r="BX87">
        <v>-322.034924957898</v>
      </c>
      <c r="BY87">
        <v>-152.31389120416799</v>
      </c>
      <c r="BZ87">
        <v>-169.69745765699</v>
      </c>
      <c r="CA87">
        <v>-321.57887085789099</v>
      </c>
      <c r="CB87">
        <v>-152.08865654061501</v>
      </c>
      <c r="CC87">
        <v>-169.467508242446</v>
      </c>
      <c r="CD87">
        <v>-321.87604869760003</v>
      </c>
      <c r="CE87">
        <v>-152.23812073226199</v>
      </c>
      <c r="CF87">
        <v>-169.61461880908399</v>
      </c>
      <c r="CG87">
        <v>-321.97037452947598</v>
      </c>
      <c r="CH87">
        <v>-152.283227661909</v>
      </c>
      <c r="CI87">
        <v>-169.66367607787001</v>
      </c>
      <c r="CJ87">
        <v>-322.00317872106899</v>
      </c>
      <c r="CK87">
        <v>-152.298486552528</v>
      </c>
      <c r="CL87">
        <v>-169.681172174746</v>
      </c>
      <c r="CM87">
        <v>-321.68471593988698</v>
      </c>
      <c r="CN87">
        <v>-152.15858959671701</v>
      </c>
      <c r="CO87">
        <v>-169.50324759244199</v>
      </c>
      <c r="CP87">
        <v>-321.980589549152</v>
      </c>
      <c r="CQ87">
        <v>-152.30566424446701</v>
      </c>
      <c r="CR87">
        <v>-169.65137329698101</v>
      </c>
      <c r="CS87">
        <v>-322.06279543164499</v>
      </c>
      <c r="CT87">
        <v>-152.34286313850501</v>
      </c>
      <c r="CU87">
        <v>-169.69620935726601</v>
      </c>
      <c r="CV87">
        <v>-321.97880895345997</v>
      </c>
      <c r="CW87">
        <v>-152.29219954234699</v>
      </c>
      <c r="CX87">
        <v>-169.66370233220599</v>
      </c>
      <c r="CY87">
        <v>-322.01170678115</v>
      </c>
      <c r="CZ87">
        <v>-152.305996224355</v>
      </c>
      <c r="DA87">
        <v>-169.68275916671101</v>
      </c>
      <c r="DB87">
        <v>-322.01940376433703</v>
      </c>
      <c r="DC87">
        <v>-152.30904354987399</v>
      </c>
      <c r="DD87">
        <v>-169.68739721173699</v>
      </c>
      <c r="DE87">
        <v>-322.04276111766802</v>
      </c>
      <c r="DF87">
        <v>-152.33209235689301</v>
      </c>
      <c r="DG87">
        <v>-169.68707927618101</v>
      </c>
      <c r="DH87">
        <v>-322.08684055628498</v>
      </c>
      <c r="DI87">
        <v>-152.352215694904</v>
      </c>
      <c r="DJ87">
        <v>-169.71091701140099</v>
      </c>
      <c r="DK87">
        <v>-321.59007102930502</v>
      </c>
      <c r="DL87">
        <v>-152.096508279315</v>
      </c>
      <c r="DM87">
        <v>-169.47041609801801</v>
      </c>
      <c r="DN87">
        <v>-321.69615540511199</v>
      </c>
      <c r="DO87">
        <v>-152.166503004676</v>
      </c>
      <c r="DP87">
        <v>-169.50626040673501</v>
      </c>
      <c r="DR87">
        <v>-1.492268348771</v>
      </c>
      <c r="DS87">
        <v>-0.80341755681500004</v>
      </c>
      <c r="DT87">
        <v>-0.685402413042</v>
      </c>
      <c r="DU87">
        <v>-320.53927231938701</v>
      </c>
      <c r="DV87">
        <v>-151.50898303515601</v>
      </c>
      <c r="DW87">
        <v>-169.01021787304299</v>
      </c>
      <c r="DX87">
        <v>-1.4953855843920001</v>
      </c>
      <c r="DY87">
        <v>-0.80478437943199999</v>
      </c>
      <c r="DZ87">
        <v>-0.68713846333100004</v>
      </c>
      <c r="EA87">
        <f t="shared" si="205"/>
        <v>-322.0359047370701</v>
      </c>
      <c r="EB87">
        <f t="shared" si="206"/>
        <v>-152.31431411690667</v>
      </c>
      <c r="EC87">
        <f t="shared" si="207"/>
        <v>-169.69805072254124</v>
      </c>
      <c r="ED87">
        <v>-1.493079978525</v>
      </c>
      <c r="EE87">
        <v>-0.80397186969500001</v>
      </c>
      <c r="EF87">
        <v>-0.68563201955999997</v>
      </c>
      <c r="EG87">
        <v>-320.53931788829999</v>
      </c>
      <c r="EH87">
        <v>-151.50898798006</v>
      </c>
      <c r="EI87">
        <v>-169.01023170005399</v>
      </c>
      <c r="EJ87">
        <v>-1.4956070695979999</v>
      </c>
      <c r="EK87">
        <v>-0.80490322410799997</v>
      </c>
      <c r="EL87">
        <v>-0.68722595693599997</v>
      </c>
      <c r="EM87">
        <f t="shared" si="208"/>
        <v>-322.03583036560815</v>
      </c>
      <c r="EN87">
        <f t="shared" si="209"/>
        <v>-152.31422489038746</v>
      </c>
      <c r="EO87">
        <f t="shared" si="210"/>
        <v>-169.69802873383213</v>
      </c>
      <c r="EP87">
        <v>-321.64006348692999</v>
      </c>
      <c r="EQ87">
        <v>-152.13072688456199</v>
      </c>
      <c r="ER87">
        <v>-169.48663083311399</v>
      </c>
      <c r="ES87">
        <f t="shared" si="211"/>
        <v>-4.9992457624966846E-2</v>
      </c>
      <c r="ET87">
        <f t="shared" si="212"/>
        <v>-3.4218605246991274E-2</v>
      </c>
      <c r="EU87">
        <f t="shared" si="213"/>
        <v>-1.6214735095985588E-2</v>
      </c>
      <c r="EV87">
        <v>-5.6091918182000003E-2</v>
      </c>
      <c r="EW87">
        <v>-3.5776120113999998E-2</v>
      </c>
      <c r="EX87">
        <v>-1.962957362E-2</v>
      </c>
      <c r="EY87">
        <v>-321.90592166617</v>
      </c>
      <c r="EZ87">
        <v>-152.25966207621099</v>
      </c>
      <c r="FA87">
        <v>-169.62346144060299</v>
      </c>
      <c r="FB87">
        <f t="shared" si="214"/>
        <v>-2.9872968569975455E-2</v>
      </c>
      <c r="FC87">
        <f t="shared" si="215"/>
        <v>-2.1541343948996428E-2</v>
      </c>
      <c r="FD87">
        <f t="shared" si="216"/>
        <v>-8.8426315190019977E-3</v>
      </c>
      <c r="FE87">
        <v>-7.4667882982E-2</v>
      </c>
      <c r="FF87">
        <v>-4.6002168255000003E-2</v>
      </c>
      <c r="FG87">
        <v>-2.7911856378000002E-2</v>
      </c>
      <c r="FH87">
        <v>-322.002511142738</v>
      </c>
      <c r="FI87">
        <v>-152.30006552297999</v>
      </c>
      <c r="FJ87">
        <v>-169.67896950283401</v>
      </c>
      <c r="FK87">
        <v>-322.02850465059203</v>
      </c>
      <c r="FL87">
        <v>-152.31118171611601</v>
      </c>
      <c r="FM87">
        <v>-169.69379613963801</v>
      </c>
      <c r="FN87">
        <v>-322.03470637681602</v>
      </c>
      <c r="FO87">
        <v>-152.31379166345101</v>
      </c>
      <c r="FP87">
        <v>-169.697380556708</v>
      </c>
      <c r="FQ87">
        <v>-321.98357895819498</v>
      </c>
      <c r="FR87">
        <v>-152.294302011116</v>
      </c>
      <c r="FS87">
        <v>-169.666340153438</v>
      </c>
      <c r="FT87">
        <f t="shared" si="217"/>
        <v>-1.3204428719006955E-2</v>
      </c>
      <c r="FU87">
        <f t="shared" si="218"/>
        <v>-1.1074349207007117E-2</v>
      </c>
      <c r="FV87">
        <f t="shared" si="219"/>
        <v>-2.6640755679920858E-3</v>
      </c>
      <c r="FW87">
        <v>-7.9216473450000005E-2</v>
      </c>
      <c r="FX87">
        <v>-4.856112739E-2</v>
      </c>
      <c r="FY87">
        <v>-2.9869203827999999E-2</v>
      </c>
      <c r="FZ87">
        <v>-5.5114546248000003E-2</v>
      </c>
      <c r="GA87">
        <v>-3.5133233016E-2</v>
      </c>
      <c r="GB87">
        <v>-1.9343939538E-2</v>
      </c>
    </row>
    <row r="88" spans="1:184" ht="17" x14ac:dyDescent="0.25">
      <c r="A88" s="5">
        <v>9</v>
      </c>
      <c r="B88" t="s">
        <v>3</v>
      </c>
      <c r="C88" t="s">
        <v>2</v>
      </c>
      <c r="D88" t="s">
        <v>30</v>
      </c>
      <c r="E88" s="3">
        <v>1.5</v>
      </c>
      <c r="F88" s="2">
        <f t="shared" si="148"/>
        <v>-12.564354224280455</v>
      </c>
      <c r="G88" s="4">
        <f t="shared" si="149"/>
        <v>-12.418203246134457</v>
      </c>
      <c r="H88" s="4">
        <f t="shared" si="150"/>
        <v>-12.419965499270289</v>
      </c>
      <c r="I88" s="4">
        <f t="shared" si="151"/>
        <v>-12.444245467687688</v>
      </c>
      <c r="J88" s="4">
        <f t="shared" si="152"/>
        <v>-12.443556336780256</v>
      </c>
      <c r="K88" s="4">
        <f t="shared" si="153"/>
        <v>-12.151246550735275</v>
      </c>
      <c r="L88" s="4">
        <f t="shared" si="154"/>
        <v>-12.33433186188439</v>
      </c>
      <c r="M88" s="4">
        <f t="shared" si="155"/>
        <v>-12.40338081097485</v>
      </c>
      <c r="N88" s="4">
        <f t="shared" si="156"/>
        <v>-12.421545191698137</v>
      </c>
      <c r="O88" s="4">
        <f t="shared" si="157"/>
        <v>-12.2346913546719</v>
      </c>
      <c r="P88" s="4">
        <f t="shared" si="158"/>
        <v>-12.442304924070063</v>
      </c>
      <c r="Q88" s="4">
        <f t="shared" si="159"/>
        <v>-12.518610843566519</v>
      </c>
      <c r="R88" s="4">
        <f t="shared" si="160"/>
        <v>-12.170159341946594</v>
      </c>
      <c r="S88" s="4">
        <f t="shared" si="161"/>
        <v>-12.191881618696376</v>
      </c>
      <c r="T88" s="4">
        <f t="shared" si="162"/>
        <v>-12.195742050200989</v>
      </c>
      <c r="U88" s="4">
        <f t="shared" si="163"/>
        <v>-12.457147879415125</v>
      </c>
      <c r="V88" s="4">
        <f t="shared" si="164"/>
        <v>-12.506266681261783</v>
      </c>
      <c r="W88" s="39">
        <f t="shared" si="165"/>
        <v>-12.497699359759428</v>
      </c>
      <c r="X88" s="4">
        <f t="shared" si="166"/>
        <v>-12.52283477405898</v>
      </c>
      <c r="Y88" s="4">
        <f t="shared" si="167"/>
        <v>-12.34797780081707</v>
      </c>
      <c r="Z88" s="4">
        <f t="shared" si="168"/>
        <v>-12.463370822747558</v>
      </c>
      <c r="AA88" s="38">
        <f t="shared" si="169"/>
        <v>-12.535358521200777</v>
      </c>
      <c r="AB88" s="4">
        <f t="shared" si="170"/>
        <v>-12.564354224280455</v>
      </c>
      <c r="AC88" s="37">
        <f t="shared" si="171"/>
        <v>-12.56636266879446</v>
      </c>
      <c r="AD88" s="36">
        <f t="shared" si="172"/>
        <v>-12.630926210048692</v>
      </c>
      <c r="AE88" s="4">
        <f t="shared" si="173"/>
        <v>-12.422592449176626</v>
      </c>
      <c r="AF88" s="4">
        <f t="shared" si="174"/>
        <v>-12.443876238485737</v>
      </c>
      <c r="AG88" s="4">
        <f t="shared" si="175"/>
        <v>-12.448651673371232</v>
      </c>
      <c r="AH88" s="4">
        <f t="shared" si="176"/>
        <v>-12.440602902620929</v>
      </c>
      <c r="AI88" s="4">
        <f t="shared" si="177"/>
        <v>-12.568639624989794</v>
      </c>
      <c r="AL88" s="4">
        <f t="shared" si="178"/>
        <v>0.17809548426336314</v>
      </c>
      <c r="AM88" s="4">
        <f t="shared" si="179"/>
        <v>-0.29348850615001681</v>
      </c>
      <c r="AN88" s="31">
        <f t="shared" si="180"/>
        <v>-0.11539302188665368</v>
      </c>
      <c r="AO88" s="4">
        <f t="shared" si="181"/>
        <v>0.20376370199985669</v>
      </c>
      <c r="AP88" s="4">
        <f t="shared" si="182"/>
        <v>-0.31173676416178525</v>
      </c>
      <c r="AQ88" s="31">
        <f t="shared" si="183"/>
        <v>-0.10797306216192856</v>
      </c>
      <c r="AR88" s="35">
        <f t="shared" si="184"/>
        <v>0.21123973659124198</v>
      </c>
      <c r="AS88" s="4">
        <f t="shared" si="185"/>
        <v>-0.32646976917538262</v>
      </c>
      <c r="AT88" s="31">
        <f t="shared" si="186"/>
        <v>-0.11523003258414063</v>
      </c>
      <c r="AU88" s="4">
        <f t="shared" si="187"/>
        <v>0.21741324472917614</v>
      </c>
      <c r="AV88" s="32">
        <f t="shared" si="188"/>
        <v>-0.34664738883901502</v>
      </c>
      <c r="AW88" s="31">
        <f t="shared" si="189"/>
        <v>-0.12923414410983888</v>
      </c>
      <c r="AX88" s="4">
        <f t="shared" si="190"/>
        <v>0.22294197550482547</v>
      </c>
      <c r="AY88" s="4">
        <f t="shared" si="191"/>
        <v>-0.28698853746853104</v>
      </c>
      <c r="AZ88" s="4">
        <f t="shared" si="192"/>
        <v>-0.32754001781283448</v>
      </c>
      <c r="BA88" s="4">
        <f t="shared" si="193"/>
        <v>-6.4046561963705562E-2</v>
      </c>
      <c r="BB88" s="31">
        <f t="shared" si="194"/>
        <v>-0.10459804230800901</v>
      </c>
      <c r="BC88" s="4">
        <f t="shared" si="195"/>
        <v>0.22616940304429697</v>
      </c>
      <c r="BD88" s="4">
        <f t="shared" si="196"/>
        <v>-0.31438506256540677</v>
      </c>
      <c r="BE88" s="4">
        <f t="shared" si="197"/>
        <v>-0.33095315536260372</v>
      </c>
      <c r="BF88" s="4">
        <f t="shared" si="198"/>
        <v>-8.8215659521109796E-2</v>
      </c>
      <c r="BG88" s="4">
        <f t="shared" si="199"/>
        <v>-0.10478375231830675</v>
      </c>
      <c r="BH88" s="4">
        <f t="shared" si="200"/>
        <v>-0.12047798579471805</v>
      </c>
      <c r="BI88" s="34">
        <f t="shared" si="201"/>
        <v>0.22416095853029283</v>
      </c>
      <c r="BJ88" s="33">
        <f t="shared" si="202"/>
        <v>-0.12248643030872219</v>
      </c>
      <c r="BK88" s="4">
        <f t="shared" si="203"/>
        <v>-0.27128870158994733</v>
      </c>
      <c r="BL88" s="4">
        <f t="shared" si="204"/>
        <v>-0.41321937460725144</v>
      </c>
      <c r="BN88" t="s">
        <v>31</v>
      </c>
      <c r="BO88">
        <v>-322.024495585328</v>
      </c>
      <c r="BP88">
        <v>-152.31106647478401</v>
      </c>
      <c r="BQ88">
        <v>-169.693639444816</v>
      </c>
      <c r="BR88">
        <v>-322.030913127085</v>
      </c>
      <c r="BS88">
        <v>-152.313762554964</v>
      </c>
      <c r="BT88">
        <v>-169.697358098064</v>
      </c>
      <c r="BU88">
        <v>-322.02541181373698</v>
      </c>
      <c r="BV88">
        <v>-152.311657651996</v>
      </c>
      <c r="BW88">
        <v>-169.693922995093</v>
      </c>
      <c r="BX88">
        <v>-322.03118186017002</v>
      </c>
      <c r="BY88">
        <v>-152.31388948527299</v>
      </c>
      <c r="BZ88">
        <v>-169.69746230644901</v>
      </c>
      <c r="CA88">
        <v>-321.57517388478499</v>
      </c>
      <c r="CB88">
        <v>-152.08849704179099</v>
      </c>
      <c r="CC88">
        <v>-169.46731259982201</v>
      </c>
      <c r="CD88">
        <v>-321.872230413811</v>
      </c>
      <c r="CE88">
        <v>-152.238044478538</v>
      </c>
      <c r="CF88">
        <v>-169.614529927098</v>
      </c>
      <c r="CG88">
        <v>-321.96659875562898</v>
      </c>
      <c r="CH88">
        <v>-152.28319052700101</v>
      </c>
      <c r="CI88">
        <v>-169.66364218395299</v>
      </c>
      <c r="CJ88">
        <v>-321.99942490845001</v>
      </c>
      <c r="CK88">
        <v>-152.298471340492</v>
      </c>
      <c r="CL88">
        <v>-169.68115857650099</v>
      </c>
      <c r="CM88">
        <v>-321.680968149313</v>
      </c>
      <c r="CN88">
        <v>-152.15843198202199</v>
      </c>
      <c r="CO88">
        <v>-169.503038946365</v>
      </c>
      <c r="CP88">
        <v>-321.97671621504702</v>
      </c>
      <c r="CQ88">
        <v>-152.305604530685</v>
      </c>
      <c r="CR88">
        <v>-169.65128361016701</v>
      </c>
      <c r="CS88">
        <v>-322.05896907872898</v>
      </c>
      <c r="CT88">
        <v>-152.34284044223699</v>
      </c>
      <c r="CU88">
        <v>-169.696178961079</v>
      </c>
      <c r="CV88">
        <v>-321.97523935864803</v>
      </c>
      <c r="CW88">
        <v>-152.29216331035701</v>
      </c>
      <c r="CX88">
        <v>-169.663681665669</v>
      </c>
      <c r="CY88">
        <v>-322.00816882315502</v>
      </c>
      <c r="CZ88">
        <v>-152.30598431807499</v>
      </c>
      <c r="DA88">
        <v>-169.68275550580799</v>
      </c>
      <c r="DB88">
        <v>-322.01587661342398</v>
      </c>
      <c r="DC88">
        <v>-152.30903967432801</v>
      </c>
      <c r="DD88">
        <v>-169.687401787835</v>
      </c>
      <c r="DE88">
        <v>-322.03892754822101</v>
      </c>
      <c r="DF88">
        <v>-152.33203589566801</v>
      </c>
      <c r="DG88">
        <v>-169.68703992460399</v>
      </c>
      <c r="DH88">
        <v>-322.08302488159501</v>
      </c>
      <c r="DI88">
        <v>-152.35219392986801</v>
      </c>
      <c r="DJ88">
        <v>-169.71090094798799</v>
      </c>
      <c r="DK88">
        <v>-321.585881272846</v>
      </c>
      <c r="DL88">
        <v>-152.096045649481</v>
      </c>
      <c r="DM88">
        <v>-169.470157869003</v>
      </c>
      <c r="DN88">
        <v>-321.69188354339502</v>
      </c>
      <c r="DO88">
        <v>-152.16603556165299</v>
      </c>
      <c r="DP88">
        <v>-169.505986336902</v>
      </c>
      <c r="DR88">
        <v>-1.4908394765999999</v>
      </c>
      <c r="DS88">
        <v>-0.80340422789900001</v>
      </c>
      <c r="DT88">
        <v>-0.68538317639400004</v>
      </c>
      <c r="DU88">
        <v>-320.53694723509602</v>
      </c>
      <c r="DV88">
        <v>-151.50898280920799</v>
      </c>
      <c r="DW88">
        <v>-169.010234490427</v>
      </c>
      <c r="DX88">
        <v>-1.493965891989</v>
      </c>
      <c r="DY88">
        <v>-0.80477974575599998</v>
      </c>
      <c r="DZ88">
        <v>-0.68712360763699998</v>
      </c>
      <c r="EA88">
        <f t="shared" si="205"/>
        <v>-322.03216363210379</v>
      </c>
      <c r="EB88">
        <f t="shared" si="206"/>
        <v>-152.31431273520863</v>
      </c>
      <c r="EC88">
        <f t="shared" si="207"/>
        <v>-169.69805423652718</v>
      </c>
      <c r="ED88">
        <v>-1.4916571258539999</v>
      </c>
      <c r="EE88">
        <v>-0.80396672844100003</v>
      </c>
      <c r="EF88">
        <v>-0.68561565151799997</v>
      </c>
      <c r="EG88">
        <v>-320.53699076661002</v>
      </c>
      <c r="EH88">
        <v>-151.50898784048701</v>
      </c>
      <c r="EI88">
        <v>-169.01024902647299</v>
      </c>
      <c r="EJ88">
        <v>-1.49419109356</v>
      </c>
      <c r="EK88">
        <v>-0.80490164478699999</v>
      </c>
      <c r="EL88">
        <v>-0.68721327997699999</v>
      </c>
      <c r="EM88">
        <f t="shared" si="208"/>
        <v>-322.03208973164436</v>
      </c>
      <c r="EN88">
        <f t="shared" si="209"/>
        <v>-152.314224447665</v>
      </c>
      <c r="EO88">
        <f t="shared" si="210"/>
        <v>-169.69803470573555</v>
      </c>
      <c r="EP88">
        <v>-321.63607392300298</v>
      </c>
      <c r="EQ88">
        <v>-152.13029640710201</v>
      </c>
      <c r="ER88">
        <v>-169.48638357474701</v>
      </c>
      <c r="ES88">
        <f t="shared" si="211"/>
        <v>-5.0192650156986929E-2</v>
      </c>
      <c r="ET88">
        <f t="shared" si="212"/>
        <v>-3.4250757621009598E-2</v>
      </c>
      <c r="EU88">
        <f t="shared" si="213"/>
        <v>-1.6225705744005836E-2</v>
      </c>
      <c r="EV88">
        <v>-5.5809620391999999E-2</v>
      </c>
      <c r="EW88">
        <v>-3.5739154550999998E-2</v>
      </c>
      <c r="EX88">
        <v>-1.9602762155000002E-2</v>
      </c>
      <c r="EY88">
        <v>-321.90232339016598</v>
      </c>
      <c r="EZ88">
        <v>-152.25960852291001</v>
      </c>
      <c r="FA88">
        <v>-169.62338357719599</v>
      </c>
      <c r="FB88">
        <f t="shared" si="214"/>
        <v>-3.0092976354978873E-2</v>
      </c>
      <c r="FC88">
        <f t="shared" si="215"/>
        <v>-2.1564044372013313E-2</v>
      </c>
      <c r="FD88">
        <f t="shared" si="216"/>
        <v>-8.8536500979898847E-3</v>
      </c>
      <c r="FE88">
        <v>-7.4392824881000005E-2</v>
      </c>
      <c r="FF88">
        <v>-4.5996007775E-2</v>
      </c>
      <c r="FG88">
        <v>-2.7900032971000001E-2</v>
      </c>
      <c r="FH88">
        <v>-321.998727167921</v>
      </c>
      <c r="FI88">
        <v>-152.30002867730499</v>
      </c>
      <c r="FJ88">
        <v>-169.67894882735601</v>
      </c>
      <c r="FK88">
        <v>-322.02474685477898</v>
      </c>
      <c r="FL88">
        <v>-152.31116750099599</v>
      </c>
      <c r="FM88">
        <v>-169.69378993064001</v>
      </c>
      <c r="FN88">
        <v>-322.03096167212698</v>
      </c>
      <c r="FO88">
        <v>-152.313786974008</v>
      </c>
      <c r="FP88">
        <v>-169.69738232364699</v>
      </c>
      <c r="FQ88">
        <v>-321.98002881653599</v>
      </c>
      <c r="FR88">
        <v>-152.29428170515601</v>
      </c>
      <c r="FS88">
        <v>-169.66631769863901</v>
      </c>
      <c r="FT88">
        <f t="shared" si="217"/>
        <v>-1.3430060907012376E-2</v>
      </c>
      <c r="FU88">
        <f t="shared" si="218"/>
        <v>-1.1091178154998715E-2</v>
      </c>
      <c r="FV88">
        <f t="shared" si="219"/>
        <v>-2.6755146860182322E-3</v>
      </c>
      <c r="FW88">
        <v>-7.8940262193000002E-2</v>
      </c>
      <c r="FX88">
        <v>-4.8558737081000003E-2</v>
      </c>
      <c r="FY88">
        <v>-2.9861262440000001E-2</v>
      </c>
      <c r="FZ88">
        <v>-5.4872082229000002E-2</v>
      </c>
      <c r="GA88">
        <v>-3.5120073138000002E-2</v>
      </c>
      <c r="GB88">
        <v>-1.9319683043999999E-2</v>
      </c>
    </row>
    <row r="89" spans="1:184" ht="17" x14ac:dyDescent="0.25">
      <c r="A89" s="5">
        <v>9</v>
      </c>
      <c r="B89" t="s">
        <v>3</v>
      </c>
      <c r="C89" t="s">
        <v>2</v>
      </c>
      <c r="D89" t="s">
        <v>30</v>
      </c>
      <c r="E89" s="3">
        <v>2</v>
      </c>
      <c r="F89" s="2">
        <f t="shared" si="148"/>
        <v>-8.5269479656805949</v>
      </c>
      <c r="G89" s="4">
        <f t="shared" si="149"/>
        <v>-8.4803954949703666</v>
      </c>
      <c r="H89" s="4">
        <f t="shared" si="150"/>
        <v>-8.4807025786849799</v>
      </c>
      <c r="I89" s="4">
        <f t="shared" si="151"/>
        <v>-8.4982498803436375</v>
      </c>
      <c r="J89" s="4">
        <f t="shared" si="152"/>
        <v>-8.498421260089879</v>
      </c>
      <c r="K89" s="4">
        <f t="shared" si="153"/>
        <v>-8.4267153052682406</v>
      </c>
      <c r="L89" s="4">
        <f t="shared" si="154"/>
        <v>-8.4522537138964289</v>
      </c>
      <c r="M89" s="4">
        <f t="shared" si="155"/>
        <v>-8.4805889178948881</v>
      </c>
      <c r="N89" s="4">
        <f t="shared" si="156"/>
        <v>-8.4879948985973215</v>
      </c>
      <c r="O89" s="4">
        <f t="shared" si="157"/>
        <v>-8.438516265859425</v>
      </c>
      <c r="P89" s="4">
        <f t="shared" si="158"/>
        <v>-8.4708801492659145</v>
      </c>
      <c r="Q89" s="4">
        <f t="shared" si="159"/>
        <v>-8.5041371569242195</v>
      </c>
      <c r="R89" s="4">
        <f t="shared" si="160"/>
        <v>-8.3229084072908392</v>
      </c>
      <c r="S89" s="4">
        <f t="shared" si="161"/>
        <v>-8.3402686508701329</v>
      </c>
      <c r="T89" s="4">
        <f t="shared" si="162"/>
        <v>-8.3415694561206486</v>
      </c>
      <c r="U89" s="4">
        <f t="shared" si="163"/>
        <v>-8.4649062462752465</v>
      </c>
      <c r="V89" s="4">
        <f t="shared" si="164"/>
        <v>-8.4935750857917949</v>
      </c>
      <c r="W89" s="39">
        <f t="shared" si="165"/>
        <v>-8.4849705409237437</v>
      </c>
      <c r="X89" s="4">
        <f t="shared" si="166"/>
        <v>-8.5016543349121658</v>
      </c>
      <c r="Y89" s="4">
        <f t="shared" si="167"/>
        <v>-8.5053158845637444</v>
      </c>
      <c r="Z89" s="4">
        <f t="shared" si="168"/>
        <v>-8.5298959186298209</v>
      </c>
      <c r="AA89" s="38">
        <f t="shared" si="169"/>
        <v>-8.5052826127510563</v>
      </c>
      <c r="AB89" s="4">
        <f t="shared" si="170"/>
        <v>-8.5269479656805949</v>
      </c>
      <c r="AC89" s="37">
        <f t="shared" si="171"/>
        <v>-8.5280720862317114</v>
      </c>
      <c r="AD89" s="36">
        <f t="shared" si="172"/>
        <v>-8.5433145699553172</v>
      </c>
      <c r="AE89" s="4">
        <f t="shared" si="173"/>
        <v>-8.4824195062424046</v>
      </c>
      <c r="AF89" s="4">
        <f t="shared" si="174"/>
        <v>-8.4988264212144298</v>
      </c>
      <c r="AG89" s="4">
        <f t="shared" si="175"/>
        <v>-8.4991664507622922</v>
      </c>
      <c r="AH89" s="4">
        <f t="shared" si="176"/>
        <v>-8.4957651078588903</v>
      </c>
      <c r="AI89" s="4">
        <f t="shared" si="177"/>
        <v>-8.5259415933022762</v>
      </c>
      <c r="AL89" s="4">
        <f t="shared" si="178"/>
        <v>0.12483439178174843</v>
      </c>
      <c r="AM89" s="4">
        <f t="shared" si="179"/>
        <v>-0.14941442647933079</v>
      </c>
      <c r="AN89" s="31">
        <f t="shared" si="180"/>
        <v>-2.4580034697582354E-2</v>
      </c>
      <c r="AO89" s="4">
        <f t="shared" si="181"/>
        <v>0.13438769935844938</v>
      </c>
      <c r="AP89" s="4">
        <f t="shared" si="182"/>
        <v>-0.15301413472608014</v>
      </c>
      <c r="AQ89" s="31">
        <f t="shared" si="183"/>
        <v>-1.8626435367630756E-2</v>
      </c>
      <c r="AR89" s="35">
        <f t="shared" si="184"/>
        <v>0.13589574836253579</v>
      </c>
      <c r="AS89" s="4">
        <f t="shared" si="185"/>
        <v>-0.15944398737398607</v>
      </c>
      <c r="AT89" s="31">
        <f t="shared" si="186"/>
        <v>-2.3548239011450284E-2</v>
      </c>
      <c r="AU89" s="4">
        <f t="shared" si="187"/>
        <v>0.13714105463892179</v>
      </c>
      <c r="AV89" s="32">
        <f t="shared" si="188"/>
        <v>-0.16825000631600823</v>
      </c>
      <c r="AW89" s="31">
        <f t="shared" si="189"/>
        <v>-3.1108951677086438E-2</v>
      </c>
      <c r="AX89" s="4">
        <f t="shared" si="190"/>
        <v>0.13814879297208418</v>
      </c>
      <c r="AY89" s="4">
        <f t="shared" si="191"/>
        <v>-0.14199783898440721</v>
      </c>
      <c r="AZ89" s="4">
        <f t="shared" si="192"/>
        <v>-0.16206213363290395</v>
      </c>
      <c r="BA89" s="4">
        <f t="shared" si="193"/>
        <v>-3.8490460123230263E-3</v>
      </c>
      <c r="BB89" s="31">
        <f t="shared" si="194"/>
        <v>-2.3913340660819765E-2</v>
      </c>
      <c r="BC89" s="4">
        <f t="shared" si="195"/>
        <v>0.14012846184984332</v>
      </c>
      <c r="BD89" s="4">
        <f t="shared" si="196"/>
        <v>-0.15330643492166196</v>
      </c>
      <c r="BE89" s="4">
        <f t="shared" si="197"/>
        <v>-0.16138568404203354</v>
      </c>
      <c r="BF89" s="4">
        <f t="shared" si="198"/>
        <v>-1.3177973071818644E-2</v>
      </c>
      <c r="BG89" s="4">
        <f t="shared" si="199"/>
        <v>-2.1257222192190228E-2</v>
      </c>
      <c r="BH89" s="4">
        <f t="shared" si="200"/>
        <v>-2.8121544466164911E-2</v>
      </c>
      <c r="BI89" s="34">
        <f t="shared" si="201"/>
        <v>0.13900434129872594</v>
      </c>
      <c r="BJ89" s="33">
        <f t="shared" si="202"/>
        <v>-2.9245665017282291E-2</v>
      </c>
      <c r="BK89" s="4">
        <f t="shared" si="203"/>
        <v>-0.14041829278244705</v>
      </c>
      <c r="BL89" s="4">
        <f t="shared" si="204"/>
        <v>-0.18461661059073062</v>
      </c>
      <c r="BN89" t="s">
        <v>29</v>
      </c>
      <c r="BO89">
        <v>-322.01819972224098</v>
      </c>
      <c r="BP89">
        <v>-152.31104964002901</v>
      </c>
      <c r="BQ89">
        <v>-169.69363571231801</v>
      </c>
      <c r="BR89">
        <v>-322.02463479005797</v>
      </c>
      <c r="BS89">
        <v>-152.313756446208</v>
      </c>
      <c r="BT89">
        <v>-169.69736348458699</v>
      </c>
      <c r="BU89">
        <v>-322.01912063143999</v>
      </c>
      <c r="BV89">
        <v>-152.31165129022901</v>
      </c>
      <c r="BW89">
        <v>-169.693926518544</v>
      </c>
      <c r="BX89">
        <v>-322.02490161764098</v>
      </c>
      <c r="BY89">
        <v>-152.313887633788</v>
      </c>
      <c r="BZ89">
        <v>-169.697470888075</v>
      </c>
      <c r="CA89">
        <v>-321.56884023642402</v>
      </c>
      <c r="CB89">
        <v>-152.088286488676</v>
      </c>
      <c r="CC89">
        <v>-169.46712492267801</v>
      </c>
      <c r="CD89">
        <v>-321.86591712308302</v>
      </c>
      <c r="CE89">
        <v>-152.237978463801</v>
      </c>
      <c r="CF89">
        <v>-169.61446913616899</v>
      </c>
      <c r="CG89">
        <v>-321.960287198922</v>
      </c>
      <c r="CH89">
        <v>-152.283157309703</v>
      </c>
      <c r="CI89">
        <v>-169.66361521108601</v>
      </c>
      <c r="CJ89">
        <v>-321.99313610300402</v>
      </c>
      <c r="CK89">
        <v>-152.29845711695901</v>
      </c>
      <c r="CL89">
        <v>-169.68115250573101</v>
      </c>
      <c r="CM89">
        <v>-321.674509986224</v>
      </c>
      <c r="CN89">
        <v>-152.158222779683</v>
      </c>
      <c r="CO89">
        <v>-169.502839575444</v>
      </c>
      <c r="CP89">
        <v>-321.97027634914298</v>
      </c>
      <c r="CQ89">
        <v>-152.30555044747899</v>
      </c>
      <c r="CR89">
        <v>-169.651226695438</v>
      </c>
      <c r="CS89">
        <v>-322.05253155005602</v>
      </c>
      <c r="CT89">
        <v>-152.34281899131801</v>
      </c>
      <c r="CU89">
        <v>-169.69616035409899</v>
      </c>
      <c r="CV89">
        <v>-321.969056246712</v>
      </c>
      <c r="CW89">
        <v>-152.292129401593</v>
      </c>
      <c r="CX89">
        <v>-169.66366344686401</v>
      </c>
      <c r="CY89">
        <v>-322.00201520946098</v>
      </c>
      <c r="CZ89">
        <v>-152.30597156689601</v>
      </c>
      <c r="DA89">
        <v>-169.682752579002</v>
      </c>
      <c r="DB89">
        <v>-322.00973583374702</v>
      </c>
      <c r="DC89">
        <v>-152.30903510267601</v>
      </c>
      <c r="DD89">
        <v>-169.687407594543</v>
      </c>
      <c r="DE89">
        <v>-322.03248235647197</v>
      </c>
      <c r="DF89">
        <v>-152.331983177648</v>
      </c>
      <c r="DG89">
        <v>-169.68700949261799</v>
      </c>
      <c r="DH89">
        <v>-322.07659973845898</v>
      </c>
      <c r="DI89">
        <v>-152.352171096359</v>
      </c>
      <c r="DJ89">
        <v>-169.71089326919201</v>
      </c>
      <c r="DK89">
        <v>-321.578816159339</v>
      </c>
      <c r="DL89">
        <v>-152.095427928736</v>
      </c>
      <c r="DM89">
        <v>-169.469834147542</v>
      </c>
      <c r="DN89">
        <v>-321.68466476563799</v>
      </c>
      <c r="DO89">
        <v>-152.16541510818399</v>
      </c>
      <c r="DP89">
        <v>-169.505656403617</v>
      </c>
      <c r="DR89">
        <v>-1.4896407439849999</v>
      </c>
      <c r="DS89">
        <v>-0.80338822240600005</v>
      </c>
      <c r="DT89">
        <v>-0.68537580462400005</v>
      </c>
      <c r="DU89">
        <v>-320.53185558770002</v>
      </c>
      <c r="DV89">
        <v>-151.50898250412899</v>
      </c>
      <c r="DW89">
        <v>-169.010241781839</v>
      </c>
      <c r="DX89">
        <v>-1.492779202358</v>
      </c>
      <c r="DY89">
        <v>-0.80477394207899999</v>
      </c>
      <c r="DZ89">
        <v>-0.68712170274700002</v>
      </c>
      <c r="EA89">
        <f t="shared" si="205"/>
        <v>-322.02589011203492</v>
      </c>
      <c r="EB89">
        <f t="shared" si="206"/>
        <v>-152.31431070697954</v>
      </c>
      <c r="EC89">
        <f t="shared" si="207"/>
        <v>-169.69806180969428</v>
      </c>
      <c r="ED89">
        <v>-1.4904656368839999</v>
      </c>
      <c r="EE89">
        <v>-0.803960984574</v>
      </c>
      <c r="EF89">
        <v>-0.68561266937800003</v>
      </c>
      <c r="EG89">
        <v>-320.53189414873901</v>
      </c>
      <c r="EH89">
        <v>-151.50898767278099</v>
      </c>
      <c r="EI89">
        <v>-169.01025716523</v>
      </c>
      <c r="EJ89">
        <v>-1.493007468903</v>
      </c>
      <c r="EK89">
        <v>-0.80489996100700001</v>
      </c>
      <c r="EL89">
        <v>-0.68721372284500004</v>
      </c>
      <c r="EM89">
        <f t="shared" si="208"/>
        <v>-322.02581230674718</v>
      </c>
      <c r="EN89">
        <f t="shared" si="209"/>
        <v>-152.31422405082938</v>
      </c>
      <c r="EO89">
        <f t="shared" si="210"/>
        <v>-169.6980445144745</v>
      </c>
      <c r="EP89">
        <v>-321.62915993315102</v>
      </c>
      <c r="EQ89">
        <v>-152.12972537368401</v>
      </c>
      <c r="ER89">
        <v>-169.486079412664</v>
      </c>
      <c r="ES89">
        <f t="shared" si="211"/>
        <v>-5.0343773812016934E-2</v>
      </c>
      <c r="ET89">
        <f t="shared" si="212"/>
        <v>-3.429744494800957E-2</v>
      </c>
      <c r="EU89">
        <f t="shared" si="213"/>
        <v>-1.6245265121995089E-2</v>
      </c>
      <c r="EV89">
        <v>-5.5504832487999999E-2</v>
      </c>
      <c r="EW89">
        <v>-3.56897345E-2</v>
      </c>
      <c r="EX89">
        <v>-1.9576990953000001E-2</v>
      </c>
      <c r="EY89">
        <v>-321.89614586470498</v>
      </c>
      <c r="EZ89">
        <v>-152.259560445349</v>
      </c>
      <c r="FA89">
        <v>-169.623330056665</v>
      </c>
      <c r="FB89">
        <f t="shared" si="214"/>
        <v>-3.0228741621954214E-2</v>
      </c>
      <c r="FC89">
        <f t="shared" si="215"/>
        <v>-2.1581981547996065E-2</v>
      </c>
      <c r="FD89">
        <f t="shared" si="216"/>
        <v>-8.8609204960050647E-3</v>
      </c>
      <c r="FE89">
        <v>-7.4130484437999994E-2</v>
      </c>
      <c r="FF89">
        <v>-4.5990002129999999E-2</v>
      </c>
      <c r="FG89">
        <v>-2.7896638772999999E-2</v>
      </c>
      <c r="FH89">
        <v>-321.99240950950599</v>
      </c>
      <c r="FI89">
        <v>-152.29999258068301</v>
      </c>
      <c r="FJ89">
        <v>-169.678933376462</v>
      </c>
      <c r="FK89">
        <v>-322.01845193603401</v>
      </c>
      <c r="FL89">
        <v>-152.311150897262</v>
      </c>
      <c r="FM89">
        <v>-169.69378666630001</v>
      </c>
      <c r="FN89">
        <v>-322.024683463413</v>
      </c>
      <c r="FO89">
        <v>-152.31378087872901</v>
      </c>
      <c r="FP89">
        <v>-169.69738793064701</v>
      </c>
      <c r="FQ89">
        <v>-321.97386028343698</v>
      </c>
      <c r="FR89">
        <v>-152.29426242512599</v>
      </c>
      <c r="FS89">
        <v>-169.666299743829</v>
      </c>
      <c r="FT89">
        <f t="shared" si="217"/>
        <v>-1.3573084514973743E-2</v>
      </c>
      <c r="FU89">
        <f t="shared" si="218"/>
        <v>-1.110511542299264E-2</v>
      </c>
      <c r="FV89">
        <f t="shared" si="219"/>
        <v>-2.6845327429896315E-3</v>
      </c>
      <c r="FW89">
        <v>-7.8671266618999994E-2</v>
      </c>
      <c r="FX89">
        <v>-4.8556566192000002E-2</v>
      </c>
      <c r="FY89">
        <v>-2.9860610270000001E-2</v>
      </c>
      <c r="FZ89">
        <v>-5.4624055636E-2</v>
      </c>
      <c r="GA89">
        <v>-3.5101704740000003E-2</v>
      </c>
      <c r="GB89">
        <v>-1.9298580111999999E-2</v>
      </c>
    </row>
    <row r="90" spans="1:184" ht="17" x14ac:dyDescent="0.25">
      <c r="A90" s="5">
        <v>10</v>
      </c>
      <c r="B90" t="s">
        <v>3</v>
      </c>
      <c r="C90" t="s">
        <v>2</v>
      </c>
      <c r="D90" t="s">
        <v>21</v>
      </c>
      <c r="E90" s="3">
        <v>0.9</v>
      </c>
      <c r="F90" s="2">
        <f t="shared" si="148"/>
        <v>-13.505136158522069</v>
      </c>
      <c r="G90" s="4">
        <f t="shared" si="149"/>
        <v>-13.466939761823896</v>
      </c>
      <c r="H90" s="4">
        <f t="shared" si="150"/>
        <v>-13.48325696038367</v>
      </c>
      <c r="I90" s="4">
        <f t="shared" si="151"/>
        <v>-13.482984908018752</v>
      </c>
      <c r="J90" s="4">
        <f t="shared" si="152"/>
        <v>-13.488735940340725</v>
      </c>
      <c r="K90" s="4">
        <f t="shared" si="153"/>
        <v>-12.500814678550654</v>
      </c>
      <c r="L90" s="4">
        <f t="shared" si="154"/>
        <v>-13.126211163293066</v>
      </c>
      <c r="M90" s="4">
        <f t="shared" si="155"/>
        <v>-13.340785926526218</v>
      </c>
      <c r="N90" s="4">
        <f t="shared" si="156"/>
        <v>-13.410521371008514</v>
      </c>
      <c r="O90" s="4">
        <f t="shared" si="157"/>
        <v>-12.480739426004757</v>
      </c>
      <c r="P90" s="4">
        <f t="shared" si="158"/>
        <v>-13.153060513945132</v>
      </c>
      <c r="Q90" s="4">
        <f t="shared" si="159"/>
        <v>-13.372924448023781</v>
      </c>
      <c r="R90" s="4">
        <f t="shared" si="160"/>
        <v>-12.559033040811904</v>
      </c>
      <c r="S90" s="4">
        <f t="shared" si="161"/>
        <v>-12.626420526729884</v>
      </c>
      <c r="T90" s="4">
        <f t="shared" si="162"/>
        <v>-12.650329133801751</v>
      </c>
      <c r="U90" s="4">
        <f t="shared" si="163"/>
        <v>-13.215246084767561</v>
      </c>
      <c r="V90" s="4">
        <f t="shared" si="164"/>
        <v>-13.394643408402022</v>
      </c>
      <c r="W90" s="39">
        <f t="shared" si="165"/>
        <v>-13.307968987878494</v>
      </c>
      <c r="X90" s="4">
        <f t="shared" si="166"/>
        <v>-13.435128754266144</v>
      </c>
      <c r="Y90" s="4">
        <f t="shared" si="167"/>
        <v>-12.739472882997688</v>
      </c>
      <c r="Z90" s="4">
        <f t="shared" si="168"/>
        <v>-12.777149911304775</v>
      </c>
      <c r="AA90" s="38">
        <f t="shared" si="169"/>
        <v>-13.520933988690757</v>
      </c>
      <c r="AB90" s="4">
        <f t="shared" si="170"/>
        <v>-13.505136158522069</v>
      </c>
      <c r="AC90" s="37">
        <f t="shared" si="171"/>
        <v>-13.512401043732407</v>
      </c>
      <c r="AD90" s="36">
        <f t="shared" si="172"/>
        <v>-13.784614349256076</v>
      </c>
      <c r="AE90" s="4">
        <f t="shared" si="173"/>
        <v>-13.489425891296522</v>
      </c>
      <c r="AF90" s="4">
        <f t="shared" si="174"/>
        <v>-13.490458253625533</v>
      </c>
      <c r="AG90" s="4">
        <f t="shared" si="175"/>
        <v>-13.481468510519468</v>
      </c>
      <c r="AH90" s="4">
        <f t="shared" si="176"/>
        <v>-13.483686427514529</v>
      </c>
      <c r="AI90" s="4">
        <f t="shared" si="177"/>
        <v>-13.51707479407122</v>
      </c>
      <c r="AL90" s="4">
        <f t="shared" si="178"/>
        <v>0.62160468455328932</v>
      </c>
      <c r="AM90" s="4">
        <f t="shared" si="179"/>
        <v>-0.65928171411632019</v>
      </c>
      <c r="AN90" s="31">
        <f t="shared" si="180"/>
        <v>-3.7677029563030873E-2</v>
      </c>
      <c r="AO90" s="4">
        <f t="shared" si="181"/>
        <v>0.74197093573686512</v>
      </c>
      <c r="AP90" s="4">
        <f t="shared" si="182"/>
        <v>-0.76882028573908789</v>
      </c>
      <c r="AQ90" s="31">
        <f t="shared" si="183"/>
        <v>-2.6849350002222772E-2</v>
      </c>
      <c r="AR90" s="35">
        <f t="shared" si="184"/>
        <v>0.77301555950516898</v>
      </c>
      <c r="AS90" s="4">
        <f t="shared" si="185"/>
        <v>-0.80515408101915775</v>
      </c>
      <c r="AT90" s="31">
        <f t="shared" si="186"/>
        <v>-3.2138521513988771E-2</v>
      </c>
      <c r="AU90" s="4">
        <f t="shared" si="187"/>
        <v>0.79865137420479237</v>
      </c>
      <c r="AV90" s="32">
        <f t="shared" si="188"/>
        <v>-0.85491511085800675</v>
      </c>
      <c r="AW90" s="31">
        <f t="shared" si="189"/>
        <v>-5.626373665321438E-2</v>
      </c>
      <c r="AX90" s="4">
        <f t="shared" si="190"/>
        <v>0.83686046753628296</v>
      </c>
      <c r="AY90" s="4">
        <f t="shared" si="191"/>
        <v>-0.65621304395565616</v>
      </c>
      <c r="AZ90" s="4">
        <f t="shared" si="192"/>
        <v>-0.74893594706659039</v>
      </c>
      <c r="BA90" s="4">
        <f t="shared" si="193"/>
        <v>0.1806474235806268</v>
      </c>
      <c r="BB90" s="31">
        <f t="shared" si="194"/>
        <v>8.7924520469692569E-2</v>
      </c>
      <c r="BC90" s="4">
        <f t="shared" si="195"/>
        <v>0.84023720596147167</v>
      </c>
      <c r="BD90" s="4">
        <f t="shared" si="196"/>
        <v>-0.7682228816721377</v>
      </c>
      <c r="BE90" s="4">
        <f t="shared" si="197"/>
        <v>-0.80870822753625937</v>
      </c>
      <c r="BF90" s="4">
        <f t="shared" si="198"/>
        <v>7.2014324289333964E-2</v>
      </c>
      <c r="BG90" s="4">
        <f t="shared" si="199"/>
        <v>3.1528978425212295E-2</v>
      </c>
      <c r="BH90" s="4">
        <f t="shared" si="200"/>
        <v>-1.4677904896535088E-2</v>
      </c>
      <c r="BI90" s="34">
        <f t="shared" si="201"/>
        <v>0.83297232075113414</v>
      </c>
      <c r="BJ90" s="33">
        <f t="shared" si="202"/>
        <v>-2.1942790106872612E-2</v>
      </c>
      <c r="BK90" s="4">
        <f t="shared" si="203"/>
        <v>-0.62311334979324318</v>
      </c>
      <c r="BL90" s="4">
        <f t="shared" si="204"/>
        <v>-1.1343933015920142</v>
      </c>
      <c r="BN90" t="s">
        <v>28</v>
      </c>
      <c r="BO90">
        <v>-267.91449730137901</v>
      </c>
      <c r="BP90">
        <v>-152.311256571211</v>
      </c>
      <c r="BQ90">
        <v>-115.58177979649</v>
      </c>
      <c r="BR90">
        <v>-267.91982934045302</v>
      </c>
      <c r="BS90">
        <v>-152.313892202066</v>
      </c>
      <c r="BT90">
        <v>-115.584450201599</v>
      </c>
      <c r="BU90">
        <v>-267.91516200905198</v>
      </c>
      <c r="BV90">
        <v>-152.31178563222099</v>
      </c>
      <c r="BW90">
        <v>-115.58188987358599</v>
      </c>
      <c r="BX90">
        <v>-267.919977020749</v>
      </c>
      <c r="BY90">
        <v>-152.31399897755401</v>
      </c>
      <c r="BZ90">
        <v>-115.584482375097</v>
      </c>
      <c r="CA90">
        <v>-267.527833377886</v>
      </c>
      <c r="CB90">
        <v>-152.08923521880899</v>
      </c>
      <c r="CC90">
        <v>-115.418676843657</v>
      </c>
      <c r="CD90">
        <v>-267.78563492343699</v>
      </c>
      <c r="CE90">
        <v>-152.23842846884199</v>
      </c>
      <c r="CF90">
        <v>-115.52628850647901</v>
      </c>
      <c r="CG90">
        <v>-267.86546412864902</v>
      </c>
      <c r="CH90">
        <v>-152.28343440434199</v>
      </c>
      <c r="CI90">
        <v>-115.560769829554</v>
      </c>
      <c r="CJ90">
        <v>-267.89317359999501</v>
      </c>
      <c r="CK90">
        <v>-152.29864267452899</v>
      </c>
      <c r="CL90">
        <v>-115.573159900213</v>
      </c>
      <c r="CM90">
        <v>-267.63182611241501</v>
      </c>
      <c r="CN90">
        <v>-152.159169219207</v>
      </c>
      <c r="CO90">
        <v>-115.452767569738</v>
      </c>
      <c r="CP90">
        <v>-267.88707170334402</v>
      </c>
      <c r="CQ90">
        <v>-152.30594867830399</v>
      </c>
      <c r="CR90">
        <v>-115.560162289762</v>
      </c>
      <c r="CS90">
        <v>-267.95573264934097</v>
      </c>
      <c r="CT90">
        <v>-152.34305250913999</v>
      </c>
      <c r="CU90">
        <v>-115.591369029456</v>
      </c>
      <c r="CV90">
        <v>-267.88362895936098</v>
      </c>
      <c r="CW90">
        <v>-152.292436535847</v>
      </c>
      <c r="CX90">
        <v>-115.57117833123201</v>
      </c>
      <c r="CY90">
        <v>-267.91145321473698</v>
      </c>
      <c r="CZ90">
        <v>-152.30616870978201</v>
      </c>
      <c r="DA90">
        <v>-115.585163023883</v>
      </c>
      <c r="DB90">
        <v>-267.91796321270999</v>
      </c>
      <c r="DC90">
        <v>-152.309179914076</v>
      </c>
      <c r="DD90">
        <v>-115.588623716773</v>
      </c>
      <c r="DE90">
        <v>-267.937838171934</v>
      </c>
      <c r="DF90">
        <v>-152.33239593754601</v>
      </c>
      <c r="DG90">
        <v>-115.584382400099</v>
      </c>
      <c r="DH90">
        <v>-267.97522906947302</v>
      </c>
      <c r="DI90">
        <v>-152.35243063338899</v>
      </c>
      <c r="DJ90">
        <v>-115.601452713974</v>
      </c>
      <c r="DK90">
        <v>-267.53946763031399</v>
      </c>
      <c r="DL90">
        <v>-152.09729129987599</v>
      </c>
      <c r="DM90">
        <v>-115.421874688976</v>
      </c>
      <c r="DN90">
        <v>-267.64377945544999</v>
      </c>
      <c r="DO90">
        <v>-152.167300101373</v>
      </c>
      <c r="DP90">
        <v>-115.45611767045099</v>
      </c>
      <c r="DR90">
        <v>-1.2963185997910001</v>
      </c>
      <c r="DS90">
        <v>-0.80344407458300005</v>
      </c>
      <c r="DT90">
        <v>-0.48565276648299999</v>
      </c>
      <c r="DU90">
        <v>-266.620950655657</v>
      </c>
      <c r="DV90">
        <v>-151.50912865495999</v>
      </c>
      <c r="DW90">
        <v>-115.097581400881</v>
      </c>
      <c r="DX90">
        <v>-1.298878684795</v>
      </c>
      <c r="DY90">
        <v>-0.80476354710599995</v>
      </c>
      <c r="DZ90">
        <v>-0.48686880071799998</v>
      </c>
      <c r="EA90">
        <f t="shared" si="205"/>
        <v>-267.92085332439132</v>
      </c>
      <c r="EB90">
        <f t="shared" si="206"/>
        <v>-152.314419965273</v>
      </c>
      <c r="EC90">
        <f t="shared" si="207"/>
        <v>-115.58493659151353</v>
      </c>
      <c r="ED90">
        <v>-1.2969244083339999</v>
      </c>
      <c r="EE90">
        <v>-0.80394540942600001</v>
      </c>
      <c r="EF90">
        <v>-0.48573613293399998</v>
      </c>
      <c r="EG90">
        <v>-266.62096427298297</v>
      </c>
      <c r="EH90">
        <v>-151.509133438438</v>
      </c>
      <c r="EI90">
        <v>-115.097585693119</v>
      </c>
      <c r="EJ90">
        <v>-1.2990127477660001</v>
      </c>
      <c r="EK90">
        <v>-0.80486553911500003</v>
      </c>
      <c r="EL90">
        <v>-0.48689668197800001</v>
      </c>
      <c r="EM90">
        <f t="shared" si="208"/>
        <v>-267.92072523225721</v>
      </c>
      <c r="EN90">
        <f t="shared" si="209"/>
        <v>-152.31432864217163</v>
      </c>
      <c r="EO90">
        <f t="shared" si="210"/>
        <v>-115.58489817730677</v>
      </c>
      <c r="EP90">
        <v>-267.59604719149701</v>
      </c>
      <c r="EQ90">
        <v>-152.13146173006601</v>
      </c>
      <c r="ER90">
        <v>-115.44527441004701</v>
      </c>
      <c r="ES90">
        <f t="shared" si="211"/>
        <v>-5.6579561183013993E-2</v>
      </c>
      <c r="ET90">
        <f t="shared" si="212"/>
        <v>-3.4170430190016532E-2</v>
      </c>
      <c r="EU90">
        <f t="shared" si="213"/>
        <v>-2.3399721071001522E-2</v>
      </c>
      <c r="EV90">
        <v>-4.7732263954000001E-2</v>
      </c>
      <c r="EW90">
        <v>-3.5838371305999997E-2</v>
      </c>
      <c r="EX90">
        <v>-1.0843260404000001E-2</v>
      </c>
      <c r="EY90">
        <v>-267.823721642838</v>
      </c>
      <c r="EZ90">
        <v>-152.259927184139</v>
      </c>
      <c r="FA90">
        <v>-115.544058916484</v>
      </c>
      <c r="FB90">
        <f t="shared" si="214"/>
        <v>-3.808671940100794E-2</v>
      </c>
      <c r="FC90">
        <f t="shared" si="215"/>
        <v>-2.149871529701386E-2</v>
      </c>
      <c r="FD90">
        <f t="shared" si="216"/>
        <v>-1.7770410004999349E-2</v>
      </c>
      <c r="FE90">
        <v>-6.3350060505E-2</v>
      </c>
      <c r="FF90">
        <v>-4.6021494165000003E-2</v>
      </c>
      <c r="FG90">
        <v>-1.6103373277999999E-2</v>
      </c>
      <c r="FH90">
        <v>-267.89250482688101</v>
      </c>
      <c r="FI90">
        <v>-152.30030037499299</v>
      </c>
      <c r="FJ90">
        <v>-115.57085673761701</v>
      </c>
      <c r="FK90">
        <v>-267.914653014625</v>
      </c>
      <c r="FL90">
        <v>-152.311355417361</v>
      </c>
      <c r="FM90">
        <v>-115.581837113028</v>
      </c>
      <c r="FN90">
        <v>-267.91986674590999</v>
      </c>
      <c r="FO90">
        <v>-152.31391625452599</v>
      </c>
      <c r="FP90">
        <v>-115.58446348369</v>
      </c>
      <c r="FQ90">
        <v>-267.888490345484</v>
      </c>
      <c r="FR90">
        <v>-152.294479126661</v>
      </c>
      <c r="FS90">
        <v>-115.573983202726</v>
      </c>
      <c r="FT90">
        <f t="shared" si="217"/>
        <v>-2.3026216834978186E-2</v>
      </c>
      <c r="FU90">
        <f t="shared" si="218"/>
        <v>-1.1044722319013545E-2</v>
      </c>
      <c r="FV90">
        <f t="shared" si="219"/>
        <v>-1.3213373171993226E-2</v>
      </c>
      <c r="FW90">
        <v>-6.7242303857000002E-2</v>
      </c>
      <c r="FX90">
        <v>-4.8573382478999998E-2</v>
      </c>
      <c r="FY90">
        <v>-1.7385826730000001E-2</v>
      </c>
      <c r="FZ90">
        <v>-4.6649237151999999E-2</v>
      </c>
      <c r="GA90">
        <v>-3.5175837207000002E-2</v>
      </c>
      <c r="GB90">
        <v>-1.0480405656000001E-2</v>
      </c>
    </row>
    <row r="91" spans="1:184" ht="17" x14ac:dyDescent="0.25">
      <c r="A91" s="5">
        <v>10</v>
      </c>
      <c r="B91" t="s">
        <v>3</v>
      </c>
      <c r="C91" t="s">
        <v>2</v>
      </c>
      <c r="D91" t="s">
        <v>21</v>
      </c>
      <c r="E91" s="3">
        <v>0.95</v>
      </c>
      <c r="F91" s="2">
        <f t="shared" si="148"/>
        <v>-14.11390782721687</v>
      </c>
      <c r="G91" s="4">
        <f t="shared" si="149"/>
        <v>-14.035948352704002</v>
      </c>
      <c r="H91" s="4">
        <f t="shared" si="150"/>
        <v>-14.049995682473838</v>
      </c>
      <c r="I91" s="4">
        <f t="shared" si="151"/>
        <v>-14.051460313519639</v>
      </c>
      <c r="J91" s="4">
        <f t="shared" si="152"/>
        <v>-14.05538490160084</v>
      </c>
      <c r="K91" s="4">
        <f t="shared" si="153"/>
        <v>-13.168995286855663</v>
      </c>
      <c r="L91" s="4">
        <f t="shared" si="154"/>
        <v>-13.729984854156516</v>
      </c>
      <c r="M91" s="4">
        <f t="shared" si="155"/>
        <v>-13.922920880998239</v>
      </c>
      <c r="N91" s="4">
        <f t="shared" si="156"/>
        <v>-13.984770107360729</v>
      </c>
      <c r="O91" s="4">
        <f t="shared" si="157"/>
        <v>-13.188953623092583</v>
      </c>
      <c r="P91" s="4">
        <f t="shared" si="158"/>
        <v>-13.796019317896549</v>
      </c>
      <c r="Q91" s="4">
        <f t="shared" si="159"/>
        <v>-13.995218993966036</v>
      </c>
      <c r="R91" s="4">
        <f t="shared" si="160"/>
        <v>-13.263440309735524</v>
      </c>
      <c r="S91" s="4">
        <f t="shared" si="161"/>
        <v>-13.321909013786327</v>
      </c>
      <c r="T91" s="4">
        <f t="shared" si="162"/>
        <v>-13.343137072818994</v>
      </c>
      <c r="U91" s="4">
        <f t="shared" si="163"/>
        <v>-13.855800190771076</v>
      </c>
      <c r="V91" s="4">
        <f t="shared" si="164"/>
        <v>-14.01486736370088</v>
      </c>
      <c r="W91" s="39">
        <f t="shared" si="165"/>
        <v>-13.939500641961398</v>
      </c>
      <c r="X91" s="4">
        <f t="shared" si="166"/>
        <v>-14.051386268741377</v>
      </c>
      <c r="Y91" s="4">
        <f t="shared" si="167"/>
        <v>-13.407166574049212</v>
      </c>
      <c r="Z91" s="4">
        <f t="shared" si="168"/>
        <v>-13.484859487234811</v>
      </c>
      <c r="AA91" s="38">
        <f t="shared" si="169"/>
        <v>-14.127688595659437</v>
      </c>
      <c r="AB91" s="4">
        <f t="shared" si="170"/>
        <v>-14.11390782721687</v>
      </c>
      <c r="AC91" s="37">
        <f t="shared" si="171"/>
        <v>-14.120691267641106</v>
      </c>
      <c r="AD91" s="36">
        <f t="shared" si="172"/>
        <v>-14.365333475686517</v>
      </c>
      <c r="AE91" s="4">
        <f t="shared" si="173"/>
        <v>-14.055638171228797</v>
      </c>
      <c r="AF91" s="4">
        <f t="shared" si="174"/>
        <v>-14.056736581747701</v>
      </c>
      <c r="AG91" s="4">
        <f t="shared" si="175"/>
        <v>-14.049416366266431</v>
      </c>
      <c r="AH91" s="4">
        <f t="shared" si="176"/>
        <v>-14.049661098954161</v>
      </c>
      <c r="AI91" s="4">
        <f t="shared" si="177"/>
        <v>-14.125821142782687</v>
      </c>
      <c r="AL91" s="4">
        <f t="shared" si="178"/>
        <v>0.51781326725381105</v>
      </c>
      <c r="AM91" s="4">
        <f t="shared" si="179"/>
        <v>-0.59550617978241704</v>
      </c>
      <c r="AN91" s="31">
        <f t="shared" si="180"/>
        <v>-7.7692912528605995E-2</v>
      </c>
      <c r="AO91" s="4">
        <f t="shared" si="181"/>
        <v>0.62603675466066322</v>
      </c>
      <c r="AP91" s="4">
        <f t="shared" si="182"/>
        <v>-0.69207121902362057</v>
      </c>
      <c r="AQ91" s="31">
        <f t="shared" si="183"/>
        <v>-6.6034464362957346E-2</v>
      </c>
      <c r="AR91" s="35">
        <f t="shared" si="184"/>
        <v>0.6530284890815452</v>
      </c>
      <c r="AS91" s="4">
        <f t="shared" si="185"/>
        <v>-0.72532660204393995</v>
      </c>
      <c r="AT91" s="31">
        <f t="shared" si="186"/>
        <v>-7.2298112962394745E-2</v>
      </c>
      <c r="AU91" s="4">
        <f t="shared" si="187"/>
        <v>0.67531753684709273</v>
      </c>
      <c r="AV91" s="32">
        <f t="shared" si="188"/>
        <v>-0.77087158555091162</v>
      </c>
      <c r="AW91" s="31">
        <f t="shared" si="189"/>
        <v>-9.5554048703818895E-2</v>
      </c>
      <c r="AX91" s="4">
        <f t="shared" si="190"/>
        <v>0.70910803605512984</v>
      </c>
      <c r="AY91" s="4">
        <f t="shared" si="191"/>
        <v>-0.59235988103555215</v>
      </c>
      <c r="AZ91" s="4">
        <f t="shared" si="192"/>
        <v>-0.67606033222587569</v>
      </c>
      <c r="BA91" s="4">
        <f t="shared" si="193"/>
        <v>0.11674815501957769</v>
      </c>
      <c r="BB91" s="31">
        <f t="shared" si="194"/>
        <v>3.3047703829254149E-2</v>
      </c>
      <c r="BC91" s="4">
        <f t="shared" si="195"/>
        <v>0.71370034008174377</v>
      </c>
      <c r="BD91" s="4">
        <f t="shared" si="196"/>
        <v>-0.6929583499145533</v>
      </c>
      <c r="BE91" s="4">
        <f t="shared" si="197"/>
        <v>-0.72947725495505022</v>
      </c>
      <c r="BF91" s="4">
        <f t="shared" si="198"/>
        <v>2.0741990167190472E-2</v>
      </c>
      <c r="BG91" s="4">
        <f t="shared" si="199"/>
        <v>-1.5776914873306458E-2</v>
      </c>
      <c r="BH91" s="4">
        <f t="shared" si="200"/>
        <v>-5.7171245469167853E-2</v>
      </c>
      <c r="BI91" s="34">
        <f t="shared" si="201"/>
        <v>0.70691689965750737</v>
      </c>
      <c r="BJ91" s="33">
        <f t="shared" si="202"/>
        <v>-6.3954685893404251E-2</v>
      </c>
      <c r="BK91" s="4">
        <f t="shared" si="203"/>
        <v>-0.56045258545858678</v>
      </c>
      <c r="BL91" s="4">
        <f t="shared" si="204"/>
        <v>-1.0222972340205598</v>
      </c>
      <c r="BN91" t="s">
        <v>27</v>
      </c>
      <c r="BO91">
        <v>-267.915377285332</v>
      </c>
      <c r="BP91">
        <v>-152.31124931912601</v>
      </c>
      <c r="BQ91">
        <v>-115.581760259657</v>
      </c>
      <c r="BR91">
        <v>-267.92071443583097</v>
      </c>
      <c r="BS91">
        <v>-152.31389008880299</v>
      </c>
      <c r="BT91">
        <v>-115.584434254635</v>
      </c>
      <c r="BU91">
        <v>-267.91604757974602</v>
      </c>
      <c r="BV91">
        <v>-152.31178316640199</v>
      </c>
      <c r="BW91">
        <v>-115.581871986913</v>
      </c>
      <c r="BX91">
        <v>-267.92086387686498</v>
      </c>
      <c r="BY91">
        <v>-152.31399824685701</v>
      </c>
      <c r="BZ91">
        <v>-115.584466949348</v>
      </c>
      <c r="CA91">
        <v>-267.528696659486</v>
      </c>
      <c r="CB91">
        <v>-152.08915061060401</v>
      </c>
      <c r="CC91">
        <v>-115.418559919928</v>
      </c>
      <c r="CD91">
        <v>-267.78648624815099</v>
      </c>
      <c r="CE91">
        <v>-152.238388203124</v>
      </c>
      <c r="CF91">
        <v>-115.526217922329</v>
      </c>
      <c r="CG91">
        <v>-267.86633153284902</v>
      </c>
      <c r="CH91">
        <v>-152.28341413610599</v>
      </c>
      <c r="CI91">
        <v>-115.560729810928</v>
      </c>
      <c r="CJ91">
        <v>-267.89405039694901</v>
      </c>
      <c r="CK91">
        <v>-152.298633012843</v>
      </c>
      <c r="CL91">
        <v>-115.57313123527901</v>
      </c>
      <c r="CM91">
        <v>-267.63275830356599</v>
      </c>
      <c r="CN91">
        <v>-152.159091210985</v>
      </c>
      <c r="CO91">
        <v>-115.452649157995</v>
      </c>
      <c r="CP91">
        <v>-267.88799935923299</v>
      </c>
      <c r="CQ91">
        <v>-152.305918068963</v>
      </c>
      <c r="CR91">
        <v>-115.56009593496</v>
      </c>
      <c r="CS91">
        <v>-267.95668019212002</v>
      </c>
      <c r="CT91">
        <v>-152.34304045230499</v>
      </c>
      <c r="CU91">
        <v>-115.59133693962799</v>
      </c>
      <c r="CV91">
        <v>-267.88471340762902</v>
      </c>
      <c r="CW91">
        <v>-152.29241868599601</v>
      </c>
      <c r="CX91">
        <v>-115.571158084961</v>
      </c>
      <c r="CY91">
        <v>-267.91254122972498</v>
      </c>
      <c r="CZ91">
        <v>-152.30616280651299</v>
      </c>
      <c r="DA91">
        <v>-115.585148610733</v>
      </c>
      <c r="DB91">
        <v>-267.91905546810699</v>
      </c>
      <c r="DC91">
        <v>-152.309178067148</v>
      </c>
      <c r="DD91">
        <v>-115.58861375941601</v>
      </c>
      <c r="DE91">
        <v>-267.938804025183</v>
      </c>
      <c r="DF91">
        <v>-152.33236857481799</v>
      </c>
      <c r="DG91">
        <v>-115.584354828174</v>
      </c>
      <c r="DH91">
        <v>-267.97618740891699</v>
      </c>
      <c r="DI91">
        <v>-152.35242029837099</v>
      </c>
      <c r="DJ91">
        <v>-115.60143299869</v>
      </c>
      <c r="DK91">
        <v>-267.54025848376699</v>
      </c>
      <c r="DL91">
        <v>-152.097161338635</v>
      </c>
      <c r="DM91">
        <v>-115.421731466088</v>
      </c>
      <c r="DN91">
        <v>-267.644635244065</v>
      </c>
      <c r="DO91">
        <v>-152.16717467058899</v>
      </c>
      <c r="DP91">
        <v>-115.455971082899</v>
      </c>
      <c r="DR91">
        <v>-1.2954079523349999</v>
      </c>
      <c r="DS91">
        <v>-0.80343736217499995</v>
      </c>
      <c r="DT91">
        <v>-0.48563898591900001</v>
      </c>
      <c r="DU91">
        <v>-266.62274131229401</v>
      </c>
      <c r="DV91">
        <v>-151.509128546895</v>
      </c>
      <c r="DW91">
        <v>-115.09757675803699</v>
      </c>
      <c r="DX91">
        <v>-1.2979731235380001</v>
      </c>
      <c r="DY91">
        <v>-0.80476154190799998</v>
      </c>
      <c r="DZ91">
        <v>-0.48685749659799998</v>
      </c>
      <c r="EA91">
        <f t="shared" si="205"/>
        <v>-267.92174045415146</v>
      </c>
      <c r="EB91">
        <f t="shared" si="206"/>
        <v>-152.31441973480196</v>
      </c>
      <c r="EC91">
        <f t="shared" si="207"/>
        <v>-115.5849216350787</v>
      </c>
      <c r="ED91">
        <v>-1.296019119748</v>
      </c>
      <c r="EE91">
        <v>-0.803943383708</v>
      </c>
      <c r="EF91">
        <v>-0.48572350430299999</v>
      </c>
      <c r="EG91">
        <v>-266.62275489527201</v>
      </c>
      <c r="EH91">
        <v>-151.509133346406</v>
      </c>
      <c r="EI91">
        <v>-115.097581112104</v>
      </c>
      <c r="EJ91">
        <v>-1.298108981593</v>
      </c>
      <c r="EK91">
        <v>-0.80486490045100001</v>
      </c>
      <c r="EL91">
        <v>-0.48688583724500001</v>
      </c>
      <c r="EM91">
        <f t="shared" si="208"/>
        <v>-267.92161263382428</v>
      </c>
      <c r="EN91">
        <f t="shared" si="209"/>
        <v>-152.31432840843016</v>
      </c>
      <c r="EO91">
        <f t="shared" si="210"/>
        <v>-115.58488339069481</v>
      </c>
      <c r="EP91">
        <v>-267.59702763289198</v>
      </c>
      <c r="EQ91">
        <v>-152.13134587219301</v>
      </c>
      <c r="ER91">
        <v>-115.44514126958801</v>
      </c>
      <c r="ES91">
        <f t="shared" si="211"/>
        <v>-5.6769149124988871E-2</v>
      </c>
      <c r="ET91">
        <f t="shared" si="212"/>
        <v>-3.4184533558004659E-2</v>
      </c>
      <c r="EU91">
        <f t="shared" si="213"/>
        <v>-2.3409803500001658E-2</v>
      </c>
      <c r="EV91">
        <v>-4.7607611172999997E-2</v>
      </c>
      <c r="EW91">
        <v>-3.5828798396999997E-2</v>
      </c>
      <c r="EX91">
        <v>-1.0829813311000001E-2</v>
      </c>
      <c r="EY91">
        <v>-267.82477882422597</v>
      </c>
      <c r="EZ91">
        <v>-152.25989896062299</v>
      </c>
      <c r="FA91">
        <v>-115.543997393936</v>
      </c>
      <c r="FB91">
        <f t="shared" si="214"/>
        <v>-3.8292576074979934E-2</v>
      </c>
      <c r="FC91">
        <f t="shared" si="215"/>
        <v>-2.1510757498987232E-2</v>
      </c>
      <c r="FD91">
        <f t="shared" si="216"/>
        <v>-1.7779471606999664E-2</v>
      </c>
      <c r="FE91">
        <v>-6.3220535007000006E-2</v>
      </c>
      <c r="FF91">
        <v>-4.6019108340000003E-2</v>
      </c>
      <c r="FG91">
        <v>-1.6098541022999999E-2</v>
      </c>
      <c r="FH91">
        <v>-267.893381663502</v>
      </c>
      <c r="FI91">
        <v>-152.30028240488099</v>
      </c>
      <c r="FJ91">
        <v>-115.57083258641001</v>
      </c>
      <c r="FK91">
        <v>-267.91553317099499</v>
      </c>
      <c r="FL91">
        <v>-152.31134829846701</v>
      </c>
      <c r="FM91">
        <v>-115.581817706208</v>
      </c>
      <c r="FN91">
        <v>-267.92075193147002</v>
      </c>
      <c r="FO91">
        <v>-152.31391415648901</v>
      </c>
      <c r="FP91">
        <v>-115.58444758969701</v>
      </c>
      <c r="FQ91">
        <v>-267.88956947271703</v>
      </c>
      <c r="FR91">
        <v>-152.294468176809</v>
      </c>
      <c r="FS91">
        <v>-115.573954377189</v>
      </c>
      <c r="FT91">
        <f t="shared" si="217"/>
        <v>-2.3237939868010926E-2</v>
      </c>
      <c r="FU91">
        <f t="shared" si="218"/>
        <v>-1.1054040703015744E-2</v>
      </c>
      <c r="FV91">
        <f t="shared" si="219"/>
        <v>-1.3224566261001769E-2</v>
      </c>
      <c r="FW91">
        <v>-6.7110719402999994E-2</v>
      </c>
      <c r="FX91">
        <v>-4.8572275496000003E-2</v>
      </c>
      <c r="FY91">
        <v>-1.7382562439E-2</v>
      </c>
      <c r="FZ91">
        <v>-4.6530277155000001E-2</v>
      </c>
      <c r="GA91">
        <v>-3.5169532029999999E-2</v>
      </c>
      <c r="GB91">
        <v>-1.0467607116E-2</v>
      </c>
    </row>
    <row r="92" spans="1:184" ht="17" x14ac:dyDescent="0.25">
      <c r="A92" s="5">
        <v>10</v>
      </c>
      <c r="B92" t="s">
        <v>3</v>
      </c>
      <c r="C92" t="s">
        <v>2</v>
      </c>
      <c r="D92" t="s">
        <v>21</v>
      </c>
      <c r="E92" s="3">
        <v>1</v>
      </c>
      <c r="F92" s="2">
        <f t="shared" si="148"/>
        <v>-14.371657048582625</v>
      </c>
      <c r="G92" s="4">
        <f t="shared" si="149"/>
        <v>-14.263313493345372</v>
      </c>
      <c r="H92" s="4">
        <f t="shared" si="150"/>
        <v>-14.27570593811104</v>
      </c>
      <c r="I92" s="4">
        <f t="shared" si="151"/>
        <v>-14.27833411420192</v>
      </c>
      <c r="J92" s="4">
        <f t="shared" si="152"/>
        <v>-14.28097722497332</v>
      </c>
      <c r="K92" s="4">
        <f t="shared" si="153"/>
        <v>-13.484101115638193</v>
      </c>
      <c r="L92" s="4">
        <f t="shared" si="154"/>
        <v>-13.988336509917634</v>
      </c>
      <c r="M92" s="4">
        <f t="shared" si="155"/>
        <v>-14.162062664345715</v>
      </c>
      <c r="N92" s="4">
        <f t="shared" si="156"/>
        <v>-14.217527582688668</v>
      </c>
      <c r="O92" s="4">
        <f t="shared" si="157"/>
        <v>-13.534992113502009</v>
      </c>
      <c r="P92" s="4">
        <f t="shared" si="158"/>
        <v>-14.084133708460095</v>
      </c>
      <c r="Q92" s="4">
        <f t="shared" si="159"/>
        <v>-14.26486796929491</v>
      </c>
      <c r="R92" s="4">
        <f t="shared" si="160"/>
        <v>-13.608726438202682</v>
      </c>
      <c r="S92" s="4">
        <f t="shared" si="161"/>
        <v>-13.658445977492272</v>
      </c>
      <c r="T92" s="4">
        <f t="shared" si="162"/>
        <v>-13.677527342209729</v>
      </c>
      <c r="U92" s="4">
        <f t="shared" si="163"/>
        <v>-14.142852837098939</v>
      </c>
      <c r="V92" s="4">
        <f t="shared" si="164"/>
        <v>-14.282532551210283</v>
      </c>
      <c r="W92" s="39">
        <f t="shared" si="165"/>
        <v>-14.218324897262979</v>
      </c>
      <c r="X92" s="4">
        <f t="shared" si="166"/>
        <v>-14.315421913645222</v>
      </c>
      <c r="Y92" s="4">
        <f t="shared" si="167"/>
        <v>-13.718761876253435</v>
      </c>
      <c r="Z92" s="4">
        <f t="shared" si="168"/>
        <v>-13.826784546175245</v>
      </c>
      <c r="AA92" s="38">
        <f t="shared" si="169"/>
        <v>-14.38372860803285</v>
      </c>
      <c r="AB92" s="4">
        <f t="shared" si="170"/>
        <v>-14.371657048582625</v>
      </c>
      <c r="AC92" s="37">
        <f t="shared" si="171"/>
        <v>-14.378003104226265</v>
      </c>
      <c r="AD92" s="36">
        <f t="shared" si="172"/>
        <v>-14.597571129692209</v>
      </c>
      <c r="AE92" s="4">
        <f t="shared" si="173"/>
        <v>-14.280909006303741</v>
      </c>
      <c r="AF92" s="4">
        <f t="shared" si="174"/>
        <v>-14.282023233955819</v>
      </c>
      <c r="AG92" s="4">
        <f t="shared" si="175"/>
        <v>-14.275963497528025</v>
      </c>
      <c r="AH92" s="4">
        <f t="shared" si="176"/>
        <v>-14.275720283900945</v>
      </c>
      <c r="AI92" s="4">
        <f t="shared" si="177"/>
        <v>-14.383363557719372</v>
      </c>
      <c r="AL92" s="4">
        <f t="shared" si="178"/>
        <v>0.42901228129568403</v>
      </c>
      <c r="AM92" s="4">
        <f t="shared" si="179"/>
        <v>-0.53703495062152018</v>
      </c>
      <c r="AN92" s="31">
        <f t="shared" si="180"/>
        <v>-0.10802266932583615</v>
      </c>
      <c r="AO92" s="4">
        <f t="shared" si="181"/>
        <v>0.52623794939952395</v>
      </c>
      <c r="AP92" s="4">
        <f t="shared" si="182"/>
        <v>-0.62203514791011172</v>
      </c>
      <c r="AQ92" s="31">
        <f t="shared" si="183"/>
        <v>-9.5797198510587767E-2</v>
      </c>
      <c r="AR92" s="35">
        <f t="shared" si="184"/>
        <v>0.54968605923044123</v>
      </c>
      <c r="AS92" s="4">
        <f t="shared" si="185"/>
        <v>-0.65249136416326659</v>
      </c>
      <c r="AT92" s="31">
        <f t="shared" si="186"/>
        <v>-0.10280530493282536</v>
      </c>
      <c r="AU92" s="4">
        <f t="shared" si="187"/>
        <v>0.569048877191068</v>
      </c>
      <c r="AV92" s="32">
        <f t="shared" si="188"/>
        <v>-0.69420274262151949</v>
      </c>
      <c r="AW92" s="31">
        <f t="shared" si="189"/>
        <v>-0.12515386543045148</v>
      </c>
      <c r="AX92" s="4">
        <f t="shared" si="190"/>
        <v>0.59919224150921579</v>
      </c>
      <c r="AY92" s="4">
        <f t="shared" si="191"/>
        <v>-0.53412639889625702</v>
      </c>
      <c r="AZ92" s="4">
        <f t="shared" si="192"/>
        <v>-0.60959845906029808</v>
      </c>
      <c r="BA92" s="4">
        <f t="shared" si="193"/>
        <v>6.506584261295878E-2</v>
      </c>
      <c r="BB92" s="31">
        <f t="shared" si="194"/>
        <v>-1.0406217551082286E-2</v>
      </c>
      <c r="BC92" s="4">
        <f t="shared" si="195"/>
        <v>0.6045689279947134</v>
      </c>
      <c r="BD92" s="4">
        <f t="shared" si="196"/>
        <v>-0.62408657371801013</v>
      </c>
      <c r="BE92" s="4">
        <f t="shared" si="197"/>
        <v>-0.65697593615294925</v>
      </c>
      <c r="BF92" s="4">
        <f t="shared" si="198"/>
        <v>-1.9517645723296728E-2</v>
      </c>
      <c r="BG92" s="4">
        <f t="shared" si="199"/>
        <v>-5.2407008158235846E-2</v>
      </c>
      <c r="BH92" s="4">
        <f t="shared" si="200"/>
        <v>-8.9633814626806085E-2</v>
      </c>
      <c r="BI92" s="34">
        <f t="shared" si="201"/>
        <v>0.59822287235107352</v>
      </c>
      <c r="BJ92" s="33">
        <f t="shared" si="202"/>
        <v>-9.5979870270445966E-2</v>
      </c>
      <c r="BK92" s="4">
        <f t="shared" si="203"/>
        <v>-0.503228327488353</v>
      </c>
      <c r="BL92" s="4">
        <f t="shared" si="204"/>
        <v>-0.92011682373110393</v>
      </c>
      <c r="BN92" t="s">
        <v>26</v>
      </c>
      <c r="BO92">
        <v>-267.915797068247</v>
      </c>
      <c r="BP92">
        <v>-152.31124234134299</v>
      </c>
      <c r="BQ92">
        <v>-115.581824690955</v>
      </c>
      <c r="BR92">
        <v>-267.921139733507</v>
      </c>
      <c r="BS92">
        <v>-152.31388806407301</v>
      </c>
      <c r="BT92">
        <v>-115.584501884868</v>
      </c>
      <c r="BU92">
        <v>-267.916472374048</v>
      </c>
      <c r="BV92">
        <v>-152.31178079902699</v>
      </c>
      <c r="BW92">
        <v>-115.58193760219</v>
      </c>
      <c r="BX92">
        <v>-267.92129090861698</v>
      </c>
      <c r="BY92">
        <v>-152.31399757292601</v>
      </c>
      <c r="BZ92">
        <v>-115.58453515079501</v>
      </c>
      <c r="CA92">
        <v>-267.529097226906</v>
      </c>
      <c r="CB92">
        <v>-152.08907849960801</v>
      </c>
      <c r="CC92">
        <v>-115.418530445263</v>
      </c>
      <c r="CD92">
        <v>-267.78687912714702</v>
      </c>
      <c r="CE92">
        <v>-152.23835288181201</v>
      </c>
      <c r="CF92">
        <v>-115.526234413084</v>
      </c>
      <c r="CG92">
        <v>-267.86674265636702</v>
      </c>
      <c r="CH92">
        <v>-152.283396272467</v>
      </c>
      <c r="CI92">
        <v>-115.560777701411</v>
      </c>
      <c r="CJ92">
        <v>-267.89446921561898</v>
      </c>
      <c r="CK92">
        <v>-152.298623909919</v>
      </c>
      <c r="CL92">
        <v>-115.573188234241</v>
      </c>
      <c r="CM92">
        <v>-267.63321075288599</v>
      </c>
      <c r="CN92">
        <v>-152.15902495601699</v>
      </c>
      <c r="CO92">
        <v>-115.45261641486999</v>
      </c>
      <c r="CP92">
        <v>-267.88845023260302</v>
      </c>
      <c r="CQ92">
        <v>-152.305891444803</v>
      </c>
      <c r="CR92">
        <v>-115.560114293002</v>
      </c>
      <c r="CS92">
        <v>-267.95715232927301</v>
      </c>
      <c r="CT92">
        <v>-152.34302986242901</v>
      </c>
      <c r="CU92">
        <v>-115.59138995367999</v>
      </c>
      <c r="CV92">
        <v>-267.88531339199199</v>
      </c>
      <c r="CW92">
        <v>-152.29240217720999</v>
      </c>
      <c r="CX92">
        <v>-115.571224329662</v>
      </c>
      <c r="CY92">
        <v>-267.913144318234</v>
      </c>
      <c r="CZ92">
        <v>-152.306157203254</v>
      </c>
      <c r="DA92">
        <v>-115.58522099673399</v>
      </c>
      <c r="DB92">
        <v>-267.91966297146899</v>
      </c>
      <c r="DC92">
        <v>-152.309176348915</v>
      </c>
      <c r="DD92">
        <v>-115.588690096219</v>
      </c>
      <c r="DE92">
        <v>-267.93929168491297</v>
      </c>
      <c r="DF92">
        <v>-152.332343272336</v>
      </c>
      <c r="DG92">
        <v>-115.584410342895</v>
      </c>
      <c r="DH92">
        <v>-267.976667280416</v>
      </c>
      <c r="DI92">
        <v>-152.35241049381401</v>
      </c>
      <c r="DJ92">
        <v>-115.601496123136</v>
      </c>
      <c r="DK92">
        <v>-267.540584482908</v>
      </c>
      <c r="DL92">
        <v>-152.097041972413</v>
      </c>
      <c r="DM92">
        <v>-115.42168027275</v>
      </c>
      <c r="DN92">
        <v>-267.64500801782799</v>
      </c>
      <c r="DO92">
        <v>-152.16705901720701</v>
      </c>
      <c r="DP92">
        <v>-115.455914617801</v>
      </c>
      <c r="DR92">
        <v>-1.2945696024710001</v>
      </c>
      <c r="DS92">
        <v>-0.80343098372400001</v>
      </c>
      <c r="DT92">
        <v>-0.48558696229800002</v>
      </c>
      <c r="DU92">
        <v>-266.62400036005698</v>
      </c>
      <c r="DV92">
        <v>-151.50912845480201</v>
      </c>
      <c r="DW92">
        <v>-115.097694507193</v>
      </c>
      <c r="DX92">
        <v>-1.2971393734500001</v>
      </c>
      <c r="DY92">
        <v>-0.80475960927099999</v>
      </c>
      <c r="DZ92">
        <v>-0.48680737767499999</v>
      </c>
      <c r="EA92">
        <f t="shared" si="205"/>
        <v>-267.92216759164688</v>
      </c>
      <c r="EB92">
        <f t="shared" si="206"/>
        <v>-152.31441948831062</v>
      </c>
      <c r="EC92">
        <f t="shared" si="207"/>
        <v>-115.58499002715367</v>
      </c>
      <c r="ED92">
        <v>-1.2951855213779999</v>
      </c>
      <c r="EE92">
        <v>-0.80394151136900005</v>
      </c>
      <c r="EF92">
        <v>-0.485672168515</v>
      </c>
      <c r="EG92">
        <v>-266.624013905558</v>
      </c>
      <c r="EH92">
        <v>-151.50913326953599</v>
      </c>
      <c r="EI92">
        <v>-115.097698945182</v>
      </c>
      <c r="EJ92">
        <v>-1.297277003059</v>
      </c>
      <c r="EK92">
        <v>-0.80486430339100001</v>
      </c>
      <c r="EL92">
        <v>-0.48683620561300001</v>
      </c>
      <c r="EM92">
        <f t="shared" si="208"/>
        <v>-267.92204024593207</v>
      </c>
      <c r="EN92">
        <f t="shared" si="209"/>
        <v>-152.3143281914079</v>
      </c>
      <c r="EO92">
        <f t="shared" si="210"/>
        <v>-115.58495220270686</v>
      </c>
      <c r="EP92">
        <v>-267.59751823112902</v>
      </c>
      <c r="EQ92">
        <v>-152.13123951474299</v>
      </c>
      <c r="ER92">
        <v>-115.445100153201</v>
      </c>
      <c r="ES92">
        <f t="shared" si="211"/>
        <v>-5.6933748221013047E-2</v>
      </c>
      <c r="ET92">
        <f t="shared" si="212"/>
        <v>-3.4197542329991393E-2</v>
      </c>
      <c r="EU92">
        <f t="shared" si="213"/>
        <v>-2.3419880451001518E-2</v>
      </c>
      <c r="EV92">
        <v>-4.7489786697999997E-2</v>
      </c>
      <c r="EW92">
        <v>-3.5819502464000001E-2</v>
      </c>
      <c r="EX92">
        <v>-1.08144646E-2</v>
      </c>
      <c r="EY92">
        <v>-267.82535241519997</v>
      </c>
      <c r="EZ92">
        <v>-152.259874507539</v>
      </c>
      <c r="FA92">
        <v>-115.544024688928</v>
      </c>
      <c r="FB92">
        <f t="shared" si="214"/>
        <v>-3.8473288052955468E-2</v>
      </c>
      <c r="FC92">
        <f t="shared" si="215"/>
        <v>-2.1521625726990123E-2</v>
      </c>
      <c r="FD92">
        <f t="shared" si="216"/>
        <v>-1.7790275844006942E-2</v>
      </c>
      <c r="FE92">
        <v>-6.3097817402999995E-2</v>
      </c>
      <c r="FF92">
        <v>-4.6016937264000003E-2</v>
      </c>
      <c r="FG92">
        <v>-1.6089604074000001E-2</v>
      </c>
      <c r="FH92">
        <v>-267.89379903527202</v>
      </c>
      <c r="FI92">
        <v>-152.30026564878301</v>
      </c>
      <c r="FJ92">
        <v>-115.570891627791</v>
      </c>
      <c r="FK92">
        <v>-267.91595327576499</v>
      </c>
      <c r="FL92">
        <v>-152.311341506215</v>
      </c>
      <c r="FM92">
        <v>-115.581882209431</v>
      </c>
      <c r="FN92">
        <v>-267.92117731487599</v>
      </c>
      <c r="FO92">
        <v>-152.31391218692099</v>
      </c>
      <c r="FP92">
        <v>-115.58451527283</v>
      </c>
      <c r="FQ92">
        <v>-267.89016626697401</v>
      </c>
      <c r="FR92">
        <v>-152.29445859521601</v>
      </c>
      <c r="FS92">
        <v>-115.574014969727</v>
      </c>
      <c r="FT92">
        <f t="shared" si="217"/>
        <v>-2.3423610606982948E-2</v>
      </c>
      <c r="FU92">
        <f t="shared" si="218"/>
        <v>-1.106232274901231E-2</v>
      </c>
      <c r="FV92">
        <f t="shared" si="219"/>
        <v>-1.3237268316004247E-2</v>
      </c>
      <c r="FW92">
        <v>-6.6986062299000004E-2</v>
      </c>
      <c r="FX92">
        <v>-4.8571267214E-2</v>
      </c>
      <c r="FY92">
        <v>-1.7374983952E-2</v>
      </c>
      <c r="FZ92">
        <v>-4.6418586892999998E-2</v>
      </c>
      <c r="GA92">
        <v>-3.5163775559999999E-2</v>
      </c>
      <c r="GB92">
        <v>-1.045286598E-2</v>
      </c>
    </row>
    <row r="93" spans="1:184" ht="17" x14ac:dyDescent="0.25">
      <c r="A93" s="5">
        <v>10</v>
      </c>
      <c r="B93" t="s">
        <v>3</v>
      </c>
      <c r="C93" t="s">
        <v>2</v>
      </c>
      <c r="D93" t="s">
        <v>21</v>
      </c>
      <c r="E93" s="3">
        <v>1.05</v>
      </c>
      <c r="F93" s="2">
        <f t="shared" si="148"/>
        <v>-14.457786361798616</v>
      </c>
      <c r="G93" s="4">
        <f t="shared" si="149"/>
        <v>-14.331468143479894</v>
      </c>
      <c r="H93" s="4">
        <f t="shared" si="150"/>
        <v>-14.342635131269979</v>
      </c>
      <c r="I93" s="4">
        <f t="shared" si="151"/>
        <v>-14.345941641345297</v>
      </c>
      <c r="J93" s="4">
        <f t="shared" si="152"/>
        <v>-14.347749671264483</v>
      </c>
      <c r="K93" s="4">
        <f t="shared" si="153"/>
        <v>-13.631995172575026</v>
      </c>
      <c r="L93" s="4">
        <f t="shared" si="154"/>
        <v>-14.083700399942311</v>
      </c>
      <c r="M93" s="4">
        <f t="shared" si="155"/>
        <v>-14.240385757064759</v>
      </c>
      <c r="N93" s="4">
        <f t="shared" si="156"/>
        <v>-14.290430185623237</v>
      </c>
      <c r="O93" s="4">
        <f t="shared" si="157"/>
        <v>-13.701610994909768</v>
      </c>
      <c r="P93" s="4">
        <f t="shared" si="158"/>
        <v>-14.196806911531773</v>
      </c>
      <c r="Q93" s="4">
        <f t="shared" si="159"/>
        <v>-14.361215146016484</v>
      </c>
      <c r="R93" s="4">
        <f t="shared" si="160"/>
        <v>-13.773439461586365</v>
      </c>
      <c r="S93" s="4">
        <f t="shared" si="161"/>
        <v>-13.814871355517976</v>
      </c>
      <c r="T93" s="4">
        <f t="shared" si="162"/>
        <v>-13.832215435717492</v>
      </c>
      <c r="U93" s="4">
        <f t="shared" si="163"/>
        <v>-14.255710036649884</v>
      </c>
      <c r="V93" s="4">
        <f t="shared" si="164"/>
        <v>-14.377335732032778</v>
      </c>
      <c r="W93" s="39">
        <f t="shared" si="165"/>
        <v>-14.323854868906359</v>
      </c>
      <c r="X93" s="4">
        <f t="shared" si="166"/>
        <v>-14.406977604675108</v>
      </c>
      <c r="Y93" s="4">
        <f t="shared" si="167"/>
        <v>-13.859968161573716</v>
      </c>
      <c r="Z93" s="4">
        <f t="shared" si="168"/>
        <v>-13.985693412272715</v>
      </c>
      <c r="AA93" s="38">
        <f t="shared" si="169"/>
        <v>-14.468360381968978</v>
      </c>
      <c r="AB93" s="4">
        <f t="shared" si="170"/>
        <v>-14.457786361798616</v>
      </c>
      <c r="AC93" s="37">
        <f t="shared" si="171"/>
        <v>-14.463739737077507</v>
      </c>
      <c r="AD93" s="36">
        <f t="shared" si="172"/>
        <v>-14.660421708781731</v>
      </c>
      <c r="AE93" s="4">
        <f t="shared" si="173"/>
        <v>-14.347445402252632</v>
      </c>
      <c r="AF93" s="4">
        <f t="shared" si="174"/>
        <v>-14.348548473528369</v>
      </c>
      <c r="AG93" s="4">
        <f t="shared" si="175"/>
        <v>-14.343114058295319</v>
      </c>
      <c r="AH93" s="4">
        <f t="shared" si="176"/>
        <v>-14.342935815586229</v>
      </c>
      <c r="AI93" s="4">
        <f t="shared" si="177"/>
        <v>-14.469006830875275</v>
      </c>
      <c r="AL93" s="4">
        <f t="shared" si="178"/>
        <v>0.35909890086250712</v>
      </c>
      <c r="AM93" s="4">
        <f t="shared" si="179"/>
        <v>-0.48482415219112479</v>
      </c>
      <c r="AN93" s="31">
        <f t="shared" si="180"/>
        <v>-0.12572525132861767</v>
      </c>
      <c r="AO93" s="4">
        <f t="shared" si="181"/>
        <v>0.44639671411697585</v>
      </c>
      <c r="AP93" s="4">
        <f t="shared" si="182"/>
        <v>-0.55950322570852473</v>
      </c>
      <c r="AQ93" s="31">
        <f t="shared" si="183"/>
        <v>-0.11310651159154889</v>
      </c>
      <c r="AR93" s="35">
        <f t="shared" si="184"/>
        <v>0.46658935741566626</v>
      </c>
      <c r="AS93" s="4">
        <f t="shared" si="185"/>
        <v>-0.58741874698504781</v>
      </c>
      <c r="AT93" s="31">
        <f t="shared" si="186"/>
        <v>-0.12082938956938155</v>
      </c>
      <c r="AU93" s="4">
        <f t="shared" si="187"/>
        <v>0.48326389873928632</v>
      </c>
      <c r="AV93" s="32">
        <f t="shared" si="188"/>
        <v>-0.62565051100806068</v>
      </c>
      <c r="AW93" s="31">
        <f t="shared" si="189"/>
        <v>-0.14238661226877436</v>
      </c>
      <c r="AX93" s="4">
        <f t="shared" si="190"/>
        <v>0.51047897196739456</v>
      </c>
      <c r="AY93" s="4">
        <f t="shared" si="191"/>
        <v>-0.48227057506351834</v>
      </c>
      <c r="AZ93" s="4">
        <f t="shared" si="192"/>
        <v>-0.5504154073199935</v>
      </c>
      <c r="BA93" s="4">
        <f t="shared" si="193"/>
        <v>2.8208396903876221E-2</v>
      </c>
      <c r="BB93" s="31">
        <f t="shared" si="194"/>
        <v>-3.9936435352598942E-2</v>
      </c>
      <c r="BC93" s="4">
        <f t="shared" si="195"/>
        <v>0.51641262273781474</v>
      </c>
      <c r="BD93" s="4">
        <f t="shared" si="196"/>
        <v>-0.56246437651480186</v>
      </c>
      <c r="BE93" s="4">
        <f t="shared" si="197"/>
        <v>-0.59210624915713195</v>
      </c>
      <c r="BF93" s="4">
        <f t="shared" si="198"/>
        <v>-4.6051753776987114E-2</v>
      </c>
      <c r="BG93" s="4">
        <f t="shared" si="199"/>
        <v>-7.5693626419317206E-2</v>
      </c>
      <c r="BH93" s="4">
        <f t="shared" si="200"/>
        <v>-0.10923788827024594</v>
      </c>
      <c r="BI93" s="34">
        <f t="shared" si="201"/>
        <v>0.51045924745892446</v>
      </c>
      <c r="BJ93" s="33">
        <f t="shared" si="202"/>
        <v>-0.11519126354913622</v>
      </c>
      <c r="BK93" s="4">
        <f t="shared" si="203"/>
        <v>-0.45237416506385292</v>
      </c>
      <c r="BL93" s="4">
        <f t="shared" si="204"/>
        <v>-0.82828585799117538</v>
      </c>
      <c r="BN93" t="s">
        <v>25</v>
      </c>
      <c r="BO93">
        <v>-267.91582612125097</v>
      </c>
      <c r="BP93">
        <v>-152.31123562758401</v>
      </c>
      <c r="BQ93">
        <v>-115.581751846374</v>
      </c>
      <c r="BR93">
        <v>-267.92117391552</v>
      </c>
      <c r="BS93">
        <v>-152.31388613622599</v>
      </c>
      <c r="BT93">
        <v>-115.58443133627399</v>
      </c>
      <c r="BU93">
        <v>-267.91650592485399</v>
      </c>
      <c r="BV93">
        <v>-152.31177859647599</v>
      </c>
      <c r="BW93">
        <v>-115.58186561609899</v>
      </c>
      <c r="BX93">
        <v>-267.92132678084198</v>
      </c>
      <c r="BY93">
        <v>-152.31399696822001</v>
      </c>
      <c r="BZ93">
        <v>-115.584465219064</v>
      </c>
      <c r="CA93">
        <v>-267.52912917075099</v>
      </c>
      <c r="CB93">
        <v>-152.08901576727399</v>
      </c>
      <c r="CC93">
        <v>-115.41838943726999</v>
      </c>
      <c r="CD93">
        <v>-267.78689179727297</v>
      </c>
      <c r="CE93">
        <v>-152.23832172544499</v>
      </c>
      <c r="CF93">
        <v>-115.52612626755101</v>
      </c>
      <c r="CG93">
        <v>-267.86676491806901</v>
      </c>
      <c r="CH93">
        <v>-152.28338033578899</v>
      </c>
      <c r="CI93">
        <v>-115.560691084003</v>
      </c>
      <c r="CJ93">
        <v>-267.89449671862002</v>
      </c>
      <c r="CK93">
        <v>-152.29861564989099</v>
      </c>
      <c r="CL93">
        <v>-115.57310781958201</v>
      </c>
      <c r="CM93">
        <v>-267.63327456599399</v>
      </c>
      <c r="CN93">
        <v>-152.158967096053</v>
      </c>
      <c r="CO93">
        <v>-115.45247256386401</v>
      </c>
      <c r="CP93">
        <v>-267.888498387217</v>
      </c>
      <c r="CQ93">
        <v>-152.305868074176</v>
      </c>
      <c r="CR93">
        <v>-115.56000626207199</v>
      </c>
      <c r="CS93">
        <v>-267.95721221123802</v>
      </c>
      <c r="CT93">
        <v>-152.34302038786501</v>
      </c>
      <c r="CU93">
        <v>-115.591305771216</v>
      </c>
      <c r="CV93">
        <v>-267.885475340916</v>
      </c>
      <c r="CW93">
        <v>-152.292386765777</v>
      </c>
      <c r="CX93">
        <v>-115.571139203119</v>
      </c>
      <c r="CY93">
        <v>-267.91330743201701</v>
      </c>
      <c r="CZ93">
        <v>-152.30615188488599</v>
      </c>
      <c r="DA93">
        <v>-115.58514014918801</v>
      </c>
      <c r="DB93">
        <v>-267.919829906426</v>
      </c>
      <c r="DC93">
        <v>-152.309174749611</v>
      </c>
      <c r="DD93">
        <v>-115.58861211932199</v>
      </c>
      <c r="DE93">
        <v>-267.93936337627798</v>
      </c>
      <c r="DF93">
        <v>-152.33231967737399</v>
      </c>
      <c r="DG93">
        <v>-115.584325779834</v>
      </c>
      <c r="DH93">
        <v>-267.976731598588</v>
      </c>
      <c r="DI93">
        <v>-152.352401128042</v>
      </c>
      <c r="DJ93">
        <v>-115.601418728601</v>
      </c>
      <c r="DK93">
        <v>-267.54053824922499</v>
      </c>
      <c r="DL93">
        <v>-152.096930215627</v>
      </c>
      <c r="DM93">
        <v>-115.421520769323</v>
      </c>
      <c r="DN93">
        <v>-267.64498788989499</v>
      </c>
      <c r="DO93">
        <v>-152.166949898517</v>
      </c>
      <c r="DP93">
        <v>-115.45575037117101</v>
      </c>
      <c r="DR93">
        <v>-1.293925093271</v>
      </c>
      <c r="DS93">
        <v>-0.80342480122500004</v>
      </c>
      <c r="DT93">
        <v>-0.48563174213799998</v>
      </c>
      <c r="DU93">
        <v>-266.62467484799998</v>
      </c>
      <c r="DV93">
        <v>-151.50912837550499</v>
      </c>
      <c r="DW93">
        <v>-115.097577744456</v>
      </c>
      <c r="DX93">
        <v>-1.2964990675200001</v>
      </c>
      <c r="DY93">
        <v>-0.80475776072100003</v>
      </c>
      <c r="DZ93">
        <v>-0.48685359181799998</v>
      </c>
      <c r="EA93">
        <f t="shared" si="205"/>
        <v>-267.92220345488573</v>
      </c>
      <c r="EB93">
        <f t="shared" si="206"/>
        <v>-152.31441929395845</v>
      </c>
      <c r="EC93">
        <f t="shared" si="207"/>
        <v>-115.58492005225283</v>
      </c>
      <c r="ED93">
        <v>-1.2945452373640001</v>
      </c>
      <c r="EE93">
        <v>-0.803939734204</v>
      </c>
      <c r="EF93">
        <v>-0.48571733167499997</v>
      </c>
      <c r="EG93">
        <v>-266.62468835280498</v>
      </c>
      <c r="EH93">
        <v>-151.509133205799</v>
      </c>
      <c r="EI93">
        <v>-115.09758227793699</v>
      </c>
      <c r="EJ93">
        <v>-1.296638428037</v>
      </c>
      <c r="EK93">
        <v>-0.804863762421</v>
      </c>
      <c r="EL93">
        <v>-0.48688294112699998</v>
      </c>
      <c r="EM93">
        <f t="shared" si="208"/>
        <v>-267.92207673045573</v>
      </c>
      <c r="EN93">
        <f t="shared" si="209"/>
        <v>-152.31432802960558</v>
      </c>
      <c r="EO93">
        <f t="shared" si="210"/>
        <v>-115.5848828343198</v>
      </c>
      <c r="EP93">
        <v>-267.597594423229</v>
      </c>
      <c r="EQ93">
        <v>-152.13113943556701</v>
      </c>
      <c r="ER93">
        <v>-115.44493998388801</v>
      </c>
      <c r="ES93">
        <f t="shared" si="211"/>
        <v>-5.7056174004003424E-2</v>
      </c>
      <c r="ET93">
        <f t="shared" si="212"/>
        <v>-3.4209219940009916E-2</v>
      </c>
      <c r="EU93">
        <f t="shared" si="213"/>
        <v>-2.3419214565009838E-2</v>
      </c>
      <c r="EV93">
        <v>-4.7393466666999999E-2</v>
      </c>
      <c r="EW93">
        <v>-3.5810462949999997E-2</v>
      </c>
      <c r="EX93">
        <v>-1.0810387283E-2</v>
      </c>
      <c r="EY93">
        <v>-267.825498562002</v>
      </c>
      <c r="EZ93">
        <v>-152.259853153612</v>
      </c>
      <c r="FA93">
        <v>-115.54391298252899</v>
      </c>
      <c r="FB93">
        <f t="shared" si="214"/>
        <v>-3.860676472902469E-2</v>
      </c>
      <c r="FC93">
        <f t="shared" si="215"/>
        <v>-2.1531428167008926E-2</v>
      </c>
      <c r="FD93">
        <f t="shared" si="216"/>
        <v>-1.7786714977987117E-2</v>
      </c>
      <c r="FE93">
        <v>-6.2999825214999999E-2</v>
      </c>
      <c r="FF93">
        <v>-4.6014920564E-2</v>
      </c>
      <c r="FG93">
        <v>-1.6093279543000001E-2</v>
      </c>
      <c r="FH93">
        <v>-267.89382856784499</v>
      </c>
      <c r="FI93">
        <v>-152.300249896824</v>
      </c>
      <c r="FJ93">
        <v>-115.570815799011</v>
      </c>
      <c r="FK93">
        <v>-267.915982759413</v>
      </c>
      <c r="FL93">
        <v>-152.31133499085499</v>
      </c>
      <c r="FM93">
        <v>-115.58180941475101</v>
      </c>
      <c r="FN93">
        <v>-267.92121156002298</v>
      </c>
      <c r="FO93">
        <v>-152.31391030594199</v>
      </c>
      <c r="FP93">
        <v>-115.584444748031</v>
      </c>
      <c r="FQ93">
        <v>-267.89032540688697</v>
      </c>
      <c r="FR93">
        <v>-152.29445005810999</v>
      </c>
      <c r="FS93">
        <v>-115.57392540794</v>
      </c>
      <c r="FT93">
        <f t="shared" si="217"/>
        <v>-2.3560488817963687E-2</v>
      </c>
      <c r="FU93">
        <f t="shared" si="218"/>
        <v>-1.1069722320996789E-2</v>
      </c>
      <c r="FV93">
        <f t="shared" si="219"/>
        <v>-1.3234323936998749E-2</v>
      </c>
      <c r="FW93">
        <v>-6.6886804351000001E-2</v>
      </c>
      <c r="FX93">
        <v>-4.8570329755000002E-2</v>
      </c>
      <c r="FY93">
        <v>-1.7380363275000001E-2</v>
      </c>
      <c r="FZ93">
        <v>-4.6328393284999998E-2</v>
      </c>
      <c r="GA93">
        <v>-3.5158472459000001E-2</v>
      </c>
      <c r="GB93">
        <v>-1.0449016736000001E-2</v>
      </c>
    </row>
    <row r="94" spans="1:184" ht="17" x14ac:dyDescent="0.25">
      <c r="A94" s="5">
        <v>10</v>
      </c>
      <c r="B94" t="s">
        <v>3</v>
      </c>
      <c r="C94" t="s">
        <v>2</v>
      </c>
      <c r="D94" t="s">
        <v>21</v>
      </c>
      <c r="E94" s="3">
        <v>1.1000000000000001</v>
      </c>
      <c r="F94" s="2">
        <f t="shared" si="148"/>
        <v>-14.339234989002659</v>
      </c>
      <c r="G94" s="4">
        <f t="shared" si="149"/>
        <v>-14.200347652085831</v>
      </c>
      <c r="H94" s="4">
        <f t="shared" si="150"/>
        <v>-14.210655857334169</v>
      </c>
      <c r="I94" s="4">
        <f t="shared" si="151"/>
        <v>-14.214323640938439</v>
      </c>
      <c r="J94" s="4">
        <f t="shared" si="152"/>
        <v>-14.215630326549253</v>
      </c>
      <c r="K94" s="4">
        <f t="shared" si="153"/>
        <v>-13.578092995075979</v>
      </c>
      <c r="L94" s="4">
        <f t="shared" si="154"/>
        <v>-13.977459823127898</v>
      </c>
      <c r="M94" s="4">
        <f t="shared" si="155"/>
        <v>-14.11862273435481</v>
      </c>
      <c r="N94" s="4">
        <f t="shared" si="156"/>
        <v>-14.163457714573092</v>
      </c>
      <c r="O94" s="4">
        <f t="shared" si="157"/>
        <v>-13.661181150847138</v>
      </c>
      <c r="P94" s="4">
        <f t="shared" si="158"/>
        <v>-14.102325929878882</v>
      </c>
      <c r="Q94" s="4">
        <f t="shared" si="159"/>
        <v>-14.251719253820559</v>
      </c>
      <c r="R94" s="4">
        <f t="shared" si="160"/>
        <v>-13.726188727275936</v>
      </c>
      <c r="S94" s="4">
        <f t="shared" si="161"/>
        <v>-13.760273034057164</v>
      </c>
      <c r="T94" s="4">
        <f t="shared" si="162"/>
        <v>-13.776216924066738</v>
      </c>
      <c r="U94" s="4">
        <f t="shared" si="163"/>
        <v>-14.16089281782285</v>
      </c>
      <c r="V94" s="4">
        <f t="shared" si="164"/>
        <v>-14.266261061696943</v>
      </c>
      <c r="W94" s="39">
        <f t="shared" si="165"/>
        <v>-14.22231650581713</v>
      </c>
      <c r="X94" s="4">
        <f t="shared" si="166"/>
        <v>-14.292926630753559</v>
      </c>
      <c r="Y94" s="4">
        <f t="shared" si="167"/>
        <v>-13.796104378073116</v>
      </c>
      <c r="Z94" s="4">
        <f t="shared" si="168"/>
        <v>-13.933850969451656</v>
      </c>
      <c r="AA94" s="38">
        <f t="shared" si="169"/>
        <v>-14.34840244871271</v>
      </c>
      <c r="AB94" s="4">
        <f t="shared" si="170"/>
        <v>-14.339234989002659</v>
      </c>
      <c r="AC94" s="37">
        <f t="shared" si="171"/>
        <v>-14.34479607232509</v>
      </c>
      <c r="AD94" s="36">
        <f t="shared" si="172"/>
        <v>-14.519988175967562</v>
      </c>
      <c r="AE94" s="4">
        <f t="shared" si="173"/>
        <v>-14.215145415319906</v>
      </c>
      <c r="AF94" s="4">
        <f t="shared" si="174"/>
        <v>-14.21624984681832</v>
      </c>
      <c r="AG94" s="4">
        <f t="shared" si="175"/>
        <v>-14.211173986963363</v>
      </c>
      <c r="AH94" s="4">
        <f t="shared" si="176"/>
        <v>-14.210497693818501</v>
      </c>
      <c r="AI94" s="4">
        <f t="shared" si="177"/>
        <v>-14.349666647664909</v>
      </c>
      <c r="AL94" s="4">
        <f t="shared" si="178"/>
        <v>0.29933393660523783</v>
      </c>
      <c r="AM94" s="4">
        <f t="shared" si="179"/>
        <v>-0.43708052737521441</v>
      </c>
      <c r="AN94" s="31">
        <f t="shared" si="180"/>
        <v>-0.13774659076997658</v>
      </c>
      <c r="AO94" s="4">
        <f t="shared" si="181"/>
        <v>0.37751524421039206</v>
      </c>
      <c r="AP94" s="4">
        <f t="shared" si="182"/>
        <v>-0.50238135030578823</v>
      </c>
      <c r="AQ94" s="31">
        <f t="shared" si="183"/>
        <v>-0.12486610609539617</v>
      </c>
      <c r="AR94" s="35">
        <f t="shared" si="184"/>
        <v>0.3948723157113454</v>
      </c>
      <c r="AS94" s="4">
        <f t="shared" si="185"/>
        <v>-0.52796883581018006</v>
      </c>
      <c r="AT94" s="31">
        <f t="shared" si="186"/>
        <v>-0.13309652009883466</v>
      </c>
      <c r="AU94" s="4">
        <f t="shared" si="187"/>
        <v>0.40920531816766298</v>
      </c>
      <c r="AV94" s="32">
        <f t="shared" si="188"/>
        <v>-0.56301223328271377</v>
      </c>
      <c r="AW94" s="31">
        <f t="shared" si="189"/>
        <v>-0.15380691511505079</v>
      </c>
      <c r="AX94" s="4">
        <f t="shared" si="190"/>
        <v>0.43389698657744352</v>
      </c>
      <c r="AY94" s="4">
        <f t="shared" si="191"/>
        <v>-0.43470409054691395</v>
      </c>
      <c r="AZ94" s="4">
        <f t="shared" si="192"/>
        <v>-0.49612777854119289</v>
      </c>
      <c r="BA94" s="4">
        <f t="shared" si="193"/>
        <v>-8.0710396947042407E-4</v>
      </c>
      <c r="BB94" s="31">
        <f t="shared" si="194"/>
        <v>-6.2230791963749366E-2</v>
      </c>
      <c r="BC94" s="4">
        <f t="shared" si="195"/>
        <v>0.4400270910983764</v>
      </c>
      <c r="BD94" s="4">
        <f t="shared" si="196"/>
        <v>-0.50598802763977879</v>
      </c>
      <c r="BE94" s="4">
        <f t="shared" si="197"/>
        <v>-0.53265359669639512</v>
      </c>
      <c r="BF94" s="4">
        <f t="shared" si="198"/>
        <v>-6.5960936541402393E-2</v>
      </c>
      <c r="BG94" s="4">
        <f t="shared" si="199"/>
        <v>-9.2626505598018716E-2</v>
      </c>
      <c r="BH94" s="4">
        <f t="shared" si="200"/>
        <v>-0.12298514218433737</v>
      </c>
      <c r="BI94" s="34">
        <f t="shared" si="201"/>
        <v>0.43446600777594302</v>
      </c>
      <c r="BJ94" s="33">
        <f t="shared" si="202"/>
        <v>-0.12854622550677075</v>
      </c>
      <c r="BK94" s="4">
        <f t="shared" si="203"/>
        <v>-0.4061725720530977</v>
      </c>
      <c r="BL94" s="4">
        <f t="shared" si="204"/>
        <v>-0.74376542024761805</v>
      </c>
      <c r="BN94" t="s">
        <v>24</v>
      </c>
      <c r="BO94">
        <v>-267.91561881835401</v>
      </c>
      <c r="BP94">
        <v>-152.311229300251</v>
      </c>
      <c r="BQ94">
        <v>-115.581759824605</v>
      </c>
      <c r="BR94">
        <v>-267.92097209997303</v>
      </c>
      <c r="BS94">
        <v>-152.313884323162</v>
      </c>
      <c r="BT94">
        <v>-115.584441656143</v>
      </c>
      <c r="BU94">
        <v>-267.91630285016902</v>
      </c>
      <c r="BV94">
        <v>-152.31177658137901</v>
      </c>
      <c r="BW94">
        <v>-115.581874303137</v>
      </c>
      <c r="BX94">
        <v>-267.92112661363399</v>
      </c>
      <c r="BY94">
        <v>-152.31399642794</v>
      </c>
      <c r="BZ94">
        <v>-115.584476137705</v>
      </c>
      <c r="CA94">
        <v>-267.52892980575001</v>
      </c>
      <c r="CB94">
        <v>-152.08896060020101</v>
      </c>
      <c r="CC94">
        <v>-115.418331137926</v>
      </c>
      <c r="CD94">
        <v>-267.78667144393103</v>
      </c>
      <c r="CE94">
        <v>-152.238294230713</v>
      </c>
      <c r="CF94">
        <v>-115.52610271407001</v>
      </c>
      <c r="CG94">
        <v>-267.866553715115</v>
      </c>
      <c r="CH94">
        <v>-152.283365952964</v>
      </c>
      <c r="CI94">
        <v>-115.560688305594</v>
      </c>
      <c r="CJ94">
        <v>-267.89428994245998</v>
      </c>
      <c r="CK94">
        <v>-152.29860858542099</v>
      </c>
      <c r="CL94">
        <v>-115.573110451396</v>
      </c>
      <c r="CM94">
        <v>-267.63309645628101</v>
      </c>
      <c r="CN94">
        <v>-152.158915655806</v>
      </c>
      <c r="CO94">
        <v>-115.45241032345299</v>
      </c>
      <c r="CP94">
        <v>-267.88830246590902</v>
      </c>
      <c r="CQ94">
        <v>-152.30584742222399</v>
      </c>
      <c r="CR94">
        <v>-115.559981557738</v>
      </c>
      <c r="CS94">
        <v>-267.95702722069001</v>
      </c>
      <c r="CT94">
        <v>-152.34301189481701</v>
      </c>
      <c r="CU94">
        <v>-115.59130376652</v>
      </c>
      <c r="CV94">
        <v>-267.885384391949</v>
      </c>
      <c r="CW94">
        <v>-152.29237254529701</v>
      </c>
      <c r="CX94">
        <v>-115.571137773467</v>
      </c>
      <c r="CY94">
        <v>-267.91321728383502</v>
      </c>
      <c r="CZ94">
        <v>-152.30614690382299</v>
      </c>
      <c r="DA94">
        <v>-115.585141990029</v>
      </c>
      <c r="DB94">
        <v>-267.91974399440801</v>
      </c>
      <c r="DC94">
        <v>-152.30917325920899</v>
      </c>
      <c r="DD94">
        <v>-115.588616937011</v>
      </c>
      <c r="DE94">
        <v>-267.93918762732301</v>
      </c>
      <c r="DF94">
        <v>-152.33229792433701</v>
      </c>
      <c r="DG94">
        <v>-115.584322884766</v>
      </c>
      <c r="DH94">
        <v>-267.97654838546998</v>
      </c>
      <c r="DI94">
        <v>-152.35239229699701</v>
      </c>
      <c r="DJ94">
        <v>-115.60142135527499</v>
      </c>
      <c r="DK94">
        <v>-267.54025832426402</v>
      </c>
      <c r="DL94">
        <v>-152.09682388004401</v>
      </c>
      <c r="DM94">
        <v>-115.421448953358</v>
      </c>
      <c r="DN94">
        <v>-267.64472270378798</v>
      </c>
      <c r="DO94">
        <v>-152.16684502703799</v>
      </c>
      <c r="DP94">
        <v>-115.455672672731</v>
      </c>
      <c r="DR94">
        <v>-1.293331100142</v>
      </c>
      <c r="DS94">
        <v>-0.80341890035800001</v>
      </c>
      <c r="DT94">
        <v>-0.48564328332399997</v>
      </c>
      <c r="DU94">
        <v>-266.62506279848998</v>
      </c>
      <c r="DV94">
        <v>-151.50912830419</v>
      </c>
      <c r="DW94">
        <v>-115.09757517738799</v>
      </c>
      <c r="DX94">
        <v>-1.2959093014830001</v>
      </c>
      <c r="DY94">
        <v>-0.80475601897299998</v>
      </c>
      <c r="DZ94">
        <v>-0.48686647875599998</v>
      </c>
      <c r="EA94">
        <f t="shared" si="205"/>
        <v>-267.92200333009282</v>
      </c>
      <c r="EB94">
        <f t="shared" si="206"/>
        <v>-152.31441914446174</v>
      </c>
      <c r="EC94">
        <f t="shared" si="207"/>
        <v>-115.58493091039729</v>
      </c>
      <c r="ED94">
        <v>-1.2939551897970001</v>
      </c>
      <c r="EE94">
        <v>-0.80393804415500003</v>
      </c>
      <c r="EF94">
        <v>-0.485729134949</v>
      </c>
      <c r="EG94">
        <v>-266.62507625185299</v>
      </c>
      <c r="EH94">
        <v>-151.50913315141</v>
      </c>
      <c r="EI94">
        <v>-115.09757981872001</v>
      </c>
      <c r="EJ94">
        <v>-1.296050361781</v>
      </c>
      <c r="EK94">
        <v>-0.80486327653</v>
      </c>
      <c r="EL94">
        <v>-0.48689631898500002</v>
      </c>
      <c r="EM94">
        <f t="shared" si="208"/>
        <v>-267.92187727311307</v>
      </c>
      <c r="EN94">
        <f t="shared" si="209"/>
        <v>-152.31432792075202</v>
      </c>
      <c r="EO94">
        <f t="shared" si="210"/>
        <v>-115.5848943171037</v>
      </c>
      <c r="EP94">
        <v>-267.59741919931201</v>
      </c>
      <c r="EQ94">
        <v>-152.13104334535799</v>
      </c>
      <c r="ER94">
        <v>-115.444867382064</v>
      </c>
      <c r="ES94">
        <f t="shared" si="211"/>
        <v>-5.7160875047998161E-2</v>
      </c>
      <c r="ET94">
        <f t="shared" si="212"/>
        <v>-3.4219465313981345E-2</v>
      </c>
      <c r="EU94">
        <f t="shared" si="213"/>
        <v>-2.3418428706008854E-2</v>
      </c>
      <c r="EV94">
        <v>-4.7303504475000001E-2</v>
      </c>
      <c r="EW94">
        <v>-3.5801681680000003E-2</v>
      </c>
      <c r="EX94">
        <v>-1.0805290667000001E-2</v>
      </c>
      <c r="EY94">
        <v>-267.82539449836298</v>
      </c>
      <c r="EZ94">
        <v>-152.259834380684</v>
      </c>
      <c r="FA94">
        <v>-115.543887227342</v>
      </c>
      <c r="FB94">
        <f t="shared" si="214"/>
        <v>-3.8723054431955006E-2</v>
      </c>
      <c r="FC94">
        <f t="shared" si="215"/>
        <v>-2.154014997100262E-2</v>
      </c>
      <c r="FD94">
        <f t="shared" si="216"/>
        <v>-1.7784513271990932E-2</v>
      </c>
      <c r="FE94">
        <v>-6.2907967546000004E-2</v>
      </c>
      <c r="FF94">
        <v>-4.6013041540000001E-2</v>
      </c>
      <c r="FG94">
        <v>-1.6094330396999999E-2</v>
      </c>
      <c r="FH94">
        <v>-267.89362197220402</v>
      </c>
      <c r="FI94">
        <v>-152.300235277978</v>
      </c>
      <c r="FJ94">
        <v>-115.57082116220801</v>
      </c>
      <c r="FK94">
        <v>-267.91577585518303</v>
      </c>
      <c r="FL94">
        <v>-152.311328849218</v>
      </c>
      <c r="FM94">
        <v>-115.58181738820601</v>
      </c>
      <c r="FN94">
        <v>-267.92100979596199</v>
      </c>
      <c r="FO94">
        <v>-152.31390853941599</v>
      </c>
      <c r="FP94">
        <v>-115.584455092732</v>
      </c>
      <c r="FQ94">
        <v>-267.89023348361502</v>
      </c>
      <c r="FR94">
        <v>-152.29444243158201</v>
      </c>
      <c r="FS94">
        <v>-115.57392086454</v>
      </c>
      <c r="FT94">
        <f t="shared" si="217"/>
        <v>-2.3679768500016962E-2</v>
      </c>
      <c r="FU94">
        <f t="shared" si="218"/>
        <v>-1.1076478618008423E-2</v>
      </c>
      <c r="FV94">
        <f t="shared" si="219"/>
        <v>-1.323255894600095E-2</v>
      </c>
      <c r="FW94">
        <v>-6.6793737074999998E-2</v>
      </c>
      <c r="FX94">
        <v>-4.8569463234999999E-2</v>
      </c>
      <c r="FY94">
        <v>-1.7382901978999998E-2</v>
      </c>
      <c r="FZ94">
        <v>-4.6245073071000002E-2</v>
      </c>
      <c r="GA94">
        <v>-3.5153621704999999E-2</v>
      </c>
      <c r="GB94">
        <v>-1.0444174198000001E-2</v>
      </c>
    </row>
    <row r="95" spans="1:184" ht="17" x14ac:dyDescent="0.25">
      <c r="A95" s="5">
        <v>10</v>
      </c>
      <c r="B95" t="s">
        <v>3</v>
      </c>
      <c r="C95" t="s">
        <v>2</v>
      </c>
      <c r="D95" t="s">
        <v>21</v>
      </c>
      <c r="E95" s="3">
        <v>1.25</v>
      </c>
      <c r="F95" s="2">
        <f t="shared" si="148"/>
        <v>-13.422317547675728</v>
      </c>
      <c r="G95" s="4">
        <f t="shared" si="149"/>
        <v>-13.278016483176142</v>
      </c>
      <c r="H95" s="4">
        <f t="shared" si="150"/>
        <v>-13.286517469823476</v>
      </c>
      <c r="I95" s="4">
        <f t="shared" si="151"/>
        <v>-13.290682470001807</v>
      </c>
      <c r="J95" s="4">
        <f t="shared" si="152"/>
        <v>-13.290992628487587</v>
      </c>
      <c r="K95" s="4">
        <f t="shared" si="153"/>
        <v>-12.870600561924839</v>
      </c>
      <c r="L95" s="4">
        <f t="shared" si="154"/>
        <v>-13.11454285943616</v>
      </c>
      <c r="M95" s="4">
        <f t="shared" si="155"/>
        <v>-13.21843383303271</v>
      </c>
      <c r="N95" s="4">
        <f t="shared" si="156"/>
        <v>-13.251173910273751</v>
      </c>
      <c r="O95" s="4">
        <f t="shared" si="157"/>
        <v>-12.964128226759327</v>
      </c>
      <c r="P95" s="4">
        <f t="shared" si="158"/>
        <v>-13.242576314777208</v>
      </c>
      <c r="Q95" s="4">
        <f t="shared" si="159"/>
        <v>-13.356109516471712</v>
      </c>
      <c r="R95" s="4">
        <f t="shared" si="160"/>
        <v>-12.981334858532865</v>
      </c>
      <c r="S95" s="4">
        <f t="shared" si="161"/>
        <v>-13.000570997837574</v>
      </c>
      <c r="T95" s="4">
        <f t="shared" si="162"/>
        <v>-13.013389030271142</v>
      </c>
      <c r="U95" s="4">
        <f t="shared" si="163"/>
        <v>-13.297832994099323</v>
      </c>
      <c r="V95" s="4">
        <f t="shared" si="164"/>
        <v>-13.366824294520942</v>
      </c>
      <c r="W95" s="39">
        <f t="shared" si="165"/>
        <v>-13.342554180654863</v>
      </c>
      <c r="X95" s="4">
        <f t="shared" si="166"/>
        <v>-13.386125843256156</v>
      </c>
      <c r="Y95" s="4">
        <f t="shared" si="167"/>
        <v>-13.039785367354822</v>
      </c>
      <c r="Z95" s="4">
        <f t="shared" si="168"/>
        <v>-13.18173834189089</v>
      </c>
      <c r="AA95" s="38">
        <f t="shared" si="169"/>
        <v>-13.428470444359544</v>
      </c>
      <c r="AB95" s="4">
        <f t="shared" si="170"/>
        <v>-13.422317547675728</v>
      </c>
      <c r="AC95" s="37">
        <f t="shared" si="171"/>
        <v>-13.426821829765407</v>
      </c>
      <c r="AD95" s="36">
        <f t="shared" si="172"/>
        <v>-13.543523961465629</v>
      </c>
      <c r="AE95" s="4">
        <f t="shared" si="173"/>
        <v>-13.290259399497153</v>
      </c>
      <c r="AF95" s="4">
        <f t="shared" si="174"/>
        <v>-13.291235736114723</v>
      </c>
      <c r="AG95" s="4">
        <f t="shared" si="175"/>
        <v>-13.286548323287356</v>
      </c>
      <c r="AH95" s="4">
        <f t="shared" si="176"/>
        <v>-13.285524155247957</v>
      </c>
      <c r="AI95" s="4">
        <f t="shared" si="177"/>
        <v>-13.430545782613851</v>
      </c>
      <c r="AL95" s="4">
        <f t="shared" si="178"/>
        <v>0.17807075725476446</v>
      </c>
      <c r="AM95" s="4">
        <f t="shared" si="179"/>
        <v>-0.32002373180244986</v>
      </c>
      <c r="AN95" s="31">
        <f t="shared" si="180"/>
        <v>-0.14195297454768541</v>
      </c>
      <c r="AO95" s="4">
        <f t="shared" si="181"/>
        <v>0.2336743175257924</v>
      </c>
      <c r="AP95" s="4">
        <f t="shared" si="182"/>
        <v>-0.36170777222602091</v>
      </c>
      <c r="AQ95" s="31">
        <f t="shared" si="183"/>
        <v>-0.12803345470022851</v>
      </c>
      <c r="AR95" s="35">
        <f t="shared" si="184"/>
        <v>0.24387439035489494</v>
      </c>
      <c r="AS95" s="4">
        <f t="shared" si="185"/>
        <v>-0.38155007379535449</v>
      </c>
      <c r="AT95" s="31">
        <f t="shared" si="186"/>
        <v>-0.13767568344045955</v>
      </c>
      <c r="AU95" s="4">
        <f t="shared" si="187"/>
        <v>0.25229733594834458</v>
      </c>
      <c r="AV95" s="32">
        <f t="shared" si="188"/>
        <v>-0.40872514187872239</v>
      </c>
      <c r="AW95" s="31">
        <f t="shared" si="189"/>
        <v>-0.15642780593037781</v>
      </c>
      <c r="AX95" s="4">
        <f t="shared" si="190"/>
        <v>0.27193791037706122</v>
      </c>
      <c r="AY95" s="4">
        <f t="shared" si="191"/>
        <v>-0.31649813556645867</v>
      </c>
      <c r="AZ95" s="4">
        <f t="shared" si="192"/>
        <v>-0.36121932212199925</v>
      </c>
      <c r="BA95" s="4">
        <f t="shared" si="193"/>
        <v>-4.4560225189397451E-2</v>
      </c>
      <c r="BB95" s="31">
        <f t="shared" si="194"/>
        <v>-8.9281411744938033E-2</v>
      </c>
      <c r="BC95" s="4">
        <f t="shared" si="195"/>
        <v>0.27764333031771832</v>
      </c>
      <c r="BD95" s="4">
        <f t="shared" si="196"/>
        <v>-0.36625329668336803</v>
      </c>
      <c r="BE95" s="4">
        <f t="shared" si="197"/>
        <v>-0.38555484541858154</v>
      </c>
      <c r="BF95" s="4">
        <f t="shared" si="198"/>
        <v>-8.8609966365649717E-2</v>
      </c>
      <c r="BG95" s="4">
        <f t="shared" si="199"/>
        <v>-0.10791151510086322</v>
      </c>
      <c r="BH95" s="4">
        <f t="shared" si="200"/>
        <v>-0.13108181156100407</v>
      </c>
      <c r="BI95" s="34">
        <f t="shared" si="201"/>
        <v>0.27313904822803914</v>
      </c>
      <c r="BJ95" s="33">
        <f t="shared" si="202"/>
        <v>-0.13558609365068325</v>
      </c>
      <c r="BK95" s="4">
        <f t="shared" si="203"/>
        <v>-0.29465858922915539</v>
      </c>
      <c r="BL95" s="4">
        <f t="shared" si="204"/>
        <v>-0.52993155566862304</v>
      </c>
      <c r="BN95" t="s">
        <v>23</v>
      </c>
      <c r="BO95">
        <v>-267.91411198933702</v>
      </c>
      <c r="BP95">
        <v>-152.31121205947801</v>
      </c>
      <c r="BQ95">
        <v>-115.58174006457701</v>
      </c>
      <c r="BR95">
        <v>-267.91948201230099</v>
      </c>
      <c r="BS95">
        <v>-152.313879443952</v>
      </c>
      <c r="BT95">
        <v>-115.584429155883</v>
      </c>
      <c r="BU95">
        <v>-267.91480762431598</v>
      </c>
      <c r="BV95">
        <v>-152.311771267512</v>
      </c>
      <c r="BW95">
        <v>-115.581856306988</v>
      </c>
      <c r="BX95">
        <v>-267.91964087645198</v>
      </c>
      <c r="BY95">
        <v>-152.31399509983601</v>
      </c>
      <c r="BZ95">
        <v>-115.584465232531</v>
      </c>
      <c r="CA95">
        <v>-267.52747182547802</v>
      </c>
      <c r="CB95">
        <v>-152.088823845804</v>
      </c>
      <c r="CC95">
        <v>-115.418137372963</v>
      </c>
      <c r="CD95">
        <v>-267.78512421750997</v>
      </c>
      <c r="CE95">
        <v>-152.23822684127401</v>
      </c>
      <c r="CF95">
        <v>-115.525998022745</v>
      </c>
      <c r="CG95">
        <v>-267.86503764212</v>
      </c>
      <c r="CH95">
        <v>-152.28333117324701</v>
      </c>
      <c r="CI95">
        <v>-115.560641554584</v>
      </c>
      <c r="CJ95">
        <v>-267.89278970413301</v>
      </c>
      <c r="CK95">
        <v>-152.29859303879201</v>
      </c>
      <c r="CL95">
        <v>-115.57307957642</v>
      </c>
      <c r="CM95">
        <v>-267.631654458512</v>
      </c>
      <c r="CN95">
        <v>-152.158784225445</v>
      </c>
      <c r="CO95">
        <v>-115.45221058054101</v>
      </c>
      <c r="CP95">
        <v>-267.88677775714302</v>
      </c>
      <c r="CQ95">
        <v>-152.30579581434199</v>
      </c>
      <c r="CR95">
        <v>-115.55987855502001</v>
      </c>
      <c r="CS95">
        <v>-267.95554076132299</v>
      </c>
      <c r="CT95">
        <v>-152.342991115079</v>
      </c>
      <c r="CU95">
        <v>-115.591265331797</v>
      </c>
      <c r="CV95">
        <v>-267.88413542027399</v>
      </c>
      <c r="CW95">
        <v>-152.29233644969</v>
      </c>
      <c r="CX95">
        <v>-115.571111897546</v>
      </c>
      <c r="CY95">
        <v>-267.91197681612698</v>
      </c>
      <c r="CZ95">
        <v>-152.306133429851</v>
      </c>
      <c r="DA95">
        <v>-115.5851256585</v>
      </c>
      <c r="DB95">
        <v>-267.91851723004203</v>
      </c>
      <c r="DC95">
        <v>-152.30916937583399</v>
      </c>
      <c r="DD95">
        <v>-115.588609699598</v>
      </c>
      <c r="DE95">
        <v>-267.93771787700899</v>
      </c>
      <c r="DF95">
        <v>-152.332242526936</v>
      </c>
      <c r="DG95">
        <v>-115.584283905172</v>
      </c>
      <c r="DH95">
        <v>-267.97506612576899</v>
      </c>
      <c r="DI95">
        <v>-152.352368426938</v>
      </c>
      <c r="DJ95">
        <v>-115.60139630929901</v>
      </c>
      <c r="DK95">
        <v>-267.53853964185703</v>
      </c>
      <c r="DL95">
        <v>-152.096527416567</v>
      </c>
      <c r="DM95">
        <v>-115.421232005441</v>
      </c>
      <c r="DN95">
        <v>-267.64299857332298</v>
      </c>
      <c r="DO95">
        <v>-152.166547534795</v>
      </c>
      <c r="DP95">
        <v>-115.45544460222401</v>
      </c>
      <c r="DR95">
        <v>-1.2919047378640001</v>
      </c>
      <c r="DS95">
        <v>-0.80340259669799996</v>
      </c>
      <c r="DT95">
        <v>-0.485625367162</v>
      </c>
      <c r="DU95">
        <v>-266.62498622261199</v>
      </c>
      <c r="DV95">
        <v>-151.509128119472</v>
      </c>
      <c r="DW95">
        <v>-115.097576373264</v>
      </c>
      <c r="DX95">
        <v>-1.29449578969</v>
      </c>
      <c r="DY95">
        <v>-0.80475132447999997</v>
      </c>
      <c r="DZ95">
        <v>-0.486852782619</v>
      </c>
      <c r="EA95">
        <f t="shared" si="205"/>
        <v>-267.92051838236455</v>
      </c>
      <c r="EB95">
        <f t="shared" si="206"/>
        <v>-152.31441890869053</v>
      </c>
      <c r="EC95">
        <f t="shared" si="207"/>
        <v>-115.58492009806378</v>
      </c>
      <c r="ED95">
        <v>-1.292539611769</v>
      </c>
      <c r="EE95">
        <v>-0.80393341438400001</v>
      </c>
      <c r="EF95">
        <v>-0.48571185622899998</v>
      </c>
      <c r="EG95">
        <v>-266.62499950693899</v>
      </c>
      <c r="EH95">
        <v>-151.509133024043</v>
      </c>
      <c r="EI95">
        <v>-115.09758136128499</v>
      </c>
      <c r="EJ95">
        <v>-1.2946413695129999</v>
      </c>
      <c r="EK95">
        <v>-0.80486207579199998</v>
      </c>
      <c r="EL95">
        <v>-0.48688387124600002</v>
      </c>
      <c r="EM95">
        <f t="shared" si="208"/>
        <v>-267.92039389548108</v>
      </c>
      <c r="EN95">
        <f t="shared" si="209"/>
        <v>-152.31432782120299</v>
      </c>
      <c r="EO95">
        <f t="shared" si="210"/>
        <v>-115.58488514277647</v>
      </c>
      <c r="EP95">
        <v>-267.59592797326701</v>
      </c>
      <c r="EQ95">
        <v>-152.13077065220901</v>
      </c>
      <c r="ER95">
        <v>-115.444660875012</v>
      </c>
      <c r="ES95">
        <f t="shared" si="211"/>
        <v>-5.7388331409981674E-2</v>
      </c>
      <c r="ET95">
        <f t="shared" si="212"/>
        <v>-3.424323564200904E-2</v>
      </c>
      <c r="EU95">
        <f t="shared" si="213"/>
        <v>-2.3428869571006317E-2</v>
      </c>
      <c r="EV95">
        <v>-4.7070600056E-2</v>
      </c>
      <c r="EW95">
        <v>-3.5776882586000001E-2</v>
      </c>
      <c r="EX95">
        <v>-1.0783727212000001E-2</v>
      </c>
      <c r="EY95">
        <v>-267.824107328504</v>
      </c>
      <c r="EZ95">
        <v>-152.259787745426</v>
      </c>
      <c r="FA95">
        <v>-115.5437926133</v>
      </c>
      <c r="FB95">
        <f t="shared" si="214"/>
        <v>-3.8983110994024628E-2</v>
      </c>
      <c r="FC95">
        <f t="shared" si="215"/>
        <v>-2.1560904151982641E-2</v>
      </c>
      <c r="FD95">
        <f t="shared" si="216"/>
        <v>-1.779459055499899E-2</v>
      </c>
      <c r="FE95">
        <v>-6.2670428638E-2</v>
      </c>
      <c r="FF95">
        <v>-4.6008068915999997E-2</v>
      </c>
      <c r="FG95">
        <v>-1.608594172E-2</v>
      </c>
      <c r="FH95">
        <v>-267.892111491729</v>
      </c>
      <c r="FI95">
        <v>-152.30019724923099</v>
      </c>
      <c r="FJ95">
        <v>-115.570793808833</v>
      </c>
      <c r="FK95">
        <v>-267.91427004124102</v>
      </c>
      <c r="FL95">
        <v>-152.31131204123</v>
      </c>
      <c r="FM95">
        <v>-115.581797819443</v>
      </c>
      <c r="FN95">
        <v>-267.91951985851</v>
      </c>
      <c r="FO95">
        <v>-152.31390377281201</v>
      </c>
      <c r="FP95">
        <v>-115.584442656326</v>
      </c>
      <c r="FQ95">
        <v>-267.88898709950399</v>
      </c>
      <c r="FR95">
        <v>-152.294423823925</v>
      </c>
      <c r="FS95">
        <v>-115.573886999853</v>
      </c>
      <c r="FT95">
        <f t="shared" si="217"/>
        <v>-2.3949457383992012E-2</v>
      </c>
      <c r="FU95">
        <f t="shared" si="218"/>
        <v>-1.1092650677994698E-2</v>
      </c>
      <c r="FV95">
        <f t="shared" si="219"/>
        <v>-1.324544526900695E-2</v>
      </c>
      <c r="FW95">
        <v>-6.6553661819000007E-2</v>
      </c>
      <c r="FX95">
        <v>-4.8567291153E-2</v>
      </c>
      <c r="FY95">
        <v>-1.7378331944999999E-2</v>
      </c>
      <c r="FZ95">
        <v>-4.6034381228E-2</v>
      </c>
      <c r="GA95">
        <v>-3.5141396324999997E-2</v>
      </c>
      <c r="GB95">
        <v>-1.0423416571E-2</v>
      </c>
    </row>
    <row r="96" spans="1:184" ht="17" x14ac:dyDescent="0.25">
      <c r="A96" s="5">
        <v>10</v>
      </c>
      <c r="B96" t="s">
        <v>3</v>
      </c>
      <c r="C96" t="s">
        <v>2</v>
      </c>
      <c r="D96" t="s">
        <v>21</v>
      </c>
      <c r="E96" s="3">
        <v>1.5</v>
      </c>
      <c r="F96" s="2">
        <f t="shared" si="148"/>
        <v>-11.247095818674113</v>
      </c>
      <c r="G96" s="4">
        <f t="shared" si="149"/>
        <v>-11.141504361420438</v>
      </c>
      <c r="H96" s="4">
        <f t="shared" si="150"/>
        <v>-11.148080747586837</v>
      </c>
      <c r="I96" s="4">
        <f t="shared" si="151"/>
        <v>-11.152536801745768</v>
      </c>
      <c r="J96" s="4">
        <f t="shared" si="152"/>
        <v>-11.152045947493228</v>
      </c>
      <c r="K96" s="4">
        <f t="shared" si="153"/>
        <v>-11.00342757956518</v>
      </c>
      <c r="L96" s="4">
        <f t="shared" si="154"/>
        <v>-11.039694535047268</v>
      </c>
      <c r="M96" s="4">
        <f t="shared" si="155"/>
        <v>-11.106041802874307</v>
      </c>
      <c r="N96" s="4">
        <f t="shared" si="156"/>
        <v>-11.125273250915599</v>
      </c>
      <c r="O96" s="4">
        <f t="shared" si="157"/>
        <v>-11.069596898225683</v>
      </c>
      <c r="P96" s="4">
        <f t="shared" si="158"/>
        <v>-11.126477688230638</v>
      </c>
      <c r="Q96" s="4">
        <f t="shared" si="159"/>
        <v>-11.203708286933487</v>
      </c>
      <c r="R96" s="4">
        <f t="shared" si="160"/>
        <v>-10.99048282601013</v>
      </c>
      <c r="S96" s="4">
        <f t="shared" si="161"/>
        <v>-11.000401052318157</v>
      </c>
      <c r="T96" s="4">
        <f t="shared" si="162"/>
        <v>-11.010252741858327</v>
      </c>
      <c r="U96" s="4">
        <f t="shared" si="163"/>
        <v>-11.171753048394638</v>
      </c>
      <c r="V96" s="4">
        <f t="shared" si="164"/>
        <v>-11.209378122027474</v>
      </c>
      <c r="W96" s="39">
        <f t="shared" si="165"/>
        <v>-11.19736653081757</v>
      </c>
      <c r="X96" s="4">
        <f t="shared" si="166"/>
        <v>-11.220391213601154</v>
      </c>
      <c r="Y96" s="4">
        <f t="shared" si="167"/>
        <v>-11.061611208569133</v>
      </c>
      <c r="Z96" s="4">
        <f t="shared" si="168"/>
        <v>-11.162862677636335</v>
      </c>
      <c r="AA96" s="38">
        <f t="shared" si="169"/>
        <v>-11.249332216654039</v>
      </c>
      <c r="AB96" s="4">
        <f t="shared" si="170"/>
        <v>-11.247095818674113</v>
      </c>
      <c r="AC96" s="37">
        <f t="shared" si="171"/>
        <v>-11.250462178083509</v>
      </c>
      <c r="AD96" s="36">
        <f t="shared" si="172"/>
        <v>-11.293058102401922</v>
      </c>
      <c r="AE96" s="4">
        <f t="shared" si="173"/>
        <v>-11.150940453347323</v>
      </c>
      <c r="AF96" s="4">
        <f t="shared" si="174"/>
        <v>-11.152061948958936</v>
      </c>
      <c r="AG96" s="4">
        <f t="shared" si="175"/>
        <v>-11.149541350249587</v>
      </c>
      <c r="AH96" s="4">
        <f t="shared" si="176"/>
        <v>-11.145450507876955</v>
      </c>
      <c r="AI96" s="4">
        <f t="shared" si="177"/>
        <v>-11.254343319801063</v>
      </c>
      <c r="AL96" s="4">
        <f t="shared" si="178"/>
        <v>8.7144223421301167E-2</v>
      </c>
      <c r="AM96" s="4">
        <f t="shared" si="179"/>
        <v>-0.18839569124250249</v>
      </c>
      <c r="AN96" s="31">
        <f t="shared" si="180"/>
        <v>-0.10125146782120133</v>
      </c>
      <c r="AO96" s="4">
        <f t="shared" si="181"/>
        <v>0.11799153560750709</v>
      </c>
      <c r="AP96" s="4">
        <f t="shared" si="182"/>
        <v>-0.20477468881513408</v>
      </c>
      <c r="AQ96" s="31">
        <f t="shared" si="183"/>
        <v>-8.6783153207626987E-2</v>
      </c>
      <c r="AR96" s="35">
        <f t="shared" si="184"/>
        <v>0.12038676636634275</v>
      </c>
      <c r="AS96" s="4">
        <f t="shared" si="185"/>
        <v>-0.21805325042710855</v>
      </c>
      <c r="AT96" s="31">
        <f t="shared" si="186"/>
        <v>-9.7666484060765793E-2</v>
      </c>
      <c r="AU96" s="4">
        <f t="shared" si="187"/>
        <v>0.12236468345609798</v>
      </c>
      <c r="AV96" s="32">
        <f t="shared" si="188"/>
        <v>-0.23623893390710823</v>
      </c>
      <c r="AW96" s="31">
        <f t="shared" si="189"/>
        <v>-0.11387425045101025</v>
      </c>
      <c r="AX96" s="4">
        <f t="shared" si="190"/>
        <v>0.13711467301439942</v>
      </c>
      <c r="AY96" s="4">
        <f t="shared" si="191"/>
        <v>-0.18127022238450863</v>
      </c>
      <c r="AZ96" s="4">
        <f t="shared" si="192"/>
        <v>-0.2068837048074397</v>
      </c>
      <c r="BA96" s="4">
        <f t="shared" si="193"/>
        <v>-4.4155549370109209E-2</v>
      </c>
      <c r="BB96" s="31">
        <f t="shared" si="194"/>
        <v>-6.9769031793040281E-2</v>
      </c>
      <c r="BC96" s="4">
        <f t="shared" si="195"/>
        <v>0.1412050641919316</v>
      </c>
      <c r="BD96" s="4">
        <f t="shared" si="196"/>
        <v>-0.20897706970931651</v>
      </c>
      <c r="BE96" s="4">
        <f t="shared" si="197"/>
        <v>-0.21999016128299748</v>
      </c>
      <c r="BF96" s="4">
        <f t="shared" si="198"/>
        <v>-6.7772005517384909E-2</v>
      </c>
      <c r="BG96" s="4">
        <f t="shared" si="199"/>
        <v>-7.8785097091065875E-2</v>
      </c>
      <c r="BH96" s="4">
        <f t="shared" si="200"/>
        <v>-9.5033869715176633E-2</v>
      </c>
      <c r="BI96" s="34">
        <f t="shared" si="201"/>
        <v>0.13783870478253435</v>
      </c>
      <c r="BJ96" s="33">
        <f t="shared" si="202"/>
        <v>-9.8400229124573885E-2</v>
      </c>
      <c r="BK96" s="4">
        <f t="shared" si="203"/>
        <v>-0.17391469153406597</v>
      </c>
      <c r="BL96" s="4">
        <f t="shared" si="204"/>
        <v>-0.28220121763491679</v>
      </c>
      <c r="BN96" t="s">
        <v>22</v>
      </c>
      <c r="BO96">
        <v>-267.91073400877298</v>
      </c>
      <c r="BP96">
        <v>-152.31118845179401</v>
      </c>
      <c r="BQ96">
        <v>-115.581790440345</v>
      </c>
      <c r="BR96">
        <v>-267.91612802182499</v>
      </c>
      <c r="BS96">
        <v>-152.31387277294701</v>
      </c>
      <c r="BT96">
        <v>-115.584489652106</v>
      </c>
      <c r="BU96">
        <v>-267.91144702732601</v>
      </c>
      <c r="BV96">
        <v>-152.31176419807301</v>
      </c>
      <c r="BW96">
        <v>-115.581910131307</v>
      </c>
      <c r="BX96">
        <v>-267.91629334547798</v>
      </c>
      <c r="BY96">
        <v>-152.313993553823</v>
      </c>
      <c r="BZ96">
        <v>-115.584527875935</v>
      </c>
      <c r="CA96">
        <v>-267.52414551307498</v>
      </c>
      <c r="CB96">
        <v>-152.08865339462599</v>
      </c>
      <c r="CC96">
        <v>-115.417957041164</v>
      </c>
      <c r="CD96">
        <v>-267.78170442917099</v>
      </c>
      <c r="CE96">
        <v>-152.23815264769999</v>
      </c>
      <c r="CF96">
        <v>-115.525958909116</v>
      </c>
      <c r="CG96">
        <v>-267.86166144609501</v>
      </c>
      <c r="CH96">
        <v>-152.283294509082</v>
      </c>
      <c r="CI96">
        <v>-115.560668333561</v>
      </c>
      <c r="CJ96">
        <v>-267.88942895215899</v>
      </c>
      <c r="CK96">
        <v>-152.29857583080499</v>
      </c>
      <c r="CL96">
        <v>-115.57312387064</v>
      </c>
      <c r="CM96">
        <v>-267.62827511016798</v>
      </c>
      <c r="CN96">
        <v>-152.158615380318</v>
      </c>
      <c r="CO96">
        <v>-115.452019205048</v>
      </c>
      <c r="CP96">
        <v>-267.88330967002997</v>
      </c>
      <c r="CQ96">
        <v>-152.30573767346601</v>
      </c>
      <c r="CR96">
        <v>-115.55984082645701</v>
      </c>
      <c r="CS96">
        <v>-267.95212293114099</v>
      </c>
      <c r="CT96">
        <v>-152.342968769023</v>
      </c>
      <c r="CU96">
        <v>-115.591299917223</v>
      </c>
      <c r="CV96">
        <v>-267.88096946838198</v>
      </c>
      <c r="CW96">
        <v>-152.29229456577201</v>
      </c>
      <c r="CX96">
        <v>-115.571160454102</v>
      </c>
      <c r="CY96">
        <v>-267.90882912381102</v>
      </c>
      <c r="CZ96">
        <v>-152.306115996513</v>
      </c>
      <c r="DA96">
        <v>-115.585182873091</v>
      </c>
      <c r="DB96">
        <v>-267.91538893533198</v>
      </c>
      <c r="DC96">
        <v>-152.30916421788299</v>
      </c>
      <c r="DD96">
        <v>-115.588678763576</v>
      </c>
      <c r="DE96">
        <v>-267.93429599041201</v>
      </c>
      <c r="DF96">
        <v>-152.332177362122</v>
      </c>
      <c r="DG96">
        <v>-115.58431530730699</v>
      </c>
      <c r="DH96">
        <v>-267.97164136901398</v>
      </c>
      <c r="DI96">
        <v>-152.35233790420901</v>
      </c>
      <c r="DJ96">
        <v>-115.601440184453</v>
      </c>
      <c r="DK96">
        <v>-267.53477776787997</v>
      </c>
      <c r="DL96">
        <v>-152.09610103818599</v>
      </c>
      <c r="DM96">
        <v>-115.421048930898</v>
      </c>
      <c r="DN96">
        <v>-267.63915103259899</v>
      </c>
      <c r="DO96">
        <v>-152.166117428864</v>
      </c>
      <c r="DP96">
        <v>-115.45524445045901</v>
      </c>
      <c r="DR96">
        <v>-1.290429179507</v>
      </c>
      <c r="DS96">
        <v>-0.803380374801</v>
      </c>
      <c r="DT96">
        <v>-0.485569519128</v>
      </c>
      <c r="DU96">
        <v>-266.62308926442103</v>
      </c>
      <c r="DV96">
        <v>-151.50912788760101</v>
      </c>
      <c r="DW96">
        <v>-115.097686459264</v>
      </c>
      <c r="DX96">
        <v>-1.293038757403</v>
      </c>
      <c r="DY96">
        <v>-0.80474488534599997</v>
      </c>
      <c r="DZ96">
        <v>-0.48680319284200002</v>
      </c>
      <c r="EA96">
        <f t="shared" si="205"/>
        <v>-267.91717180195229</v>
      </c>
      <c r="EB96">
        <f t="shared" si="206"/>
        <v>-152.31441855048209</v>
      </c>
      <c r="EC96">
        <f t="shared" si="207"/>
        <v>-115.5849830974672</v>
      </c>
      <c r="ED96">
        <v>-1.291079867361</v>
      </c>
      <c r="EE96">
        <v>-0.803927430291</v>
      </c>
      <c r="EF96">
        <v>-0.48565788096200002</v>
      </c>
      <c r="EG96">
        <v>-266.62310234554798</v>
      </c>
      <c r="EH96">
        <v>-151.50913290708499</v>
      </c>
      <c r="EI96">
        <v>-115.097692150028</v>
      </c>
      <c r="EJ96">
        <v>-1.29319099993</v>
      </c>
      <c r="EK96">
        <v>-0.80486064673900004</v>
      </c>
      <c r="EL96">
        <v>-0.48683572590700003</v>
      </c>
      <c r="EM96">
        <f t="shared" si="208"/>
        <v>-267.91704972332502</v>
      </c>
      <c r="EN96">
        <f t="shared" si="209"/>
        <v>-152.31432790717449</v>
      </c>
      <c r="EO96">
        <f t="shared" si="210"/>
        <v>-115.58494987493059</v>
      </c>
      <c r="EP96">
        <v>-267.59235633639599</v>
      </c>
      <c r="EQ96">
        <v>-152.13037598540299</v>
      </c>
      <c r="ER96">
        <v>-115.444491425351</v>
      </c>
      <c r="ES96">
        <f t="shared" si="211"/>
        <v>-5.7578568516021278E-2</v>
      </c>
      <c r="ET96">
        <f t="shared" si="212"/>
        <v>-3.4274947216999863E-2</v>
      </c>
      <c r="EU96">
        <f t="shared" si="213"/>
        <v>-2.3442494453007612E-2</v>
      </c>
      <c r="EV96">
        <v>-4.6794696201999997E-2</v>
      </c>
      <c r="EW96">
        <v>-3.5741443461999998E-2</v>
      </c>
      <c r="EX96">
        <v>-1.0753025108000001E-2</v>
      </c>
      <c r="EY96">
        <v>-267.820908237092</v>
      </c>
      <c r="EZ96">
        <v>-152.259735681097</v>
      </c>
      <c r="FA96">
        <v>-115.54376771511301</v>
      </c>
      <c r="FB96">
        <f t="shared" si="214"/>
        <v>-3.9203807921012412E-2</v>
      </c>
      <c r="FC96">
        <f t="shared" si="215"/>
        <v>-2.1583033397007512E-2</v>
      </c>
      <c r="FD96">
        <f t="shared" si="216"/>
        <v>-1.7808805997006516E-2</v>
      </c>
      <c r="FE96">
        <v>-6.2401432937999997E-2</v>
      </c>
      <c r="FF96">
        <v>-4.6001992369000003E-2</v>
      </c>
      <c r="FG96">
        <v>-1.6073111344E-2</v>
      </c>
      <c r="FH96">
        <v>-267.88872128953398</v>
      </c>
      <c r="FI96">
        <v>-152.300150458432</v>
      </c>
      <c r="FJ96">
        <v>-115.570837876463</v>
      </c>
      <c r="FK96">
        <v>-267.91089270339501</v>
      </c>
      <c r="FL96">
        <v>-152.311289032856</v>
      </c>
      <c r="FM96">
        <v>-115.581848391748</v>
      </c>
      <c r="FN96">
        <v>-267.91616598643901</v>
      </c>
      <c r="FO96">
        <v>-152.31389721096201</v>
      </c>
      <c r="FP96">
        <v>-115.58450316165499</v>
      </c>
      <c r="FQ96">
        <v>-267.885840396768</v>
      </c>
      <c r="FR96">
        <v>-152.29440386115201</v>
      </c>
      <c r="FS96">
        <v>-115.57392978068</v>
      </c>
      <c r="FT96">
        <f t="shared" si="217"/>
        <v>-2.417895067299014E-2</v>
      </c>
      <c r="FU96">
        <f t="shared" si="218"/>
        <v>-1.1109352070008072E-2</v>
      </c>
      <c r="FV96">
        <f t="shared" si="219"/>
        <v>-1.3261447119006675E-2</v>
      </c>
      <c r="FW96">
        <v>-6.6282534372999996E-2</v>
      </c>
      <c r="FX96">
        <v>-4.8564907870999999E-2</v>
      </c>
      <c r="FY96">
        <v>-1.7370136543E-2</v>
      </c>
      <c r="FZ96">
        <v>-4.5797911241000001E-2</v>
      </c>
      <c r="GA96">
        <v>-3.5126437178999999E-2</v>
      </c>
      <c r="GB96">
        <v>-1.0394323371E-2</v>
      </c>
    </row>
    <row r="97" spans="1:184" ht="17" x14ac:dyDescent="0.25">
      <c r="A97" s="5">
        <v>10</v>
      </c>
      <c r="B97" t="s">
        <v>3</v>
      </c>
      <c r="C97" t="s">
        <v>2</v>
      </c>
      <c r="D97" t="s">
        <v>21</v>
      </c>
      <c r="E97" s="3">
        <v>2</v>
      </c>
      <c r="F97" s="2">
        <f t="shared" si="148"/>
        <v>-7.6824910843159522</v>
      </c>
      <c r="G97" s="4">
        <f t="shared" si="149"/>
        <v>-7.6655063119323632</v>
      </c>
      <c r="H97" s="4">
        <f t="shared" si="150"/>
        <v>-7.6710949566915483</v>
      </c>
      <c r="I97" s="4">
        <f t="shared" si="151"/>
        <v>-7.6748086125136847</v>
      </c>
      <c r="J97" s="4">
        <f t="shared" si="152"/>
        <v>-7.6737900409708457</v>
      </c>
      <c r="K97" s="4">
        <f t="shared" si="153"/>
        <v>-7.7384183550896442</v>
      </c>
      <c r="L97" s="4">
        <f t="shared" si="154"/>
        <v>-7.638750029100736</v>
      </c>
      <c r="M97" s="4">
        <f t="shared" si="155"/>
        <v>-7.6535507599628607</v>
      </c>
      <c r="N97" s="4">
        <f t="shared" si="156"/>
        <v>-7.6601872991915636</v>
      </c>
      <c r="O97" s="4">
        <f t="shared" si="157"/>
        <v>-7.7336207249260367</v>
      </c>
      <c r="P97" s="4">
        <f t="shared" si="158"/>
        <v>-7.6434322546141162</v>
      </c>
      <c r="Q97" s="4">
        <f t="shared" si="159"/>
        <v>-7.6658241059369807</v>
      </c>
      <c r="R97" s="4">
        <f t="shared" si="160"/>
        <v>-7.6034151567667179</v>
      </c>
      <c r="S97" s="4">
        <f t="shared" si="161"/>
        <v>-7.6048734844442354</v>
      </c>
      <c r="T97" s="4">
        <f t="shared" si="162"/>
        <v>-7.6123930098851131</v>
      </c>
      <c r="U97" s="4">
        <f t="shared" si="163"/>
        <v>-7.6552573040457705</v>
      </c>
      <c r="V97" s="4">
        <f t="shared" si="164"/>
        <v>-7.6655612704573306</v>
      </c>
      <c r="W97" s="39">
        <f t="shared" si="165"/>
        <v>-7.662582599456301</v>
      </c>
      <c r="X97" s="4">
        <f t="shared" si="166"/>
        <v>-7.6687595167802209</v>
      </c>
      <c r="Y97" s="4">
        <f t="shared" si="167"/>
        <v>-7.673904739680351</v>
      </c>
      <c r="Z97" s="4">
        <f t="shared" si="168"/>
        <v>-7.6851364456321258</v>
      </c>
      <c r="AA97" s="38">
        <f t="shared" si="169"/>
        <v>-7.6823266626433231</v>
      </c>
      <c r="AB97" s="4">
        <f t="shared" si="170"/>
        <v>-7.6824910843159522</v>
      </c>
      <c r="AC97" s="37">
        <f t="shared" si="171"/>
        <v>-7.6844799895100939</v>
      </c>
      <c r="AD97" s="36">
        <f t="shared" si="172"/>
        <v>-7.6818442289405207</v>
      </c>
      <c r="AE97" s="4">
        <f t="shared" si="173"/>
        <v>-7.6731694884271073</v>
      </c>
      <c r="AF97" s="4">
        <f t="shared" si="174"/>
        <v>-7.6736496610503142</v>
      </c>
      <c r="AG97" s="4">
        <f t="shared" si="175"/>
        <v>-7.6632546274228464</v>
      </c>
      <c r="AH97" s="4">
        <f t="shared" si="176"/>
        <v>-7.6671502255954485</v>
      </c>
      <c r="AI97" s="4">
        <f t="shared" si="177"/>
        <v>-7.6805049726755836</v>
      </c>
      <c r="AL97" s="4">
        <f t="shared" si="178"/>
        <v>4.7553624372965494E-2</v>
      </c>
      <c r="AM97" s="4">
        <f t="shared" si="179"/>
        <v>-5.878533092364735E-2</v>
      </c>
      <c r="AN97" s="31">
        <f t="shared" si="180"/>
        <v>-1.1231706550681855E-2</v>
      </c>
      <c r="AO97" s="4">
        <f t="shared" si="181"/>
        <v>5.6834482312514145E-2</v>
      </c>
      <c r="AP97" s="4">
        <f t="shared" si="182"/>
        <v>-6.1516708467051213E-2</v>
      </c>
      <c r="AQ97" s="31">
        <f t="shared" si="183"/>
        <v>-4.6822261545370683E-3</v>
      </c>
      <c r="AR97" s="35">
        <f t="shared" si="184"/>
        <v>5.2561571875289884E-2</v>
      </c>
      <c r="AS97" s="4">
        <f t="shared" si="185"/>
        <v>-6.4834917834636754E-2</v>
      </c>
      <c r="AT97" s="31">
        <f t="shared" si="186"/>
        <v>-1.2273345959346871E-2</v>
      </c>
      <c r="AU97" s="4">
        <f t="shared" si="187"/>
        <v>4.9033117447421878E-2</v>
      </c>
      <c r="AV97" s="32">
        <f t="shared" si="188"/>
        <v>-6.937937882692248E-2</v>
      </c>
      <c r="AW97" s="31">
        <f t="shared" si="189"/>
        <v>-2.0346261379500602E-2</v>
      </c>
      <c r="AX97" s="4">
        <f t="shared" si="190"/>
        <v>5.8821400191318006E-2</v>
      </c>
      <c r="AY97" s="4">
        <f t="shared" si="191"/>
        <v>-5.1842147279052675E-2</v>
      </c>
      <c r="AZ97" s="4">
        <f t="shared" si="192"/>
        <v>-5.9167442689582815E-2</v>
      </c>
      <c r="BA97" s="4">
        <f t="shared" si="193"/>
        <v>6.979252912265331E-3</v>
      </c>
      <c r="BB97" s="31">
        <f t="shared" si="194"/>
        <v>-3.4604249826480915E-4</v>
      </c>
      <c r="BC97" s="4">
        <f t="shared" si="195"/>
        <v>6.0537955561284738E-2</v>
      </c>
      <c r="BD97" s="4">
        <f t="shared" si="196"/>
        <v>-6.0687786013095213E-2</v>
      </c>
      <c r="BE97" s="4">
        <f t="shared" si="197"/>
        <v>-6.3886032335985332E-2</v>
      </c>
      <c r="BF97" s="4">
        <f t="shared" si="198"/>
        <v>-1.4983045181047455E-4</v>
      </c>
      <c r="BG97" s="4">
        <f t="shared" si="199"/>
        <v>-3.3480767747005938E-3</v>
      </c>
      <c r="BH97" s="4">
        <f t="shared" si="200"/>
        <v>-8.841423265637742E-3</v>
      </c>
      <c r="BI97" s="34">
        <f t="shared" si="201"/>
        <v>5.8549050367142579E-2</v>
      </c>
      <c r="BJ97" s="33">
        <f t="shared" si="202"/>
        <v>-1.0830328459779902E-2</v>
      </c>
      <c r="BK97" s="4">
        <f t="shared" si="203"/>
        <v>-5.8640691238914647E-2</v>
      </c>
      <c r="BL97" s="4">
        <f t="shared" si="204"/>
        <v>-6.8732523451491168E-2</v>
      </c>
      <c r="BN97" t="s">
        <v>20</v>
      </c>
      <c r="BO97">
        <v>-267.90515905283002</v>
      </c>
      <c r="BP97">
        <v>-152.31116016115399</v>
      </c>
      <c r="BQ97">
        <v>-115.581783130302</v>
      </c>
      <c r="BR97">
        <v>-267.91057659534698</v>
      </c>
      <c r="BS97">
        <v>-152.313863398504</v>
      </c>
      <c r="BT97">
        <v>-115.58448852939701</v>
      </c>
      <c r="BU97">
        <v>-267.905893598006</v>
      </c>
      <c r="BV97">
        <v>-152.31175685664201</v>
      </c>
      <c r="BW97">
        <v>-115.58190615583101</v>
      </c>
      <c r="BX97">
        <v>-267.91075056701698</v>
      </c>
      <c r="BY97">
        <v>-152.31399174098399</v>
      </c>
      <c r="BZ97">
        <v>-115.584529863697</v>
      </c>
      <c r="CA97">
        <v>-267.51849114539601</v>
      </c>
      <c r="CB97">
        <v>-152.08845090105399</v>
      </c>
      <c r="CC97">
        <v>-115.41770829023601</v>
      </c>
      <c r="CD97">
        <v>-267.776138312157</v>
      </c>
      <c r="CE97">
        <v>-152.238092179689</v>
      </c>
      <c r="CF97">
        <v>-115.525873009943</v>
      </c>
      <c r="CG97">
        <v>-267.85609038689699</v>
      </c>
      <c r="CH97">
        <v>-152.28326189145599</v>
      </c>
      <c r="CI97">
        <v>-115.560631786451</v>
      </c>
      <c r="CJ97">
        <v>-267.88387813484701</v>
      </c>
      <c r="CK97">
        <v>-152.29856076385499</v>
      </c>
      <c r="CL97">
        <v>-115.57311008600399</v>
      </c>
      <c r="CM97">
        <v>-267.62249287377699</v>
      </c>
      <c r="CN97">
        <v>-152.15841402761399</v>
      </c>
      <c r="CO97">
        <v>-115.451754537567</v>
      </c>
      <c r="CP97">
        <v>-267.87762220512099</v>
      </c>
      <c r="CQ97">
        <v>-152.30568788959499</v>
      </c>
      <c r="CR97">
        <v>-115.55975373139999</v>
      </c>
      <c r="CS97">
        <v>-267.94643288976198</v>
      </c>
      <c r="CT97">
        <v>-152.34294769917599</v>
      </c>
      <c r="CU97">
        <v>-115.591268922775</v>
      </c>
      <c r="CV97">
        <v>-267.87551239663998</v>
      </c>
      <c r="CW97">
        <v>-152.29225300109201</v>
      </c>
      <c r="CX97">
        <v>-115.57114258272399</v>
      </c>
      <c r="CY97">
        <v>-267.90339078870898</v>
      </c>
      <c r="CZ97">
        <v>-152.30609622626901</v>
      </c>
      <c r="DA97">
        <v>-115.58517542562301</v>
      </c>
      <c r="DB97">
        <v>-267.90996741865001</v>
      </c>
      <c r="DC97">
        <v>-152.30915762264499</v>
      </c>
      <c r="DD97">
        <v>-115.588678676062</v>
      </c>
      <c r="DE97">
        <v>-267.92859814328699</v>
      </c>
      <c r="DF97">
        <v>-152.33211331177799</v>
      </c>
      <c r="DG97">
        <v>-115.58428540296801</v>
      </c>
      <c r="DH97">
        <v>-267.96594476641201</v>
      </c>
      <c r="DI97">
        <v>-152.35230389557501</v>
      </c>
      <c r="DJ97">
        <v>-115.601425021881</v>
      </c>
      <c r="DK97">
        <v>-267.52856856094502</v>
      </c>
      <c r="DL97">
        <v>-152.09555255007501</v>
      </c>
      <c r="DM97">
        <v>-115.42078686575</v>
      </c>
      <c r="DN97">
        <v>-267.63277279974102</v>
      </c>
      <c r="DO97">
        <v>-152.165568218912</v>
      </c>
      <c r="DP97">
        <v>-115.454957536847</v>
      </c>
      <c r="DR97">
        <v>-1.28925593039</v>
      </c>
      <c r="DS97">
        <v>-0.80335288121500004</v>
      </c>
      <c r="DT97">
        <v>-0.485558134935</v>
      </c>
      <c r="DU97">
        <v>-266.61869125794601</v>
      </c>
      <c r="DV97">
        <v>-151.509127570262</v>
      </c>
      <c r="DW97">
        <v>-115.09769219982</v>
      </c>
      <c r="DX97">
        <v>-1.291885337401</v>
      </c>
      <c r="DY97">
        <v>-0.80473582824099998</v>
      </c>
      <c r="DZ97">
        <v>-0.48679632957699998</v>
      </c>
      <c r="EA97">
        <f t="shared" si="205"/>
        <v>-267.91162830673358</v>
      </c>
      <c r="EB97">
        <f t="shared" si="206"/>
        <v>-152.31441655026998</v>
      </c>
      <c r="EC97">
        <f t="shared" si="207"/>
        <v>-115.584983783041</v>
      </c>
      <c r="ED97">
        <v>-1.289926096993</v>
      </c>
      <c r="EE97">
        <v>-0.80392061727800002</v>
      </c>
      <c r="EF97">
        <v>-0.485648331865</v>
      </c>
      <c r="EG97">
        <v>-266.61870431628103</v>
      </c>
      <c r="EH97">
        <v>-151.509132736336</v>
      </c>
      <c r="EI97">
        <v>-115.097699141061</v>
      </c>
      <c r="EJ97">
        <v>-1.292046250736</v>
      </c>
      <c r="EK97">
        <v>-0.80485900464799998</v>
      </c>
      <c r="EL97">
        <v>-0.48683072263600002</v>
      </c>
      <c r="EM97">
        <f t="shared" si="208"/>
        <v>-267.91151017697575</v>
      </c>
      <c r="EN97">
        <f t="shared" si="209"/>
        <v>-152.31432794697554</v>
      </c>
      <c r="EO97">
        <f t="shared" si="210"/>
        <v>-115.58495349137387</v>
      </c>
      <c r="EP97">
        <v>-267.58626330228998</v>
      </c>
      <c r="EQ97">
        <v>-152.12987157637301</v>
      </c>
      <c r="ER97">
        <v>-115.444238362318</v>
      </c>
      <c r="ES97">
        <f t="shared" si="211"/>
        <v>-5.7694741344960221E-2</v>
      </c>
      <c r="ET97">
        <f t="shared" si="212"/>
        <v>-3.4319026297993105E-2</v>
      </c>
      <c r="EU97">
        <f t="shared" si="213"/>
        <v>-2.3451496568000607E-2</v>
      </c>
      <c r="EV97">
        <v>-4.6509497451999997E-2</v>
      </c>
      <c r="EW97">
        <v>-3.5696642538999998E-2</v>
      </c>
      <c r="EX97">
        <v>-1.0719174529E-2</v>
      </c>
      <c r="EY97">
        <v>-267.81546311094002</v>
      </c>
      <c r="EZ97">
        <v>-152.25969148753899</v>
      </c>
      <c r="FA97">
        <v>-115.54368907238501</v>
      </c>
      <c r="FB97">
        <f t="shared" si="214"/>
        <v>-3.9324798783013648E-2</v>
      </c>
      <c r="FC97">
        <f t="shared" si="215"/>
        <v>-2.1599307849982097E-2</v>
      </c>
      <c r="FD97">
        <f t="shared" si="216"/>
        <v>-1.7816062442008729E-2</v>
      </c>
      <c r="FE97">
        <v>-6.2159094180999998E-2</v>
      </c>
      <c r="FF97">
        <v>-4.5996402055000003E-2</v>
      </c>
      <c r="FG97">
        <v>-1.6064659015E-2</v>
      </c>
      <c r="FH97">
        <v>-267.88313546652</v>
      </c>
      <c r="FI97">
        <v>-152.30010169760899</v>
      </c>
      <c r="FJ97">
        <v>-115.570823218223</v>
      </c>
      <c r="FK97">
        <v>-267.90531795634701</v>
      </c>
      <c r="FL97">
        <v>-152.31126103244901</v>
      </c>
      <c r="FM97">
        <v>-115.581841313712</v>
      </c>
      <c r="FN97">
        <v>-267.910614344527</v>
      </c>
      <c r="FO97">
        <v>-152.31388798952</v>
      </c>
      <c r="FP97">
        <v>-115.58450193121701</v>
      </c>
      <c r="FQ97">
        <v>-267.88040053766798</v>
      </c>
      <c r="FR97">
        <v>-152.29438492734101</v>
      </c>
      <c r="FS97">
        <v>-115.57390266353001</v>
      </c>
      <c r="FT97">
        <f t="shared" si="217"/>
        <v>-2.4310150770986638E-2</v>
      </c>
      <c r="FU97">
        <f t="shared" si="218"/>
        <v>-1.1123035885020727E-2</v>
      </c>
      <c r="FV97">
        <f t="shared" si="219"/>
        <v>-1.3270877079008869E-2</v>
      </c>
      <c r="FW97">
        <v>-6.6032352094000005E-2</v>
      </c>
      <c r="FX97">
        <v>-4.8562771834999997E-2</v>
      </c>
      <c r="FY97">
        <v>-1.7366259245000001E-2</v>
      </c>
      <c r="FZ97">
        <v>-4.5567168297999998E-2</v>
      </c>
      <c r="GA97">
        <v>-3.5107707053000002E-2</v>
      </c>
      <c r="GB97">
        <v>-1.0366011358999999E-2</v>
      </c>
    </row>
    <row r="98" spans="1:184" ht="17" x14ac:dyDescent="0.25">
      <c r="A98" s="5">
        <v>11</v>
      </c>
      <c r="B98" t="s">
        <v>3</v>
      </c>
      <c r="C98" t="s">
        <v>2</v>
      </c>
      <c r="D98" t="s">
        <v>12</v>
      </c>
      <c r="E98" s="3">
        <v>0.9</v>
      </c>
      <c r="F98" s="2">
        <f t="shared" si="148"/>
        <v>-12.250894148659308</v>
      </c>
      <c r="G98" s="4">
        <f t="shared" si="149"/>
        <v>-12.160986032199784</v>
      </c>
      <c r="H98" s="4">
        <f t="shared" si="150"/>
        <v>-12.168039850149837</v>
      </c>
      <c r="I98" s="4">
        <f t="shared" si="151"/>
        <v>-12.163646923476351</v>
      </c>
      <c r="J98" s="4">
        <f t="shared" si="152"/>
        <v>-12.170352152394148</v>
      </c>
      <c r="K98" s="4">
        <f t="shared" si="153"/>
        <v>-11.246982248810717</v>
      </c>
      <c r="L98" s="4">
        <f t="shared" si="154"/>
        <v>-11.794595908324338</v>
      </c>
      <c r="M98" s="4">
        <f t="shared" si="155"/>
        <v>-12.014888859381886</v>
      </c>
      <c r="N98" s="4">
        <f t="shared" si="156"/>
        <v>-12.088711929001457</v>
      </c>
      <c r="O98" s="4">
        <f t="shared" si="157"/>
        <v>-11.268112375573802</v>
      </c>
      <c r="P98" s="4">
        <f t="shared" si="158"/>
        <v>-11.883181698654729</v>
      </c>
      <c r="Q98" s="4">
        <f t="shared" si="159"/>
        <v>-12.117210932461981</v>
      </c>
      <c r="R98" s="4">
        <f t="shared" si="160"/>
        <v>-11.609350620368279</v>
      </c>
      <c r="S98" s="4">
        <f t="shared" si="161"/>
        <v>-11.652099033624653</v>
      </c>
      <c r="T98" s="4">
        <f t="shared" si="162"/>
        <v>-11.671178151867945</v>
      </c>
      <c r="U98" s="4">
        <f t="shared" si="163"/>
        <v>-12.04133068464469</v>
      </c>
      <c r="V98" s="4">
        <f t="shared" si="164"/>
        <v>-12.169598000809577</v>
      </c>
      <c r="W98" s="39">
        <f t="shared" si="165"/>
        <v>-12.102369467726946</v>
      </c>
      <c r="X98" s="4">
        <f t="shared" si="166"/>
        <v>-12.196870196380223</v>
      </c>
      <c r="Y98" s="4">
        <f t="shared" si="167"/>
        <v>-11.4508009061966</v>
      </c>
      <c r="Z98" s="4">
        <f t="shared" si="168"/>
        <v>-11.532731821494817</v>
      </c>
      <c r="AA98" s="38">
        <f t="shared" si="169"/>
        <v>-12.249970765448055</v>
      </c>
      <c r="AB98" s="4">
        <f t="shared" si="170"/>
        <v>-12.250894148659308</v>
      </c>
      <c r="AC98" s="37">
        <f t="shared" si="171"/>
        <v>-12.262350520566828</v>
      </c>
      <c r="AD98" s="36">
        <f t="shared" si="172"/>
        <v>-12.455158327805185</v>
      </c>
      <c r="AE98" s="4">
        <f t="shared" si="173"/>
        <v>-12.169921680088008</v>
      </c>
      <c r="AF98" s="4">
        <f t="shared" si="174"/>
        <v>-12.172255908290767</v>
      </c>
      <c r="AG98" s="4">
        <f t="shared" si="175"/>
        <v>-12.159320483694573</v>
      </c>
      <c r="AH98" s="4">
        <f t="shared" si="176"/>
        <v>-12.166165641389204</v>
      </c>
      <c r="AI98" s="4">
        <f t="shared" si="177"/>
        <v>-12.270648535495432</v>
      </c>
      <c r="AL98" s="4">
        <f t="shared" si="178"/>
        <v>0.34452451330994993</v>
      </c>
      <c r="AM98" s="4">
        <f t="shared" si="179"/>
        <v>-0.42645542858958035</v>
      </c>
      <c r="AN98" s="31">
        <f t="shared" si="180"/>
        <v>-8.1930915279630423E-2</v>
      </c>
      <c r="AO98" s="4">
        <f t="shared" si="181"/>
        <v>0.42110740860045537</v>
      </c>
      <c r="AP98" s="4">
        <f t="shared" si="182"/>
        <v>-0.50969319955893</v>
      </c>
      <c r="AQ98" s="31">
        <f t="shared" si="183"/>
        <v>-8.8585790958474631E-2</v>
      </c>
      <c r="AR98" s="35">
        <f t="shared" si="184"/>
        <v>0.4400029043889338</v>
      </c>
      <c r="AS98" s="4">
        <f t="shared" si="185"/>
        <v>-0.54232497807087543</v>
      </c>
      <c r="AT98" s="31">
        <f t="shared" si="186"/>
        <v>-0.10232207368194163</v>
      </c>
      <c r="AU98" s="4">
        <f t="shared" si="187"/>
        <v>0.455606296213109</v>
      </c>
      <c r="AV98" s="32">
        <f t="shared" si="188"/>
        <v>-0.58701590264154158</v>
      </c>
      <c r="AW98" s="31">
        <f t="shared" si="189"/>
        <v>-0.13140960642843258</v>
      </c>
      <c r="AX98" s="4">
        <f t="shared" si="190"/>
        <v>0.51980043231530992</v>
      </c>
      <c r="AY98" s="4">
        <f t="shared" si="191"/>
        <v>-0.43198006427641111</v>
      </c>
      <c r="AZ98" s="4">
        <f t="shared" si="192"/>
        <v>-0.49301884735866802</v>
      </c>
      <c r="BA98" s="4">
        <f t="shared" si="193"/>
        <v>8.7820368038898811E-2</v>
      </c>
      <c r="BB98" s="31">
        <f t="shared" si="194"/>
        <v>2.6781584956641902E-2</v>
      </c>
      <c r="BC98" s="4">
        <f t="shared" si="195"/>
        <v>0.50837766227300119</v>
      </c>
      <c r="BD98" s="4">
        <f t="shared" si="196"/>
        <v>-0.51749896718492394</v>
      </c>
      <c r="BE98" s="4">
        <f t="shared" si="197"/>
        <v>-0.54477116275556947</v>
      </c>
      <c r="BF98" s="4">
        <f t="shared" si="198"/>
        <v>-9.1213049119227563E-3</v>
      </c>
      <c r="BG98" s="4">
        <f t="shared" si="199"/>
        <v>-3.6393500482568286E-2</v>
      </c>
      <c r="BH98" s="4">
        <f t="shared" si="200"/>
        <v>-7.8638240368540391E-2</v>
      </c>
      <c r="BI98" s="34">
        <f t="shared" si="201"/>
        <v>0.49692129036548049</v>
      </c>
      <c r="BJ98" s="33">
        <f t="shared" si="202"/>
        <v>-9.0094612276061081E-2</v>
      </c>
      <c r="BK98" s="4">
        <f t="shared" si="203"/>
        <v>-0.39746073153518835</v>
      </c>
      <c r="BL98" s="4">
        <f t="shared" si="204"/>
        <v>-0.79128008178741749</v>
      </c>
      <c r="BN98" t="s">
        <v>19</v>
      </c>
      <c r="BO98">
        <v>-228.69454726580301</v>
      </c>
      <c r="BP98">
        <v>-152.31121078585099</v>
      </c>
      <c r="BQ98">
        <v>-76.363956715929007</v>
      </c>
      <c r="BR98">
        <v>-228.69923143936299</v>
      </c>
      <c r="BS98">
        <v>-152.31389518734201</v>
      </c>
      <c r="BT98">
        <v>-76.365945247024001</v>
      </c>
      <c r="BU98">
        <v>-228.69523724429999</v>
      </c>
      <c r="BV98">
        <v>-152.31180080843299</v>
      </c>
      <c r="BW98">
        <v>-76.364052431443994</v>
      </c>
      <c r="BX98">
        <v>-228.69939823598</v>
      </c>
      <c r="BY98">
        <v>-152.31402182042399</v>
      </c>
      <c r="BZ98">
        <v>-76.365981725671006</v>
      </c>
      <c r="CA98">
        <v>-228.36609459031001</v>
      </c>
      <c r="CB98">
        <v>-152.08899418276101</v>
      </c>
      <c r="CC98">
        <v>-76.259177201208999</v>
      </c>
      <c r="CD98">
        <v>-228.584411158324</v>
      </c>
      <c r="CE98">
        <v>-152.238352428973</v>
      </c>
      <c r="CF98">
        <v>-76.327262845131997</v>
      </c>
      <c r="CG98">
        <v>-228.65277253475301</v>
      </c>
      <c r="CH98">
        <v>-152.28341542680701</v>
      </c>
      <c r="CI98">
        <v>-76.350210164578002</v>
      </c>
      <c r="CJ98">
        <v>-228.67647190316501</v>
      </c>
      <c r="CK98">
        <v>-152.298650713434</v>
      </c>
      <c r="CL98">
        <v>-76.358556601817995</v>
      </c>
      <c r="CM98">
        <v>-228.449086263471</v>
      </c>
      <c r="CN98">
        <v>-152.15893919751201</v>
      </c>
      <c r="CO98">
        <v>-76.272190186619994</v>
      </c>
      <c r="CP98">
        <v>-228.66563546302299</v>
      </c>
      <c r="CQ98">
        <v>-152.305901122894</v>
      </c>
      <c r="CR98">
        <v>-76.340797285473002</v>
      </c>
      <c r="CS98">
        <v>-228.72444541312501</v>
      </c>
      <c r="CT98">
        <v>-152.34305853288799</v>
      </c>
      <c r="CU98">
        <v>-76.362076876272994</v>
      </c>
      <c r="CV98">
        <v>-228.66117726057499</v>
      </c>
      <c r="CW98">
        <v>-152.29237153842999</v>
      </c>
      <c r="CX98">
        <v>-76.350305045070996</v>
      </c>
      <c r="CY98">
        <v>-228.68488935088601</v>
      </c>
      <c r="CZ98">
        <v>-152.306143291593</v>
      </c>
      <c r="DA98">
        <v>-76.360177258288999</v>
      </c>
      <c r="DB98">
        <v>-228.69046221203101</v>
      </c>
      <c r="DC98">
        <v>-152.309186127945</v>
      </c>
      <c r="DD98">
        <v>-76.362676878572998</v>
      </c>
      <c r="DE98">
        <v>-228.70885955664801</v>
      </c>
      <c r="DF98">
        <v>-152.332293166071</v>
      </c>
      <c r="DG98">
        <v>-76.35737730948</v>
      </c>
      <c r="DH98">
        <v>-228.74094430791601</v>
      </c>
      <c r="DI98">
        <v>-152.352386106116</v>
      </c>
      <c r="DJ98">
        <v>-76.369164713732005</v>
      </c>
      <c r="DK98">
        <v>-228.37633149150699</v>
      </c>
      <c r="DL98">
        <v>-152.09693408297599</v>
      </c>
      <c r="DM98">
        <v>-76.261149396498993</v>
      </c>
      <c r="DN98">
        <v>-228.45974100174601</v>
      </c>
      <c r="DO98">
        <v>-152.16695376623599</v>
      </c>
      <c r="DP98">
        <v>-76.274408658259006</v>
      </c>
      <c r="DR98">
        <v>-1.1099076355919999</v>
      </c>
      <c r="DS98">
        <v>-0.80336044730300005</v>
      </c>
      <c r="DT98">
        <v>-0.30147010890499998</v>
      </c>
      <c r="DU98">
        <v>-227.58699118532999</v>
      </c>
      <c r="DV98">
        <v>-151.50916774654601</v>
      </c>
      <c r="DW98">
        <v>-76.063517010750999</v>
      </c>
      <c r="DX98">
        <v>-1.112240254034</v>
      </c>
      <c r="DY98">
        <v>-0.804727440796</v>
      </c>
      <c r="DZ98">
        <v>-0.30242823627299997</v>
      </c>
      <c r="EA98">
        <f t="shared" si="205"/>
        <v>-228.70016444112659</v>
      </c>
      <c r="EB98">
        <f t="shared" si="206"/>
        <v>-152.31444195800776</v>
      </c>
      <c r="EC98">
        <f t="shared" si="207"/>
        <v>-76.366328479235079</v>
      </c>
      <c r="ED98">
        <v>-1.1105474073470001</v>
      </c>
      <c r="EE98">
        <v>-0.80392162138900003</v>
      </c>
      <c r="EF98">
        <v>-0.30154766224500001</v>
      </c>
      <c r="EG98">
        <v>-227.58700375499799</v>
      </c>
      <c r="EH98">
        <v>-151.50917291789901</v>
      </c>
      <c r="EI98">
        <v>-76.063522738665995</v>
      </c>
      <c r="EJ98">
        <v>-1.1123944809819999</v>
      </c>
      <c r="EK98">
        <v>-0.80484890252399999</v>
      </c>
      <c r="EL98">
        <v>-0.30245898700500001</v>
      </c>
      <c r="EM98">
        <f t="shared" si="208"/>
        <v>-228.70006000663332</v>
      </c>
      <c r="EN98">
        <f t="shared" si="209"/>
        <v>-152.31435404726597</v>
      </c>
      <c r="EO98">
        <f t="shared" si="210"/>
        <v>-76.366308235654344</v>
      </c>
      <c r="EP98">
        <v>-228.41767521344099</v>
      </c>
      <c r="EQ98">
        <v>-152.131147242986</v>
      </c>
      <c r="ER98">
        <v>-76.26882899316</v>
      </c>
      <c r="ES98">
        <f t="shared" si="211"/>
        <v>-4.1343721933998268E-2</v>
      </c>
      <c r="ET98">
        <f t="shared" si="212"/>
        <v>-3.4213160010011734E-2</v>
      </c>
      <c r="EU98">
        <f t="shared" si="213"/>
        <v>-7.6795966610063715E-3</v>
      </c>
      <c r="EV98">
        <v>-4.2065788304999997E-2</v>
      </c>
      <c r="EW98">
        <v>-3.580652325E-2</v>
      </c>
      <c r="EX98">
        <v>-5.5796650990000002E-3</v>
      </c>
      <c r="EY98">
        <v>-228.60992755348599</v>
      </c>
      <c r="EZ98">
        <v>-152.25987717575799</v>
      </c>
      <c r="FA98">
        <v>-76.331925570853002</v>
      </c>
      <c r="FB98">
        <f t="shared" si="214"/>
        <v>-2.5516395161986338E-2</v>
      </c>
      <c r="FC98">
        <f t="shared" si="215"/>
        <v>-2.1524746784990612E-2</v>
      </c>
      <c r="FD98">
        <f t="shared" si="216"/>
        <v>-4.6627257210047901E-3</v>
      </c>
      <c r="FE98">
        <v>-5.5707909537E-2</v>
      </c>
      <c r="FF98">
        <v>-4.6023947135999999E-2</v>
      </c>
      <c r="FG98">
        <v>-8.8717146189999999E-3</v>
      </c>
      <c r="FH98">
        <v>-228.67560729011299</v>
      </c>
      <c r="FI98">
        <v>-152.30021053939001</v>
      </c>
      <c r="FJ98">
        <v>-76.356067718966997</v>
      </c>
      <c r="FK98">
        <v>-228.69468003342899</v>
      </c>
      <c r="FL98">
        <v>-152.31131011200901</v>
      </c>
      <c r="FM98">
        <v>-76.363990969075999</v>
      </c>
      <c r="FN98">
        <v>-228.69926409923499</v>
      </c>
      <c r="FO98">
        <v>-152.313919398694</v>
      </c>
      <c r="FP98">
        <v>-76.365953600577996</v>
      </c>
      <c r="FQ98">
        <v>-228.66534371455299</v>
      </c>
      <c r="FR98">
        <v>-152.29447718957201</v>
      </c>
      <c r="FS98">
        <v>-76.352420770845001</v>
      </c>
      <c r="FT98">
        <f t="shared" si="217"/>
        <v>-1.2571179799977017E-2</v>
      </c>
      <c r="FU98">
        <f t="shared" si="218"/>
        <v>-1.1061762764995819E-2</v>
      </c>
      <c r="FV98">
        <f t="shared" si="219"/>
        <v>-2.2106062669990934E-3</v>
      </c>
      <c r="FW98">
        <v>-5.9101698573000003E-2</v>
      </c>
      <c r="FX98">
        <v>-4.8581343316000003E-2</v>
      </c>
      <c r="FY98">
        <v>-9.6561054279999999E-3</v>
      </c>
      <c r="FZ98">
        <v>-4.1049003946000001E-2</v>
      </c>
      <c r="GA98">
        <v>-3.5155391161999998E-2</v>
      </c>
      <c r="GB98">
        <v>-5.2602188170000003E-3</v>
      </c>
    </row>
    <row r="99" spans="1:184" ht="17" x14ac:dyDescent="0.25">
      <c r="A99" s="5">
        <v>11</v>
      </c>
      <c r="B99" t="s">
        <v>3</v>
      </c>
      <c r="C99" t="s">
        <v>2</v>
      </c>
      <c r="D99" t="s">
        <v>12</v>
      </c>
      <c r="E99" s="3">
        <v>0.95</v>
      </c>
      <c r="F99" s="2">
        <f t="shared" si="148"/>
        <v>-12.826265418904686</v>
      </c>
      <c r="G99" s="4">
        <f t="shared" si="149"/>
        <v>-12.713614451449169</v>
      </c>
      <c r="H99" s="4">
        <f t="shared" si="150"/>
        <v>-12.718683990870517</v>
      </c>
      <c r="I99" s="4">
        <f t="shared" si="151"/>
        <v>-12.715744964799399</v>
      </c>
      <c r="J99" s="4">
        <f t="shared" si="152"/>
        <v>-12.7207693549135</v>
      </c>
      <c r="K99" s="4">
        <f t="shared" si="153"/>
        <v>-11.902260977536899</v>
      </c>
      <c r="L99" s="4">
        <f t="shared" si="154"/>
        <v>-12.381650849143062</v>
      </c>
      <c r="M99" s="4">
        <f t="shared" si="155"/>
        <v>-12.580103536620253</v>
      </c>
      <c r="N99" s="4">
        <f t="shared" si="156"/>
        <v>-12.647189733915297</v>
      </c>
      <c r="O99" s="4">
        <f t="shared" si="157"/>
        <v>-11.946268949207244</v>
      </c>
      <c r="P99" s="4">
        <f t="shared" si="158"/>
        <v>-12.492158509405318</v>
      </c>
      <c r="Q99" s="4">
        <f t="shared" si="159"/>
        <v>-12.705448012690612</v>
      </c>
      <c r="R99" s="4">
        <f t="shared" si="160"/>
        <v>-12.264878696276638</v>
      </c>
      <c r="S99" s="4">
        <f t="shared" si="161"/>
        <v>-12.297670695527321</v>
      </c>
      <c r="T99" s="4">
        <f t="shared" si="162"/>
        <v>-12.314091047860371</v>
      </c>
      <c r="U99" s="4">
        <f t="shared" si="163"/>
        <v>-12.647188583056424</v>
      </c>
      <c r="V99" s="4">
        <f t="shared" si="164"/>
        <v>-12.75537229262442</v>
      </c>
      <c r="W99" s="39">
        <f t="shared" si="165"/>
        <v>-12.701208970058408</v>
      </c>
      <c r="X99" s="4">
        <f t="shared" si="166"/>
        <v>-12.779493166791438</v>
      </c>
      <c r="Y99" s="4">
        <f t="shared" si="167"/>
        <v>-12.095600378143732</v>
      </c>
      <c r="Z99" s="4">
        <f t="shared" si="168"/>
        <v>-12.200712344633313</v>
      </c>
      <c r="AA99" s="38">
        <f t="shared" si="169"/>
        <v>-12.823795957360097</v>
      </c>
      <c r="AB99" s="4">
        <f t="shared" si="170"/>
        <v>-12.826265418904686</v>
      </c>
      <c r="AC99" s="37">
        <f t="shared" si="171"/>
        <v>-12.837095499321034</v>
      </c>
      <c r="AD99" s="36">
        <f t="shared" si="172"/>
        <v>-13.005665868738021</v>
      </c>
      <c r="AE99" s="4">
        <f t="shared" si="173"/>
        <v>-12.720152488324864</v>
      </c>
      <c r="AF99" s="4">
        <f t="shared" si="174"/>
        <v>-12.722318640507984</v>
      </c>
      <c r="AG99" s="4">
        <f t="shared" si="175"/>
        <v>-12.710215934061701</v>
      </c>
      <c r="AH99" s="4">
        <f t="shared" si="176"/>
        <v>-12.717575252388786</v>
      </c>
      <c r="AI99" s="4">
        <f t="shared" si="177"/>
        <v>-12.845287936121906</v>
      </c>
      <c r="AL99" s="4">
        <f t="shared" si="178"/>
        <v>0.27155757120516022</v>
      </c>
      <c r="AM99" s="4">
        <f t="shared" si="179"/>
        <v>-0.37666953896539246</v>
      </c>
      <c r="AN99" s="31">
        <f t="shared" si="180"/>
        <v>-0.10511196776023224</v>
      </c>
      <c r="AO99" s="4">
        <f t="shared" si="181"/>
        <v>0.33853822327292293</v>
      </c>
      <c r="AP99" s="4">
        <f t="shared" si="182"/>
        <v>-0.44904588291378317</v>
      </c>
      <c r="AQ99" s="31">
        <f t="shared" si="183"/>
        <v>-0.11050765964086023</v>
      </c>
      <c r="AR99" s="35">
        <f t="shared" si="184"/>
        <v>0.35340633921957681</v>
      </c>
      <c r="AS99" s="4">
        <f t="shared" si="185"/>
        <v>-0.47875081530058067</v>
      </c>
      <c r="AT99" s="31">
        <f t="shared" si="186"/>
        <v>-0.12534447608100385</v>
      </c>
      <c r="AU99" s="4">
        <f t="shared" si="187"/>
        <v>0.36568402917277543</v>
      </c>
      <c r="AV99" s="32">
        <f t="shared" si="188"/>
        <v>-0.51943327127487382</v>
      </c>
      <c r="AW99" s="31">
        <f t="shared" si="189"/>
        <v>-0.15374924210209839</v>
      </c>
      <c r="AX99" s="4">
        <f t="shared" si="190"/>
        <v>0.42578363887007592</v>
      </c>
      <c r="AY99" s="4">
        <f t="shared" si="191"/>
        <v>-0.38230988677978672</v>
      </c>
      <c r="AZ99" s="4">
        <f t="shared" si="192"/>
        <v>-0.43633027378177058</v>
      </c>
      <c r="BA99" s="4">
        <f t="shared" si="193"/>
        <v>4.3473752090289197E-2</v>
      </c>
      <c r="BB99" s="31">
        <f t="shared" si="194"/>
        <v>-1.0546634911694663E-2</v>
      </c>
      <c r="BC99" s="4">
        <f t="shared" si="195"/>
        <v>0.4154864928781718</v>
      </c>
      <c r="BD99" s="4">
        <f t="shared" si="196"/>
        <v>-0.45770159709709901</v>
      </c>
      <c r="BE99" s="4">
        <f t="shared" si="197"/>
        <v>-0.48182247126411609</v>
      </c>
      <c r="BF99" s="4">
        <f t="shared" si="198"/>
        <v>-4.2215104218927213E-2</v>
      </c>
      <c r="BG99" s="4">
        <f t="shared" si="199"/>
        <v>-6.6335978385944294E-2</v>
      </c>
      <c r="BH99" s="4">
        <f t="shared" si="200"/>
        <v>-0.10394677839670202</v>
      </c>
      <c r="BI99" s="34">
        <f t="shared" si="201"/>
        <v>0.40465641246182399</v>
      </c>
      <c r="BJ99" s="33">
        <f t="shared" si="202"/>
        <v>-0.11477685881304983</v>
      </c>
      <c r="BK99" s="4">
        <f t="shared" si="203"/>
        <v>-0.34948760327727829</v>
      </c>
      <c r="BL99" s="4">
        <f t="shared" si="204"/>
        <v>-0.69883372110820785</v>
      </c>
      <c r="BN99" t="s">
        <v>18</v>
      </c>
      <c r="BO99">
        <v>-228.69542449962501</v>
      </c>
      <c r="BP99">
        <v>-152.31120674456699</v>
      </c>
      <c r="BQ99">
        <v>-76.363957321628007</v>
      </c>
      <c r="BR99">
        <v>-228.70011281467899</v>
      </c>
      <c r="BS99">
        <v>-152.313893887484</v>
      </c>
      <c r="BT99">
        <v>-76.365950414940002</v>
      </c>
      <c r="BU99">
        <v>-228.69611736620701</v>
      </c>
      <c r="BV99">
        <v>-152.31179884949199</v>
      </c>
      <c r="BW99">
        <v>-76.364054688096004</v>
      </c>
      <c r="BX99">
        <v>-228.700280691909</v>
      </c>
      <c r="BY99">
        <v>-152.31402122852401</v>
      </c>
      <c r="BZ99">
        <v>-76.365987627891002</v>
      </c>
      <c r="CA99">
        <v>-228.366959313846</v>
      </c>
      <c r="CB99">
        <v>-152.088932319066</v>
      </c>
      <c r="CC99">
        <v>-76.259059535359</v>
      </c>
      <c r="CD99">
        <v>-228.58526741085799</v>
      </c>
      <c r="CE99">
        <v>-152.238320362661</v>
      </c>
      <c r="CF99">
        <v>-76.327215632418998</v>
      </c>
      <c r="CG99">
        <v>-228.653638496415</v>
      </c>
      <c r="CH99">
        <v>-152.283398107647</v>
      </c>
      <c r="CI99">
        <v>-76.350192718515004</v>
      </c>
      <c r="CJ99">
        <v>-228.67734662232101</v>
      </c>
      <c r="CK99">
        <v>-152.29864145798999</v>
      </c>
      <c r="CL99">
        <v>-76.358550585421995</v>
      </c>
      <c r="CM99">
        <v>-228.449990020743</v>
      </c>
      <c r="CN99">
        <v>-152.15888384340099</v>
      </c>
      <c r="CO99">
        <v>-76.272068586757001</v>
      </c>
      <c r="CP99">
        <v>-228.66653621561599</v>
      </c>
      <c r="CQ99">
        <v>-152.30587738081101</v>
      </c>
      <c r="CR99">
        <v>-76.340751313867997</v>
      </c>
      <c r="CS99">
        <v>-228.72535960190501</v>
      </c>
      <c r="CT99">
        <v>-152.34304828678401</v>
      </c>
      <c r="CU99">
        <v>-76.362063895738999</v>
      </c>
      <c r="CV99">
        <v>-228.66220780942101</v>
      </c>
      <c r="CW99">
        <v>-152.292358937546</v>
      </c>
      <c r="CX99">
        <v>-76.350303544360003</v>
      </c>
      <c r="CY99">
        <v>-228.685918507503</v>
      </c>
      <c r="CZ99">
        <v>-152.30613952194801</v>
      </c>
      <c r="DA99">
        <v>-76.360181400664999</v>
      </c>
      <c r="DB99">
        <v>-228.691495162346</v>
      </c>
      <c r="DC99">
        <v>-152.30918490738901</v>
      </c>
      <c r="DD99">
        <v>-76.362686502570995</v>
      </c>
      <c r="DE99">
        <v>-228.709796576114</v>
      </c>
      <c r="DF99">
        <v>-152.33227405336399</v>
      </c>
      <c r="DG99">
        <v>-76.357367945674994</v>
      </c>
      <c r="DH99">
        <v>-228.74186903222301</v>
      </c>
      <c r="DI99">
        <v>-152.35237941288801</v>
      </c>
      <c r="DJ99">
        <v>-76.369162640552005</v>
      </c>
      <c r="DK99">
        <v>-228.377133339837</v>
      </c>
      <c r="DL99">
        <v>-152.09683522098399</v>
      </c>
      <c r="DM99">
        <v>-76.261022553497995</v>
      </c>
      <c r="DN99">
        <v>-228.46057604249901</v>
      </c>
      <c r="DO99">
        <v>-152.166859186815</v>
      </c>
      <c r="DP99">
        <v>-76.274273783755007</v>
      </c>
      <c r="DR99">
        <v>-1.109148390246</v>
      </c>
      <c r="DS99">
        <v>-0.80335694619599995</v>
      </c>
      <c r="DT99">
        <v>-0.30144183901299998</v>
      </c>
      <c r="DU99">
        <v>-227.588628373539</v>
      </c>
      <c r="DV99">
        <v>-151.50916766927801</v>
      </c>
      <c r="DW99">
        <v>-76.063547647828003</v>
      </c>
      <c r="DX99">
        <v>-1.11148444114</v>
      </c>
      <c r="DY99">
        <v>-0.80472621820599999</v>
      </c>
      <c r="DZ99">
        <v>-0.30240276711199998</v>
      </c>
      <c r="EA99">
        <f t="shared" si="205"/>
        <v>-228.70104718935528</v>
      </c>
      <c r="EB99">
        <f t="shared" si="206"/>
        <v>-152.31444156951201</v>
      </c>
      <c r="EC99">
        <f t="shared" si="207"/>
        <v>-76.366334767388722</v>
      </c>
      <c r="ED99">
        <v>-1.1097916111170001</v>
      </c>
      <c r="EE99">
        <v>-0.80392014950599999</v>
      </c>
      <c r="EF99">
        <v>-0.30152110619700001</v>
      </c>
      <c r="EG99">
        <v>-227.58864084288001</v>
      </c>
      <c r="EH99">
        <v>-151.50917284068501</v>
      </c>
      <c r="EI99">
        <v>-76.063553413212006</v>
      </c>
      <c r="EJ99">
        <v>-1.111639849029</v>
      </c>
      <c r="EK99">
        <v>-0.80484838784000001</v>
      </c>
      <c r="EL99">
        <v>-0.30243421467999998</v>
      </c>
      <c r="EM99">
        <f t="shared" si="208"/>
        <v>-228.70094287970016</v>
      </c>
      <c r="EN99">
        <f t="shared" si="209"/>
        <v>-152.31435379831382</v>
      </c>
      <c r="EO99">
        <f t="shared" si="210"/>
        <v>-76.366314776948713</v>
      </c>
      <c r="EP99">
        <v>-228.41861094031901</v>
      </c>
      <c r="EQ99">
        <v>-152.13105954593999</v>
      </c>
      <c r="ER99">
        <v>-76.268708583541994</v>
      </c>
      <c r="ES99">
        <f t="shared" si="211"/>
        <v>-4.1477600482011212E-2</v>
      </c>
      <c r="ET99">
        <f t="shared" si="212"/>
        <v>-3.4224324955999919E-2</v>
      </c>
      <c r="EU99">
        <f t="shared" si="213"/>
        <v>-7.686030043998926E-3</v>
      </c>
      <c r="EV99">
        <v>-4.1965102180999997E-2</v>
      </c>
      <c r="EW99">
        <v>-3.5799640873999998E-2</v>
      </c>
      <c r="EX99">
        <v>-5.5652002129999998E-3</v>
      </c>
      <c r="EY99">
        <v>-228.610933103549</v>
      </c>
      <c r="EZ99">
        <v>-152.25985530691401</v>
      </c>
      <c r="FA99">
        <v>-76.331885875834004</v>
      </c>
      <c r="FB99">
        <f t="shared" si="214"/>
        <v>-2.5665692691006825E-2</v>
      </c>
      <c r="FC99">
        <f t="shared" si="215"/>
        <v>-2.1534944253005506E-2</v>
      </c>
      <c r="FD99">
        <f t="shared" si="216"/>
        <v>-4.6702434150063254E-3</v>
      </c>
      <c r="FE99">
        <v>-5.5603112066999999E-2</v>
      </c>
      <c r="FF99">
        <v>-4.6022073897999997E-2</v>
      </c>
      <c r="FG99">
        <v>-8.8654380340000005E-3</v>
      </c>
      <c r="FH99">
        <v>-228.67648524241699</v>
      </c>
      <c r="FI99">
        <v>-152.300199311591</v>
      </c>
      <c r="FJ99">
        <v>-76.35606207392</v>
      </c>
      <c r="FK99">
        <v>-228.69555752025801</v>
      </c>
      <c r="FL99">
        <v>-152.31130619682801</v>
      </c>
      <c r="FM99">
        <v>-76.363991618694996</v>
      </c>
      <c r="FN99">
        <v>-228.700145565317</v>
      </c>
      <c r="FO99">
        <v>-152.313918151313</v>
      </c>
      <c r="FP99">
        <v>-76.365958800604005</v>
      </c>
      <c r="FQ99">
        <v>-228.66636451393401</v>
      </c>
      <c r="FR99">
        <v>-152.294467872442</v>
      </c>
      <c r="FS99">
        <v>-76.352412160065995</v>
      </c>
      <c r="FT99">
        <f t="shared" si="217"/>
        <v>-1.2726017519014476E-2</v>
      </c>
      <c r="FU99">
        <f t="shared" si="218"/>
        <v>-1.1069764794996217E-2</v>
      </c>
      <c r="FV99">
        <f t="shared" si="219"/>
        <v>-2.2194415509915189E-3</v>
      </c>
      <c r="FW99">
        <v>-5.8995087970999997E-2</v>
      </c>
      <c r="FX99">
        <v>-4.8580414342E-2</v>
      </c>
      <c r="FY99">
        <v>-9.6517356729999993E-3</v>
      </c>
      <c r="FZ99">
        <v>-4.0953092572999998E-2</v>
      </c>
      <c r="GA99">
        <v>-3.5151150819999998E-2</v>
      </c>
      <c r="GB99">
        <v>-5.2449978290000001E-3</v>
      </c>
    </row>
    <row r="100" spans="1:184" ht="17" x14ac:dyDescent="0.25">
      <c r="A100" s="5">
        <v>11</v>
      </c>
      <c r="B100" t="s">
        <v>3</v>
      </c>
      <c r="C100" t="s">
        <v>2</v>
      </c>
      <c r="D100" t="s">
        <v>12</v>
      </c>
      <c r="E100" s="3">
        <v>1</v>
      </c>
      <c r="F100" s="2">
        <f t="shared" si="148"/>
        <v>-13.110228616504701</v>
      </c>
      <c r="G100" s="4">
        <f t="shared" si="149"/>
        <v>-12.982787985412999</v>
      </c>
      <c r="H100" s="4">
        <f t="shared" si="150"/>
        <v>-12.986407554979904</v>
      </c>
      <c r="I100" s="4">
        <f t="shared" si="151"/>
        <v>-12.984417687851908</v>
      </c>
      <c r="J100" s="4">
        <f t="shared" si="152"/>
        <v>-12.988273898140617</v>
      </c>
      <c r="K100" s="4">
        <f t="shared" si="153"/>
        <v>-12.265671646760641</v>
      </c>
      <c r="L100" s="4">
        <f t="shared" si="154"/>
        <v>-12.681934872783568</v>
      </c>
      <c r="M100" s="4">
        <f t="shared" si="155"/>
        <v>-12.860601883905172</v>
      </c>
      <c r="N100" s="4">
        <f t="shared" si="156"/>
        <v>-12.920496781508607</v>
      </c>
      <c r="O100" s="4">
        <f t="shared" si="157"/>
        <v>-12.324949150335243</v>
      </c>
      <c r="P100" s="4">
        <f t="shared" si="158"/>
        <v>-12.80643668893031</v>
      </c>
      <c r="Q100" s="4">
        <f t="shared" si="159"/>
        <v>-13.000717996991254</v>
      </c>
      <c r="R100" s="4">
        <f t="shared" si="160"/>
        <v>-12.621277259966742</v>
      </c>
      <c r="S100" s="4">
        <f t="shared" si="161"/>
        <v>-12.644492233070464</v>
      </c>
      <c r="T100" s="4">
        <f t="shared" si="162"/>
        <v>-12.658750480733358</v>
      </c>
      <c r="U100" s="4">
        <f t="shared" si="163"/>
        <v>-12.95910509543195</v>
      </c>
      <c r="V100" s="4">
        <f t="shared" si="164"/>
        <v>-13.048349538550342</v>
      </c>
      <c r="W100" s="39">
        <f t="shared" si="165"/>
        <v>-13.006840168583183</v>
      </c>
      <c r="X100" s="4">
        <f t="shared" si="166"/>
        <v>-13.069632818549131</v>
      </c>
      <c r="Y100" s="4">
        <f t="shared" si="167"/>
        <v>-12.444954742321661</v>
      </c>
      <c r="Z100" s="4">
        <f t="shared" si="168"/>
        <v>-12.565020563926659</v>
      </c>
      <c r="AA100" s="38">
        <f t="shared" si="169"/>
        <v>-13.106473376584901</v>
      </c>
      <c r="AB100" s="4">
        <f t="shared" si="170"/>
        <v>-13.110228616504701</v>
      </c>
      <c r="AC100" s="37">
        <f t="shared" si="171"/>
        <v>-13.120483983547121</v>
      </c>
      <c r="AD100" s="36">
        <f t="shared" si="172"/>
        <v>-13.267069505791733</v>
      </c>
      <c r="AE100" s="4">
        <f t="shared" si="173"/>
        <v>-12.987527967326887</v>
      </c>
      <c r="AF100" s="4">
        <f t="shared" si="174"/>
        <v>-12.989532951479346</v>
      </c>
      <c r="AG100" s="4">
        <f t="shared" si="175"/>
        <v>-12.977742112421359</v>
      </c>
      <c r="AH100" s="4">
        <f t="shared" si="176"/>
        <v>-12.98333732981385</v>
      </c>
      <c r="AI100" s="4">
        <f t="shared" si="177"/>
        <v>-13.128095494828239</v>
      </c>
      <c r="AL100" s="4">
        <f t="shared" si="178"/>
        <v>0.21188916185546378</v>
      </c>
      <c r="AM100" s="4">
        <f t="shared" si="179"/>
        <v>-0.33195498345471119</v>
      </c>
      <c r="AN100" s="31">
        <f t="shared" si="180"/>
        <v>-0.12006582159924742</v>
      </c>
      <c r="AO100" s="4">
        <f t="shared" si="181"/>
        <v>0.27017569552382747</v>
      </c>
      <c r="AP100" s="4">
        <f t="shared" si="182"/>
        <v>-0.39467751229443876</v>
      </c>
      <c r="AQ100" s="31">
        <f t="shared" si="183"/>
        <v>-0.12450181677061128</v>
      </c>
      <c r="AR100" s="35">
        <f t="shared" si="184"/>
        <v>0.28156445831381394</v>
      </c>
      <c r="AS100" s="4">
        <f t="shared" si="185"/>
        <v>-0.42168057137950149</v>
      </c>
      <c r="AT100" s="31">
        <f t="shared" si="186"/>
        <v>-0.14011611306568755</v>
      </c>
      <c r="AU100" s="4">
        <f t="shared" si="187"/>
        <v>0.29096899208175564</v>
      </c>
      <c r="AV100" s="32">
        <f t="shared" si="188"/>
        <v>-0.45866267078625045</v>
      </c>
      <c r="AW100" s="31">
        <f t="shared" si="189"/>
        <v>-0.16769367870449481</v>
      </c>
      <c r="AX100" s="4">
        <f t="shared" si="190"/>
        <v>0.34748616988911596</v>
      </c>
      <c r="AY100" s="4">
        <f t="shared" si="191"/>
        <v>-0.33782783546520712</v>
      </c>
      <c r="AZ100" s="4">
        <f t="shared" si="192"/>
        <v>-0.38556290861644088</v>
      </c>
      <c r="BA100" s="4">
        <f t="shared" si="193"/>
        <v>9.6583344239088431E-3</v>
      </c>
      <c r="BB100" s="31">
        <f t="shared" si="194"/>
        <v>-3.8076738727324921E-2</v>
      </c>
      <c r="BC100" s="4">
        <f t="shared" si="195"/>
        <v>0.33796700576089528</v>
      </c>
      <c r="BD100" s="4">
        <f t="shared" si="196"/>
        <v>-0.40385730547987819</v>
      </c>
      <c r="BE100" s="4">
        <f t="shared" si="197"/>
        <v>-0.42514058547866779</v>
      </c>
      <c r="BF100" s="4">
        <f t="shared" si="198"/>
        <v>-6.5890299718982914E-2</v>
      </c>
      <c r="BG100" s="4">
        <f t="shared" si="199"/>
        <v>-8.7173579717772509E-2</v>
      </c>
      <c r="BH100" s="4">
        <f t="shared" si="200"/>
        <v>-0.12069566502535517</v>
      </c>
      <c r="BI100" s="34">
        <f t="shared" si="201"/>
        <v>0.32771163871847531</v>
      </c>
      <c r="BJ100" s="33">
        <f t="shared" si="202"/>
        <v>-0.13095103206777514</v>
      </c>
      <c r="BK100" s="4">
        <f t="shared" si="203"/>
        <v>-0.30666257299752209</v>
      </c>
      <c r="BL100" s="4">
        <f t="shared" si="204"/>
        <v>-0.61550356007328277</v>
      </c>
      <c r="BN100" t="s">
        <v>17</v>
      </c>
      <c r="BO100">
        <v>-228.69583710281299</v>
      </c>
      <c r="BP100">
        <v>-152.31120300666001</v>
      </c>
      <c r="BQ100">
        <v>-76.363944707409999</v>
      </c>
      <c r="BR100">
        <v>-228.70052930887999</v>
      </c>
      <c r="BS100">
        <v>-152.31389270115599</v>
      </c>
      <c r="BT100">
        <v>-76.365941450829993</v>
      </c>
      <c r="BU100">
        <v>-228.69653226319701</v>
      </c>
      <c r="BV100">
        <v>-152.31179699640799</v>
      </c>
      <c r="BW100">
        <v>-76.36404328095</v>
      </c>
      <c r="BX100">
        <v>-228.70069823814401</v>
      </c>
      <c r="BY100">
        <v>-152.31402069486899</v>
      </c>
      <c r="BZ100">
        <v>-76.365979412173999</v>
      </c>
      <c r="CA100">
        <v>-228.36737364528099</v>
      </c>
      <c r="CB100">
        <v>-152.08888112748201</v>
      </c>
      <c r="CC100">
        <v>-76.258945926636997</v>
      </c>
      <c r="CD100">
        <v>-228.585666593528</v>
      </c>
      <c r="CE100">
        <v>-152.23829265861201</v>
      </c>
      <c r="CF100">
        <v>-76.327163986106001</v>
      </c>
      <c r="CG100">
        <v>-228.654043298776</v>
      </c>
      <c r="CH100">
        <v>-152.283382897107</v>
      </c>
      <c r="CI100">
        <v>-76.350165728864994</v>
      </c>
      <c r="CJ100">
        <v>-228.67775624333899</v>
      </c>
      <c r="CK100">
        <v>-152.298634002288</v>
      </c>
      <c r="CL100">
        <v>-76.358532119656005</v>
      </c>
      <c r="CM100">
        <v>-228.45043027690301</v>
      </c>
      <c r="CN100">
        <v>-152.15883820464501</v>
      </c>
      <c r="CO100">
        <v>-76.271951016385003</v>
      </c>
      <c r="CP100">
        <v>-228.666964726126</v>
      </c>
      <c r="CQ100">
        <v>-152.305857061778</v>
      </c>
      <c r="CR100">
        <v>-76.340699309273006</v>
      </c>
      <c r="CS100">
        <v>-228.72579638012601</v>
      </c>
      <c r="CT100">
        <v>-152.34303933733099</v>
      </c>
      <c r="CU100">
        <v>-76.362039080760994</v>
      </c>
      <c r="CV100">
        <v>-228.662744750126</v>
      </c>
      <c r="CW100">
        <v>-152.29234754318099</v>
      </c>
      <c r="CX100">
        <v>-76.350283922190002</v>
      </c>
      <c r="CY100">
        <v>-228.68645366164799</v>
      </c>
      <c r="CZ100">
        <v>-152.30613605367</v>
      </c>
      <c r="DA100">
        <v>-76.360167327810004</v>
      </c>
      <c r="DB100">
        <v>-228.69203358617901</v>
      </c>
      <c r="DC100">
        <v>-152.309183809031</v>
      </c>
      <c r="DD100">
        <v>-76.362676775016993</v>
      </c>
      <c r="DE100">
        <v>-228.71025235595201</v>
      </c>
      <c r="DF100">
        <v>-152.332256784854</v>
      </c>
      <c r="DG100">
        <v>-76.357343923440993</v>
      </c>
      <c r="DH100">
        <v>-228.74231317941599</v>
      </c>
      <c r="DI100">
        <v>-152.35237319105599</v>
      </c>
      <c r="DJ100">
        <v>-76.369146120636003</v>
      </c>
      <c r="DK100">
        <v>-228.37748303779699</v>
      </c>
      <c r="DL100">
        <v>-152.09674424830999</v>
      </c>
      <c r="DM100">
        <v>-76.260906492537998</v>
      </c>
      <c r="DN100">
        <v>-228.460944788793</v>
      </c>
      <c r="DO100">
        <v>-152.16677145227499</v>
      </c>
      <c r="DP100">
        <v>-76.274149702510996</v>
      </c>
      <c r="DR100">
        <v>-1.1085152805259999</v>
      </c>
      <c r="DS100">
        <v>-0.80335371247099996</v>
      </c>
      <c r="DT100">
        <v>-0.30144297813199999</v>
      </c>
      <c r="DU100">
        <v>-227.58967522795399</v>
      </c>
      <c r="DV100">
        <v>-151.50916760725801</v>
      </c>
      <c r="DW100">
        <v>-76.063535517670005</v>
      </c>
      <c r="DX100">
        <v>-1.1108540809259999</v>
      </c>
      <c r="DY100">
        <v>-0.80472509389799995</v>
      </c>
      <c r="DZ100">
        <v>-0.30240593315999997</v>
      </c>
      <c r="EA100">
        <f t="shared" si="205"/>
        <v>-228.70146478330491</v>
      </c>
      <c r="EB100">
        <f t="shared" si="206"/>
        <v>-152.31444122690957</v>
      </c>
      <c r="EC100">
        <f t="shared" si="207"/>
        <v>-76.366326614010688</v>
      </c>
      <c r="ED100">
        <v>-1.1091612592310001</v>
      </c>
      <c r="EE100">
        <v>-0.80391874093000004</v>
      </c>
      <c r="EF100">
        <v>-0.30152346166400001</v>
      </c>
      <c r="EG100">
        <v>-227.58968759148601</v>
      </c>
      <c r="EH100">
        <v>-151.50917277855001</v>
      </c>
      <c r="EI100">
        <v>-76.063541338636995</v>
      </c>
      <c r="EJ100">
        <v>-1.111010646657</v>
      </c>
      <c r="EK100">
        <v>-0.80484791631899999</v>
      </c>
      <c r="EL100">
        <v>-0.30243807353699997</v>
      </c>
      <c r="EM100">
        <f t="shared" si="208"/>
        <v>-228.70136083778277</v>
      </c>
      <c r="EN100">
        <f t="shared" si="209"/>
        <v>-152.31435360038645</v>
      </c>
      <c r="EO100">
        <f t="shared" si="210"/>
        <v>-76.366307099866162</v>
      </c>
      <c r="EP100">
        <v>-228.41906780095701</v>
      </c>
      <c r="EQ100">
        <v>-152.130978528285</v>
      </c>
      <c r="ER100">
        <v>-76.268594642582002</v>
      </c>
      <c r="ES100">
        <f t="shared" si="211"/>
        <v>-4.1584763160017246E-2</v>
      </c>
      <c r="ET100">
        <f t="shared" si="212"/>
        <v>-3.423427997500994E-2</v>
      </c>
      <c r="EU100">
        <f t="shared" si="213"/>
        <v>-7.6881500440038053E-3</v>
      </c>
      <c r="EV100">
        <v>-4.1876987836000003E-2</v>
      </c>
      <c r="EW100">
        <v>-3.5792923990000003E-2</v>
      </c>
      <c r="EX100">
        <v>-5.5550599290000004E-3</v>
      </c>
      <c r="EY100">
        <v>-228.61145267261199</v>
      </c>
      <c r="EZ100">
        <v>-152.25983670191201</v>
      </c>
      <c r="FA100">
        <v>-76.331836574248996</v>
      </c>
      <c r="FB100">
        <f t="shared" si="214"/>
        <v>-2.5786079083985669E-2</v>
      </c>
      <c r="FC100">
        <f t="shared" si="215"/>
        <v>-2.1544043299996929E-2</v>
      </c>
      <c r="FD100">
        <f t="shared" si="216"/>
        <v>-4.6725881429949823E-3</v>
      </c>
      <c r="FE100">
        <v>-5.5512053515E-2</v>
      </c>
      <c r="FF100">
        <v>-4.6020359865999998E-2</v>
      </c>
      <c r="FG100">
        <v>-8.862735024E-3</v>
      </c>
      <c r="FH100">
        <v>-228.67689984787901</v>
      </c>
      <c r="FI100">
        <v>-152.30018919495001</v>
      </c>
      <c r="FJ100">
        <v>-76.356043613737</v>
      </c>
      <c r="FK100">
        <v>-228.69597052377699</v>
      </c>
      <c r="FL100">
        <v>-152.31130261635701</v>
      </c>
      <c r="FM100">
        <v>-76.363979042568005</v>
      </c>
      <c r="FN100">
        <v>-228.70056212668101</v>
      </c>
      <c r="FO100">
        <v>-152.31391701483699</v>
      </c>
      <c r="FP100">
        <v>-76.365949867995994</v>
      </c>
      <c r="FQ100">
        <v>-228.666893848684</v>
      </c>
      <c r="FR100">
        <v>-152.294459770169</v>
      </c>
      <c r="FS100">
        <v>-76.352388107218005</v>
      </c>
      <c r="FT100">
        <f t="shared" si="217"/>
        <v>-1.2850549907994946E-2</v>
      </c>
      <c r="FU100">
        <f t="shared" si="218"/>
        <v>-1.1076873061995229E-2</v>
      </c>
      <c r="FV100">
        <f t="shared" si="219"/>
        <v>-2.2223783530108676E-3</v>
      </c>
      <c r="FW100">
        <v>-5.8902531442E-2</v>
      </c>
      <c r="FX100">
        <v>-4.8579567162000001E-2</v>
      </c>
      <c r="FY100">
        <v>-9.6509735429999993E-3</v>
      </c>
      <c r="FZ100">
        <v>-4.0869692664999999E-2</v>
      </c>
      <c r="GA100">
        <v>-3.5147334986999998E-2</v>
      </c>
      <c r="GB100">
        <v>-5.2336597809999998E-3</v>
      </c>
    </row>
    <row r="101" spans="1:184" ht="17" x14ac:dyDescent="0.25">
      <c r="A101" s="5">
        <v>11</v>
      </c>
      <c r="B101" t="s">
        <v>3</v>
      </c>
      <c r="C101" t="s">
        <v>2</v>
      </c>
      <c r="D101" t="s">
        <v>12</v>
      </c>
      <c r="E101" s="3">
        <v>1.05</v>
      </c>
      <c r="F101" s="2">
        <f t="shared" si="148"/>
        <v>-13.166099189665163</v>
      </c>
      <c r="G101" s="4">
        <f t="shared" si="149"/>
        <v>-13.030999737354213</v>
      </c>
      <c r="H101" s="4">
        <f t="shared" si="150"/>
        <v>-13.033628185132931</v>
      </c>
      <c r="I101" s="4">
        <f t="shared" si="151"/>
        <v>-13.032132764730989</v>
      </c>
      <c r="J101" s="4">
        <f t="shared" si="152"/>
        <v>-13.035215594665335</v>
      </c>
      <c r="K101" s="4">
        <f t="shared" si="153"/>
        <v>-12.40215661901037</v>
      </c>
      <c r="L101" s="4">
        <f t="shared" si="154"/>
        <v>-12.758205885194943</v>
      </c>
      <c r="M101" s="4">
        <f t="shared" si="155"/>
        <v>-12.918893669200363</v>
      </c>
      <c r="N101" s="4">
        <f t="shared" si="156"/>
        <v>-12.97344216452786</v>
      </c>
      <c r="O101" s="4">
        <f t="shared" si="157"/>
        <v>-12.469956043579641</v>
      </c>
      <c r="P101" s="4">
        <f t="shared" si="158"/>
        <v>-12.889641877730904</v>
      </c>
      <c r="Q101" s="4">
        <f t="shared" si="159"/>
        <v>-13.066491057197336</v>
      </c>
      <c r="R101" s="4">
        <f t="shared" si="160"/>
        <v>-12.740796527700937</v>
      </c>
      <c r="S101" s="4">
        <f t="shared" si="161"/>
        <v>-12.755439577325257</v>
      </c>
      <c r="T101" s="4">
        <f t="shared" si="162"/>
        <v>-12.767979889705787</v>
      </c>
      <c r="U101" s="4">
        <f t="shared" si="163"/>
        <v>-13.039633085826958</v>
      </c>
      <c r="V101" s="4">
        <f t="shared" si="164"/>
        <v>-13.11192017471765</v>
      </c>
      <c r="W101" s="39">
        <f t="shared" si="165"/>
        <v>-13.081858691490165</v>
      </c>
      <c r="X101" s="4">
        <f t="shared" si="166"/>
        <v>-13.130706702200229</v>
      </c>
      <c r="Y101" s="4">
        <f t="shared" si="167"/>
        <v>-12.564565928881171</v>
      </c>
      <c r="Z101" s="4">
        <f t="shared" si="168"/>
        <v>-12.692345859689061</v>
      </c>
      <c r="AA101" s="38">
        <f t="shared" si="169"/>
        <v>-13.161408115940821</v>
      </c>
      <c r="AB101" s="4">
        <f t="shared" si="170"/>
        <v>-13.166099189665163</v>
      </c>
      <c r="AC101" s="37">
        <f t="shared" si="171"/>
        <v>-13.17583395728728</v>
      </c>
      <c r="AD101" s="36">
        <f t="shared" si="172"/>
        <v>-13.302607727087601</v>
      </c>
      <c r="AE101" s="4">
        <f t="shared" si="173"/>
        <v>-13.034481572628565</v>
      </c>
      <c r="AF101" s="4">
        <f t="shared" si="174"/>
        <v>-13.036255091789656</v>
      </c>
      <c r="AG101" s="4">
        <f t="shared" si="175"/>
        <v>-13.024246098952172</v>
      </c>
      <c r="AH101" s="4">
        <f t="shared" si="176"/>
        <v>-13.030673372740315</v>
      </c>
      <c r="AI101" s="4">
        <f t="shared" si="177"/>
        <v>-13.182439452849952</v>
      </c>
      <c r="AL101" s="4">
        <f t="shared" si="178"/>
        <v>0.16505180005927386</v>
      </c>
      <c r="AM101" s="4">
        <f t="shared" si="179"/>
        <v>-0.29283173023444914</v>
      </c>
      <c r="AN101" s="31">
        <f t="shared" si="180"/>
        <v>-0.12777993017517528</v>
      </c>
      <c r="AO101" s="4">
        <f t="shared" si="181"/>
        <v>0.21562525803893973</v>
      </c>
      <c r="AP101" s="4">
        <f t="shared" si="182"/>
        <v>-0.34706124994419885</v>
      </c>
      <c r="AQ101" s="31">
        <f t="shared" si="183"/>
        <v>-0.13143599190525912</v>
      </c>
      <c r="AR101" s="35">
        <f t="shared" si="184"/>
        <v>0.22401471618244734</v>
      </c>
      <c r="AS101" s="4">
        <f t="shared" si="185"/>
        <v>-0.37161210418731028</v>
      </c>
      <c r="AT101" s="31">
        <f t="shared" si="186"/>
        <v>-0.14759738800486294</v>
      </c>
      <c r="AU101" s="4">
        <f t="shared" si="187"/>
        <v>0.23094250490368776</v>
      </c>
      <c r="AV101" s="32">
        <f t="shared" si="188"/>
        <v>-0.40523578101885849</v>
      </c>
      <c r="AW101" s="31">
        <f t="shared" si="189"/>
        <v>-0.17429327611517073</v>
      </c>
      <c r="AX101" s="4">
        <f t="shared" si="190"/>
        <v>0.28445414018608678</v>
      </c>
      <c r="AY101" s="4">
        <f t="shared" si="191"/>
        <v>-0.2988365581260215</v>
      </c>
      <c r="AZ101" s="4">
        <f t="shared" si="192"/>
        <v>-0.34106216378922832</v>
      </c>
      <c r="BA101" s="4">
        <f t="shared" si="193"/>
        <v>-1.4382417939934722E-2</v>
      </c>
      <c r="BB101" s="31">
        <f t="shared" si="194"/>
        <v>-5.6608023603141544E-2</v>
      </c>
      <c r="BC101" s="4">
        <f t="shared" si="195"/>
        <v>0.2753916831433505</v>
      </c>
      <c r="BD101" s="4">
        <f t="shared" si="196"/>
        <v>-0.3564805973923928</v>
      </c>
      <c r="BE101" s="4">
        <f t="shared" si="197"/>
        <v>-0.37526712487497188</v>
      </c>
      <c r="BF101" s="4">
        <f t="shared" si="198"/>
        <v>-8.1088914249042299E-2</v>
      </c>
      <c r="BG101" s="4">
        <f t="shared" si="199"/>
        <v>-9.9875441731621384E-2</v>
      </c>
      <c r="BH101" s="4">
        <f t="shared" si="200"/>
        <v>-0.12984409787550799</v>
      </c>
      <c r="BI101" s="34">
        <f t="shared" si="201"/>
        <v>0.26565691552123333</v>
      </c>
      <c r="BJ101" s="33">
        <f t="shared" si="202"/>
        <v>-0.13957886549762516</v>
      </c>
      <c r="BK101" s="4">
        <f t="shared" si="203"/>
        <v>-0.26946615358550252</v>
      </c>
      <c r="BL101" s="4">
        <f t="shared" si="204"/>
        <v>-0.541744318441296</v>
      </c>
      <c r="BN101" t="s">
        <v>16</v>
      </c>
      <c r="BO101">
        <v>-228.69590630327301</v>
      </c>
      <c r="BP101">
        <v>-152.31119961508099</v>
      </c>
      <c r="BQ101">
        <v>-76.363940469135002</v>
      </c>
      <c r="BR101">
        <v>-228.70060242726399</v>
      </c>
      <c r="BS101">
        <v>-152.31389162353699</v>
      </c>
      <c r="BT101">
        <v>-76.365940395972004</v>
      </c>
      <c r="BU101">
        <v>-228.696603442597</v>
      </c>
      <c r="BV101">
        <v>-152.31179531224501</v>
      </c>
      <c r="BW101">
        <v>-76.364040105700994</v>
      </c>
      <c r="BX101">
        <v>-228.70077235923901</v>
      </c>
      <c r="BY101">
        <v>-152.31402022279801</v>
      </c>
      <c r="BZ101">
        <v>-76.365979198988001</v>
      </c>
      <c r="CA101">
        <v>-228.367463883733</v>
      </c>
      <c r="CB101">
        <v>-152.08883823109201</v>
      </c>
      <c r="CC101">
        <v>-76.258861558839996</v>
      </c>
      <c r="CD101">
        <v>-228.585729006506</v>
      </c>
      <c r="CE101">
        <v>-152.238268845199</v>
      </c>
      <c r="CF101">
        <v>-76.327128666907001</v>
      </c>
      <c r="CG101">
        <v>-228.65410637229701</v>
      </c>
      <c r="CH101">
        <v>-152.28336958560399</v>
      </c>
      <c r="CI101">
        <v>-76.35014922002</v>
      </c>
      <c r="CJ101">
        <v>-228.67782386495401</v>
      </c>
      <c r="CK101">
        <v>-152.29862690893</v>
      </c>
      <c r="CL101">
        <v>-76.358522460794006</v>
      </c>
      <c r="CM101">
        <v>-228.45053698825299</v>
      </c>
      <c r="CN101">
        <v>-152.15879966694001</v>
      </c>
      <c r="CO101">
        <v>-76.271865182255993</v>
      </c>
      <c r="CP101">
        <v>-228.66704573771099</v>
      </c>
      <c r="CQ101">
        <v>-152.30583963058299</v>
      </c>
      <c r="CR101">
        <v>-76.340665156149996</v>
      </c>
      <c r="CS101">
        <v>-228.72588031032899</v>
      </c>
      <c r="CT101">
        <v>-152.34303150019699</v>
      </c>
      <c r="CU101">
        <v>-76.362026032059006</v>
      </c>
      <c r="CV101">
        <v>-228.66291316125</v>
      </c>
      <c r="CW101">
        <v>-152.29233724180199</v>
      </c>
      <c r="CX101">
        <v>-76.350272168624002</v>
      </c>
      <c r="CY101">
        <v>-228.68662018125599</v>
      </c>
      <c r="CZ101">
        <v>-152.306132921303</v>
      </c>
      <c r="DA101">
        <v>-76.360160173945005</v>
      </c>
      <c r="DB101">
        <v>-228.69220317290399</v>
      </c>
      <c r="DC101">
        <v>-152.309182815681</v>
      </c>
      <c r="DD101">
        <v>-76.362673286955996</v>
      </c>
      <c r="DE101">
        <v>-228.71035140017</v>
      </c>
      <c r="DF101">
        <v>-152.33224119072801</v>
      </c>
      <c r="DG101">
        <v>-76.357330232269007</v>
      </c>
      <c r="DH101">
        <v>-228.74240211975399</v>
      </c>
      <c r="DI101">
        <v>-152.35236747227199</v>
      </c>
      <c r="DJ101">
        <v>-76.369139473505001</v>
      </c>
      <c r="DK101">
        <v>-228.37750347959999</v>
      </c>
      <c r="DL101">
        <v>-152.09665827843801</v>
      </c>
      <c r="DM101">
        <v>-76.260822291661995</v>
      </c>
      <c r="DN101">
        <v>-228.46097470555301</v>
      </c>
      <c r="DO101">
        <v>-152.16668744831901</v>
      </c>
      <c r="DP101">
        <v>-76.274060717460998</v>
      </c>
      <c r="DR101">
        <v>-1.1079935509150001</v>
      </c>
      <c r="DS101">
        <v>-0.80335071321100004</v>
      </c>
      <c r="DT101">
        <v>-0.30145981261400001</v>
      </c>
      <c r="DU101">
        <v>-227.59026745375999</v>
      </c>
      <c r="DV101">
        <v>-151.50916755526501</v>
      </c>
      <c r="DW101">
        <v>-76.063515915894996</v>
      </c>
      <c r="DX101">
        <v>-1.110334973504</v>
      </c>
      <c r="DY101">
        <v>-0.80472406827200005</v>
      </c>
      <c r="DZ101">
        <v>-0.30242448007700001</v>
      </c>
      <c r="EA101">
        <f t="shared" si="205"/>
        <v>-228.70153895051322</v>
      </c>
      <c r="EB101">
        <f t="shared" si="206"/>
        <v>-152.31444093870556</v>
      </c>
      <c r="EC101">
        <f t="shared" si="207"/>
        <v>-76.366326244093187</v>
      </c>
      <c r="ED101">
        <v>-1.108641868656</v>
      </c>
      <c r="EE101">
        <v>-0.80391739127799999</v>
      </c>
      <c r="EF101">
        <v>-0.301541297928</v>
      </c>
      <c r="EG101">
        <v>-227.590279693616</v>
      </c>
      <c r="EH101">
        <v>-151.509172727254</v>
      </c>
      <c r="EI101">
        <v>-76.063521831952997</v>
      </c>
      <c r="EJ101">
        <v>-1.1104926656230001</v>
      </c>
      <c r="EK101">
        <v>-0.80484749554400004</v>
      </c>
      <c r="EL101">
        <v>-0.30245736703499998</v>
      </c>
      <c r="EM101">
        <f t="shared" si="208"/>
        <v>-228.70143546388994</v>
      </c>
      <c r="EN101">
        <f t="shared" si="209"/>
        <v>-152.31435346111405</v>
      </c>
      <c r="EO101">
        <f t="shared" si="210"/>
        <v>-76.366307408778837</v>
      </c>
      <c r="EP101">
        <v>-228.41917346167099</v>
      </c>
      <c r="EQ101">
        <v>-152.130901107813</v>
      </c>
      <c r="ER101">
        <v>-76.268512471132993</v>
      </c>
      <c r="ES101">
        <f t="shared" si="211"/>
        <v>-4.1669982070999367E-2</v>
      </c>
      <c r="ET101">
        <f t="shared" si="212"/>
        <v>-3.4242829374989014E-2</v>
      </c>
      <c r="EU101">
        <f t="shared" si="213"/>
        <v>-7.6901794709982596E-3</v>
      </c>
      <c r="EV101">
        <v>-4.1801243882000003E-2</v>
      </c>
      <c r="EW101">
        <v>-3.5786340505999999E-2</v>
      </c>
      <c r="EX101">
        <v>-5.5482463289999997E-3</v>
      </c>
      <c r="EY101">
        <v>-228.61161099866101</v>
      </c>
      <c r="EZ101">
        <v>-152.25982084572701</v>
      </c>
      <c r="FA101">
        <v>-76.331802279241003</v>
      </c>
      <c r="FB101">
        <f t="shared" si="214"/>
        <v>-2.5881992155007083E-2</v>
      </c>
      <c r="FC101">
        <f t="shared" si="215"/>
        <v>-2.15520005280041E-2</v>
      </c>
      <c r="FD101">
        <f t="shared" si="216"/>
        <v>-4.6736123340025415E-3</v>
      </c>
      <c r="FE101">
        <v>-5.5434739049000002E-2</v>
      </c>
      <c r="FF101">
        <v>-4.6018784856E-2</v>
      </c>
      <c r="FG101">
        <v>-8.8628769090000007E-3</v>
      </c>
      <c r="FH101">
        <v>-228.67697171768901</v>
      </c>
      <c r="FI101">
        <v>-152.300180070219</v>
      </c>
      <c r="FJ101">
        <v>-76.356034590137995</v>
      </c>
      <c r="FK101">
        <v>-228.69604016128901</v>
      </c>
      <c r="FL101">
        <v>-152.31129937714999</v>
      </c>
      <c r="FM101">
        <v>-76.363974833566999</v>
      </c>
      <c r="FN101">
        <v>-228.70063523396499</v>
      </c>
      <c r="FO101">
        <v>-152.313915980263</v>
      </c>
      <c r="FP101">
        <v>-76.365948832209995</v>
      </c>
      <c r="FQ101">
        <v>-228.66705627459601</v>
      </c>
      <c r="FR101">
        <v>-152.29445270379699</v>
      </c>
      <c r="FS101">
        <v>-76.352372994285005</v>
      </c>
      <c r="FT101">
        <f t="shared" si="217"/>
        <v>-1.294990229899895E-2</v>
      </c>
      <c r="FU101">
        <f t="shared" si="218"/>
        <v>-1.1083118192999564E-2</v>
      </c>
      <c r="FV101">
        <f t="shared" si="219"/>
        <v>-2.2237742650048631E-3</v>
      </c>
      <c r="FW101">
        <v>-5.8824035732999998E-2</v>
      </c>
      <c r="FX101">
        <v>-4.8578796399999999E-2</v>
      </c>
      <c r="FY101">
        <v>-9.6530377739999992E-3</v>
      </c>
      <c r="FZ101">
        <v>-4.0798606789999997E-2</v>
      </c>
      <c r="GA101">
        <v>-3.5143932502E-2</v>
      </c>
      <c r="GB101">
        <v>-5.2252526559999997E-3</v>
      </c>
    </row>
    <row r="102" spans="1:184" ht="17" x14ac:dyDescent="0.25">
      <c r="A102" s="5">
        <v>11</v>
      </c>
      <c r="B102" t="s">
        <v>3</v>
      </c>
      <c r="C102" t="s">
        <v>2</v>
      </c>
      <c r="D102" t="s">
        <v>12</v>
      </c>
      <c r="E102" s="3">
        <v>1.1000000000000001</v>
      </c>
      <c r="F102" s="2">
        <f t="shared" si="148"/>
        <v>-13.074544983270508</v>
      </c>
      <c r="G102" s="4">
        <f t="shared" si="149"/>
        <v>-12.937708346770158</v>
      </c>
      <c r="H102" s="4">
        <f t="shared" si="150"/>
        <v>-12.939518968313269</v>
      </c>
      <c r="I102" s="4">
        <f t="shared" si="151"/>
        <v>-12.938323294154911</v>
      </c>
      <c r="J102" s="4">
        <f t="shared" si="152"/>
        <v>-12.940822031336353</v>
      </c>
      <c r="K102" s="4">
        <f t="shared" si="153"/>
        <v>-12.395128487514803</v>
      </c>
      <c r="L102" s="4">
        <f t="shared" si="154"/>
        <v>-12.690607077922962</v>
      </c>
      <c r="M102" s="4">
        <f t="shared" si="155"/>
        <v>-12.834580292979968</v>
      </c>
      <c r="N102" s="4">
        <f t="shared" si="156"/>
        <v>-12.884247834925326</v>
      </c>
      <c r="O102" s="4">
        <f t="shared" si="157"/>
        <v>-12.466025489111537</v>
      </c>
      <c r="P102" s="4">
        <f t="shared" si="158"/>
        <v>-12.823201274149831</v>
      </c>
      <c r="Q102" s="4">
        <f t="shared" si="159"/>
        <v>-12.983776495495171</v>
      </c>
      <c r="R102" s="4">
        <f t="shared" si="160"/>
        <v>-12.706739929244637</v>
      </c>
      <c r="S102" s="4">
        <f t="shared" si="161"/>
        <v>-12.713941773593602</v>
      </c>
      <c r="T102" s="4">
        <f t="shared" si="162"/>
        <v>-12.725013716226533</v>
      </c>
      <c r="U102" s="4">
        <f t="shared" si="163"/>
        <v>-12.970038719287224</v>
      </c>
      <c r="V102" s="4">
        <f t="shared" si="164"/>
        <v>-13.027260524318141</v>
      </c>
      <c r="W102" s="39">
        <f t="shared" si="165"/>
        <v>-13.007242838320241</v>
      </c>
      <c r="X102" s="4">
        <f t="shared" si="166"/>
        <v>-13.043772422481323</v>
      </c>
      <c r="Y102" s="4">
        <f t="shared" si="167"/>
        <v>-12.537083032118895</v>
      </c>
      <c r="Z102" s="4">
        <f t="shared" si="168"/>
        <v>-12.666707462463835</v>
      </c>
      <c r="AA102" s="38">
        <f t="shared" si="169"/>
        <v>-13.069143398658209</v>
      </c>
      <c r="AB102" s="4">
        <f t="shared" si="170"/>
        <v>-13.074544983270508</v>
      </c>
      <c r="AC102" s="37">
        <f t="shared" si="171"/>
        <v>-13.083782641595445</v>
      </c>
      <c r="AD102" s="36">
        <f t="shared" si="172"/>
        <v>-13.191818843967416</v>
      </c>
      <c r="AE102" s="4">
        <f t="shared" si="173"/>
        <v>-12.940127627560736</v>
      </c>
      <c r="AF102" s="4">
        <f t="shared" si="174"/>
        <v>-12.941684544634457</v>
      </c>
      <c r="AG102" s="4">
        <f t="shared" si="175"/>
        <v>-12.928974077294797</v>
      </c>
      <c r="AH102" s="4">
        <f t="shared" si="176"/>
        <v>-12.936358042867996</v>
      </c>
      <c r="AI102" s="4">
        <f t="shared" si="177"/>
        <v>-13.089055125301252</v>
      </c>
      <c r="AL102" s="4">
        <f t="shared" si="178"/>
        <v>0.12778663761036363</v>
      </c>
      <c r="AM102" s="4">
        <f t="shared" si="179"/>
        <v>-0.25741106795349283</v>
      </c>
      <c r="AN102" s="31">
        <f t="shared" si="180"/>
        <v>-0.1296244303431292</v>
      </c>
      <c r="AO102" s="4">
        <f t="shared" si="181"/>
        <v>0.17127708273215703</v>
      </c>
      <c r="AP102" s="4">
        <f t="shared" si="182"/>
        <v>-0.30387128021954674</v>
      </c>
      <c r="AQ102" s="31">
        <f t="shared" si="183"/>
        <v>-0.13259419748738971</v>
      </c>
      <c r="AR102" s="35">
        <f t="shared" si="184"/>
        <v>0.17693125394820186</v>
      </c>
      <c r="AS102" s="4">
        <f t="shared" si="185"/>
        <v>-0.3261274564680377</v>
      </c>
      <c r="AT102" s="31">
        <f t="shared" si="186"/>
        <v>-0.14919620251983584</v>
      </c>
      <c r="AU102" s="4">
        <f t="shared" si="187"/>
        <v>0.18160031634870874</v>
      </c>
      <c r="AV102" s="32">
        <f t="shared" si="188"/>
        <v>-0.35660845196721508</v>
      </c>
      <c r="AW102" s="31">
        <f t="shared" si="189"/>
        <v>-0.17500813561850634</v>
      </c>
      <c r="AX102" s="4">
        <f t="shared" si="190"/>
        <v>0.23257004452606964</v>
      </c>
      <c r="AY102" s="4">
        <f t="shared" si="191"/>
        <v>-0.26329879004258672</v>
      </c>
      <c r="AZ102" s="4">
        <f t="shared" si="192"/>
        <v>-0.30050290907560423</v>
      </c>
      <c r="BA102" s="4">
        <f t="shared" si="193"/>
        <v>-3.0728745516517081E-2</v>
      </c>
      <c r="BB102" s="31">
        <f t="shared" si="194"/>
        <v>-6.7932864549534594E-2</v>
      </c>
      <c r="BC102" s="4">
        <f t="shared" si="195"/>
        <v>0.22374801333116473</v>
      </c>
      <c r="BD102" s="4">
        <f t="shared" si="196"/>
        <v>-0.31331875072453919</v>
      </c>
      <c r="BE102" s="4">
        <f t="shared" si="197"/>
        <v>-0.3298306488877224</v>
      </c>
      <c r="BF102" s="4">
        <f t="shared" si="198"/>
        <v>-8.9570737393374456E-2</v>
      </c>
      <c r="BG102" s="4">
        <f t="shared" si="199"/>
        <v>-0.10608263555655767</v>
      </c>
      <c r="BH102" s="4">
        <f t="shared" si="200"/>
        <v>-0.13286043863605035</v>
      </c>
      <c r="BI102" s="34">
        <f t="shared" si="201"/>
        <v>0.21451035500622848</v>
      </c>
      <c r="BJ102" s="33">
        <f t="shared" si="202"/>
        <v>-0.1420980969609866</v>
      </c>
      <c r="BK102" s="4">
        <f t="shared" si="203"/>
        <v>-0.2361097509483196</v>
      </c>
      <c r="BL102" s="4">
        <f t="shared" si="204"/>
        <v>-0.47388231266412328</v>
      </c>
      <c r="BN102" t="s">
        <v>15</v>
      </c>
      <c r="BO102">
        <v>-228.69574840379499</v>
      </c>
      <c r="BP102">
        <v>-152.31119650259299</v>
      </c>
      <c r="BQ102">
        <v>-76.363934351433002</v>
      </c>
      <c r="BR102">
        <v>-228.70044853481599</v>
      </c>
      <c r="BS102">
        <v>-152.31389062675001</v>
      </c>
      <c r="BT102">
        <v>-76.365937472888007</v>
      </c>
      <c r="BU102">
        <v>-228.69644708364899</v>
      </c>
      <c r="BV102">
        <v>-152.31179374352899</v>
      </c>
      <c r="BW102">
        <v>-76.364034810370001</v>
      </c>
      <c r="BX102">
        <v>-228.70061943353801</v>
      </c>
      <c r="BY102">
        <v>-152.31401981153201</v>
      </c>
      <c r="BZ102">
        <v>-76.365977110265007</v>
      </c>
      <c r="CA102">
        <v>-228.36732802555699</v>
      </c>
      <c r="CB102">
        <v>-152.08880041148399</v>
      </c>
      <c r="CC102">
        <v>-76.258774720312005</v>
      </c>
      <c r="CD102">
        <v>-228.585563571817</v>
      </c>
      <c r="CE102">
        <v>-152.238247521304</v>
      </c>
      <c r="CF102">
        <v>-76.327092281665003</v>
      </c>
      <c r="CG102">
        <v>-228.65394312082</v>
      </c>
      <c r="CH102">
        <v>-152.28335762147699</v>
      </c>
      <c r="CI102">
        <v>-76.350132294581996</v>
      </c>
      <c r="CJ102">
        <v>-228.67766531851299</v>
      </c>
      <c r="CK102">
        <v>-152.29862069416501</v>
      </c>
      <c r="CL102">
        <v>-76.358512269323995</v>
      </c>
      <c r="CM102">
        <v>-228.450407527756</v>
      </c>
      <c r="CN102">
        <v>-152.158765104211</v>
      </c>
      <c r="CO102">
        <v>-76.271776548225006</v>
      </c>
      <c r="CP102">
        <v>-228.666888441726</v>
      </c>
      <c r="CQ102">
        <v>-152.30582389598601</v>
      </c>
      <c r="CR102">
        <v>-76.340629474598998</v>
      </c>
      <c r="CS102">
        <v>-228.72572743964301</v>
      </c>
      <c r="CT102">
        <v>-152.34302442583001</v>
      </c>
      <c r="CU102">
        <v>-76.362012049778997</v>
      </c>
      <c r="CV102">
        <v>-228.66283875613101</v>
      </c>
      <c r="CW102">
        <v>-152.29232776325901</v>
      </c>
      <c r="CX102">
        <v>-76.350261514690004</v>
      </c>
      <c r="CY102">
        <v>-228.68654506722501</v>
      </c>
      <c r="CZ102">
        <v>-152.30613002956699</v>
      </c>
      <c r="DA102">
        <v>-76.360154082606996</v>
      </c>
      <c r="DB102">
        <v>-228.692131341123</v>
      </c>
      <c r="DC102">
        <v>-152.309181909085</v>
      </c>
      <c r="DD102">
        <v>-76.362670832724007</v>
      </c>
      <c r="DE102">
        <v>-228.71021168863899</v>
      </c>
      <c r="DF102">
        <v>-152.332226843462</v>
      </c>
      <c r="DG102">
        <v>-76.357315773682004</v>
      </c>
      <c r="DH102">
        <v>-228.742253870946</v>
      </c>
      <c r="DI102">
        <v>-152.35236211537801</v>
      </c>
      <c r="DJ102">
        <v>-76.369131495326002</v>
      </c>
      <c r="DK102">
        <v>-228.377291881319</v>
      </c>
      <c r="DL102">
        <v>-152.096573734202</v>
      </c>
      <c r="DM102">
        <v>-76.260739034398995</v>
      </c>
      <c r="DN102">
        <v>-228.46076173496601</v>
      </c>
      <c r="DO102">
        <v>-152.166603704659</v>
      </c>
      <c r="DP102">
        <v>-76.273972347918999</v>
      </c>
      <c r="DR102">
        <v>-1.107519769969</v>
      </c>
      <c r="DS102">
        <v>-0.80334790220300001</v>
      </c>
      <c r="DT102">
        <v>-0.301457960044</v>
      </c>
      <c r="DU102">
        <v>-227.590584871689</v>
      </c>
      <c r="DV102">
        <v>-151.50916750846099</v>
      </c>
      <c r="DW102">
        <v>-76.063513260790998</v>
      </c>
      <c r="DX102">
        <v>-1.1098636631280001</v>
      </c>
      <c r="DY102">
        <v>-0.80472311828999998</v>
      </c>
      <c r="DZ102">
        <v>-0.30242421209699999</v>
      </c>
      <c r="EA102">
        <f t="shared" si="205"/>
        <v>-228.70138604624594</v>
      </c>
      <c r="EB102">
        <f t="shared" si="206"/>
        <v>-152.31444068629355</v>
      </c>
      <c r="EC102">
        <f t="shared" si="207"/>
        <v>-76.366323954814206</v>
      </c>
      <c r="ED102">
        <v>-1.108169925056</v>
      </c>
      <c r="EE102">
        <v>-0.80391607032900003</v>
      </c>
      <c r="EF102">
        <v>-0.301540171759</v>
      </c>
      <c r="EG102">
        <v>-227.59059699522399</v>
      </c>
      <c r="EH102">
        <v>-151.509172707278</v>
      </c>
      <c r="EI102">
        <v>-76.063519295562003</v>
      </c>
      <c r="EJ102">
        <v>-1.110022438314</v>
      </c>
      <c r="EK102">
        <v>-0.80484710425399997</v>
      </c>
      <c r="EL102">
        <v>-0.30245781470400002</v>
      </c>
      <c r="EM102">
        <f t="shared" si="208"/>
        <v>-228.70128315310268</v>
      </c>
      <c r="EN102">
        <f t="shared" si="209"/>
        <v>-152.31435338292684</v>
      </c>
      <c r="EO102">
        <f t="shared" si="210"/>
        <v>-76.366305883932469</v>
      </c>
      <c r="EP102">
        <v>-228.41903138780501</v>
      </c>
      <c r="EQ102">
        <v>-152.13082395135899</v>
      </c>
      <c r="ER102">
        <v>-76.268431964689</v>
      </c>
      <c r="ES102">
        <f t="shared" si="211"/>
        <v>-4.1739506486010214E-2</v>
      </c>
      <c r="ET102">
        <f t="shared" si="212"/>
        <v>-3.4250217156994722E-2</v>
      </c>
      <c r="EU102">
        <f t="shared" si="213"/>
        <v>-7.6929302900055063E-3</v>
      </c>
      <c r="EV102">
        <v>-4.1730347160999999E-2</v>
      </c>
      <c r="EW102">
        <v>-3.5779753300000001E-2</v>
      </c>
      <c r="EX102">
        <v>-5.5403832300000002E-3</v>
      </c>
      <c r="EY102">
        <v>-228.611526338516</v>
      </c>
      <c r="EZ102">
        <v>-152.259806609778</v>
      </c>
      <c r="FA102">
        <v>-76.331768907284001</v>
      </c>
      <c r="FB102">
        <f t="shared" si="214"/>
        <v>-2.5962766698995665E-2</v>
      </c>
      <c r="FC102">
        <f t="shared" si="215"/>
        <v>-2.155908847399246E-2</v>
      </c>
      <c r="FD102">
        <f t="shared" si="216"/>
        <v>-4.6766256189982869E-3</v>
      </c>
      <c r="FE102">
        <v>-5.5362103210999998E-2</v>
      </c>
      <c r="FF102">
        <v>-4.6017286207999997E-2</v>
      </c>
      <c r="FG102">
        <v>-8.8605673139999994E-3</v>
      </c>
      <c r="FH102">
        <v>-228.67681542868999</v>
      </c>
      <c r="FI102">
        <v>-152.300171665009</v>
      </c>
      <c r="FJ102">
        <v>-76.356023661557003</v>
      </c>
      <c r="FK102">
        <v>-228.695882671595</v>
      </c>
      <c r="FL102">
        <v>-152.311296399231</v>
      </c>
      <c r="FM102">
        <v>-76.363968752171999</v>
      </c>
      <c r="FN102">
        <v>-228.700481399404</v>
      </c>
      <c r="FO102">
        <v>-152.313915023796</v>
      </c>
      <c r="FP102">
        <v>-76.365945932298004</v>
      </c>
      <c r="FQ102">
        <v>-228.66697716227301</v>
      </c>
      <c r="FR102">
        <v>-152.29444634309101</v>
      </c>
      <c r="FS102">
        <v>-76.352359572309993</v>
      </c>
      <c r="FT102">
        <f t="shared" si="217"/>
        <v>-1.3034041453011014E-2</v>
      </c>
      <c r="FU102">
        <f t="shared" si="218"/>
        <v>-1.108872161401564E-2</v>
      </c>
      <c r="FV102">
        <f t="shared" si="219"/>
        <v>-2.2272777279965794E-3</v>
      </c>
      <c r="FW102">
        <v>-5.8750277369999999E-2</v>
      </c>
      <c r="FX102">
        <v>-4.8578082739000002E-2</v>
      </c>
      <c r="FY102">
        <v>-9.6524774689999999E-3</v>
      </c>
      <c r="FZ102">
        <v>-4.0733000209000003E-2</v>
      </c>
      <c r="GA102">
        <v>-3.5140830258000001E-2</v>
      </c>
      <c r="GB102">
        <v>-5.2159051280000002E-3</v>
      </c>
    </row>
    <row r="103" spans="1:184" ht="17" x14ac:dyDescent="0.25">
      <c r="A103" s="5">
        <v>11</v>
      </c>
      <c r="B103" t="s">
        <v>3</v>
      </c>
      <c r="C103" t="s">
        <v>2</v>
      </c>
      <c r="D103" t="s">
        <v>12</v>
      </c>
      <c r="E103" s="3">
        <v>1.25</v>
      </c>
      <c r="F103" s="2">
        <f t="shared" si="148"/>
        <v>-12.266659103875758</v>
      </c>
      <c r="G103" s="4">
        <f t="shared" si="149"/>
        <v>-12.145711093647812</v>
      </c>
      <c r="H103" s="4">
        <f t="shared" si="150"/>
        <v>-12.145589782268397</v>
      </c>
      <c r="I103" s="4">
        <f t="shared" si="151"/>
        <v>-12.144932477361326</v>
      </c>
      <c r="J103" s="4">
        <f t="shared" si="152"/>
        <v>-12.146069478138172</v>
      </c>
      <c r="K103" s="4">
        <f t="shared" si="153"/>
        <v>-11.83947130644902</v>
      </c>
      <c r="L103" s="4">
        <f t="shared" si="154"/>
        <v>-11.960137081715839</v>
      </c>
      <c r="M103" s="4">
        <f t="shared" si="155"/>
        <v>-12.063559464436633</v>
      </c>
      <c r="N103" s="4">
        <f t="shared" si="156"/>
        <v>-12.101815029544102</v>
      </c>
      <c r="O103" s="4">
        <f t="shared" si="157"/>
        <v>-11.901221507423523</v>
      </c>
      <c r="P103" s="4">
        <f t="shared" si="158"/>
        <v>-12.075964408581729</v>
      </c>
      <c r="Q103" s="4">
        <f t="shared" si="159"/>
        <v>-12.196708604959563</v>
      </c>
      <c r="R103" s="4">
        <f t="shared" si="160"/>
        <v>-12.03277843297165</v>
      </c>
      <c r="S103" s="4">
        <f t="shared" si="161"/>
        <v>-12.025748747120598</v>
      </c>
      <c r="T103" s="4">
        <f t="shared" si="162"/>
        <v>-12.033432828722368</v>
      </c>
      <c r="U103" s="4">
        <f t="shared" si="163"/>
        <v>-12.210284587899016</v>
      </c>
      <c r="V103" s="4">
        <f t="shared" si="164"/>
        <v>-12.235561431088096</v>
      </c>
      <c r="W103" s="39">
        <f t="shared" si="165"/>
        <v>-12.235366207590253</v>
      </c>
      <c r="X103" s="4">
        <f t="shared" si="166"/>
        <v>-12.246618559533182</v>
      </c>
      <c r="Y103" s="4">
        <f t="shared" si="167"/>
        <v>-11.903748328800257</v>
      </c>
      <c r="Z103" s="4">
        <f t="shared" si="168"/>
        <v>-12.018431217007828</v>
      </c>
      <c r="AA103" s="38">
        <f t="shared" si="169"/>
        <v>-12.260272670475969</v>
      </c>
      <c r="AB103" s="4">
        <f t="shared" si="170"/>
        <v>-12.266659103875758</v>
      </c>
      <c r="AC103" s="37">
        <f t="shared" si="171"/>
        <v>-12.274616175957799</v>
      </c>
      <c r="AD103" s="36">
        <f t="shared" si="172"/>
        <v>-12.33291419164363</v>
      </c>
      <c r="AE103" s="4">
        <f t="shared" si="173"/>
        <v>-12.14562346406068</v>
      </c>
      <c r="AF103" s="4">
        <f t="shared" si="174"/>
        <v>-12.146582882409888</v>
      </c>
      <c r="AG103" s="4">
        <f t="shared" si="175"/>
        <v>-12.131366730420149</v>
      </c>
      <c r="AH103" s="4">
        <f t="shared" si="176"/>
        <v>-12.141952015886366</v>
      </c>
      <c r="AI103" s="4">
        <f t="shared" si="177"/>
        <v>-12.275872646865855</v>
      </c>
      <c r="AL103" s="4">
        <f t="shared" si="178"/>
        <v>5.8948800287164246E-2</v>
      </c>
      <c r="AM103" s="4">
        <f t="shared" si="179"/>
        <v>-0.17363168788711028</v>
      </c>
      <c r="AN103" s="31">
        <f t="shared" si="180"/>
        <v>-0.11468288759994603</v>
      </c>
      <c r="AO103" s="4">
        <f t="shared" si="181"/>
        <v>8.52951261113431E-2</v>
      </c>
      <c r="AP103" s="4">
        <f t="shared" si="182"/>
        <v>-0.20112245300316287</v>
      </c>
      <c r="AQ103" s="31">
        <f t="shared" si="183"/>
        <v>-0.11582732689181977</v>
      </c>
      <c r="AR103" s="35">
        <f t="shared" si="184"/>
        <v>8.4476903299062697E-2</v>
      </c>
      <c r="AS103" s="4">
        <f t="shared" si="185"/>
        <v>-0.21762604446954892</v>
      </c>
      <c r="AT103" s="31">
        <f t="shared" si="186"/>
        <v>-0.13314914117048621</v>
      </c>
      <c r="AU103" s="4">
        <f t="shared" si="187"/>
        <v>8.3801236924260586E-2</v>
      </c>
      <c r="AV103" s="32">
        <f t="shared" si="188"/>
        <v>-0.24022857473308795</v>
      </c>
      <c r="AW103" s="31">
        <f t="shared" si="189"/>
        <v>-0.15642733780882737</v>
      </c>
      <c r="AX103" s="4">
        <f t="shared" si="190"/>
        <v>0.12895815831243809</v>
      </c>
      <c r="AY103" s="4">
        <f t="shared" si="191"/>
        <v>-0.17750615492736621</v>
      </c>
      <c r="AZ103" s="4">
        <f t="shared" si="192"/>
        <v>-0.20258777461860306</v>
      </c>
      <c r="BA103" s="4">
        <f t="shared" si="193"/>
        <v>-4.8547996614928118E-2</v>
      </c>
      <c r="BB103" s="31">
        <f t="shared" si="194"/>
        <v>-7.3629616306164963E-2</v>
      </c>
      <c r="BC103" s="4">
        <f t="shared" si="195"/>
        <v>0.12015235326721804</v>
      </c>
      <c r="BD103" s="4">
        <f t="shared" si="196"/>
        <v>-0.20981268396749719</v>
      </c>
      <c r="BE103" s="4">
        <f t="shared" si="197"/>
        <v>-0.2208698124125843</v>
      </c>
      <c r="BF103" s="4">
        <f t="shared" si="198"/>
        <v>-8.9660330700279151E-2</v>
      </c>
      <c r="BG103" s="4">
        <f t="shared" si="199"/>
        <v>-0.10071745914536626</v>
      </c>
      <c r="BH103" s="4">
        <f t="shared" si="200"/>
        <v>-0.12007622146586991</v>
      </c>
      <c r="BI103" s="34">
        <f t="shared" si="201"/>
        <v>0.11219528118517551</v>
      </c>
      <c r="BJ103" s="33">
        <f t="shared" si="202"/>
        <v>-0.12803329354791243</v>
      </c>
      <c r="BK103" s="4">
        <f t="shared" si="203"/>
        <v>-0.15912849191264244</v>
      </c>
      <c r="BL103" s="4">
        <f t="shared" si="204"/>
        <v>-0.30648366250095821</v>
      </c>
      <c r="BN103" t="s">
        <v>14</v>
      </c>
      <c r="BO103">
        <v>-228.69446508893699</v>
      </c>
      <c r="BP103">
        <v>-152.31118862454801</v>
      </c>
      <c r="BQ103">
        <v>-76.363921042529</v>
      </c>
      <c r="BR103">
        <v>-228.69917657104</v>
      </c>
      <c r="BS103">
        <v>-152.313888122219</v>
      </c>
      <c r="BT103">
        <v>-76.365933220282997</v>
      </c>
      <c r="BU103">
        <v>-228.69516743000699</v>
      </c>
      <c r="BV103">
        <v>-152.31178960463899</v>
      </c>
      <c r="BW103">
        <v>-76.364023644311999</v>
      </c>
      <c r="BX103">
        <v>-228.69934994647801</v>
      </c>
      <c r="BY103">
        <v>-152.31401877231201</v>
      </c>
      <c r="BZ103">
        <v>-76.365975181183998</v>
      </c>
      <c r="CA103">
        <v>-228.366123619793</v>
      </c>
      <c r="CB103">
        <v>-152.08870886319099</v>
      </c>
      <c r="CC103">
        <v>-76.258547358887</v>
      </c>
      <c r="CD103">
        <v>-228.58426104316101</v>
      </c>
      <c r="CE103">
        <v>-152.2381957568</v>
      </c>
      <c r="CF103">
        <v>-76.327005595501006</v>
      </c>
      <c r="CG103">
        <v>-228.65264970936599</v>
      </c>
      <c r="CH103">
        <v>-152.28332973408601</v>
      </c>
      <c r="CI103">
        <v>-76.350095470368998</v>
      </c>
      <c r="CJ103">
        <v>-228.67638450425201</v>
      </c>
      <c r="CK103">
        <v>-152.298605851372</v>
      </c>
      <c r="CL103">
        <v>-76.358493183847997</v>
      </c>
      <c r="CM103">
        <v>-228.44918663879599</v>
      </c>
      <c r="CN103">
        <v>-152.158678343118</v>
      </c>
      <c r="CO103">
        <v>-76.271542492758002</v>
      </c>
      <c r="CP103">
        <v>-228.66557208639</v>
      </c>
      <c r="CQ103">
        <v>-152.30578463558001</v>
      </c>
      <c r="CR103">
        <v>-76.340543177363003</v>
      </c>
      <c r="CS103">
        <v>-228.72442566349699</v>
      </c>
      <c r="CT103">
        <v>-152.34300788887401</v>
      </c>
      <c r="CU103">
        <v>-76.361981083059007</v>
      </c>
      <c r="CV103">
        <v>-228.661717804614</v>
      </c>
      <c r="CW103">
        <v>-152.29230509427299</v>
      </c>
      <c r="CX103">
        <v>-76.350237258123997</v>
      </c>
      <c r="CY103">
        <v>-228.68542793445499</v>
      </c>
      <c r="CZ103">
        <v>-152.306122715068</v>
      </c>
      <c r="DA103">
        <v>-76.360140969686995</v>
      </c>
      <c r="DB103">
        <v>-228.69102392691599</v>
      </c>
      <c r="DC103">
        <v>-152.30917972316101</v>
      </c>
      <c r="DD103">
        <v>-76.362667708692001</v>
      </c>
      <c r="DE103">
        <v>-228.708932245612</v>
      </c>
      <c r="DF103">
        <v>-152.332192214576</v>
      </c>
      <c r="DG103">
        <v>-76.357281704767004</v>
      </c>
      <c r="DH103">
        <v>-228.740960066236</v>
      </c>
      <c r="DI103">
        <v>-152.35234848594601</v>
      </c>
      <c r="DJ103">
        <v>-76.369112972809006</v>
      </c>
      <c r="DK103">
        <v>-228.375842678846</v>
      </c>
      <c r="DL103">
        <v>-152.09633234715599</v>
      </c>
      <c r="DM103">
        <v>-76.260540502024</v>
      </c>
      <c r="DN103">
        <v>-228.45927219301899</v>
      </c>
      <c r="DO103">
        <v>-152.16636064864201</v>
      </c>
      <c r="DP103">
        <v>-76.273758955903006</v>
      </c>
      <c r="DR103">
        <v>-1.1064552916229999</v>
      </c>
      <c r="DS103">
        <v>-0.80334077277600002</v>
      </c>
      <c r="DT103">
        <v>-0.30145048442599998</v>
      </c>
      <c r="DU103">
        <v>-227.59037052900999</v>
      </c>
      <c r="DV103">
        <v>-151.50916739779501</v>
      </c>
      <c r="DW103">
        <v>-76.063512071293005</v>
      </c>
      <c r="DX103">
        <v>-1.1088060420300001</v>
      </c>
      <c r="DY103">
        <v>-0.804720724424</v>
      </c>
      <c r="DZ103">
        <v>-0.30242114899</v>
      </c>
      <c r="EA103">
        <f t="shared" si="205"/>
        <v>-228.70011682523403</v>
      </c>
      <c r="EB103">
        <f t="shared" si="206"/>
        <v>-152.31444007589334</v>
      </c>
      <c r="EC103">
        <f t="shared" si="207"/>
        <v>-76.366321467127335</v>
      </c>
      <c r="ED103">
        <v>-1.1071096560339999</v>
      </c>
      <c r="EE103">
        <v>-0.80391253356299996</v>
      </c>
      <c r="EF103">
        <v>-0.30153443176099998</v>
      </c>
      <c r="EG103">
        <v>-227.59038215432099</v>
      </c>
      <c r="EH103">
        <v>-151.509172607777</v>
      </c>
      <c r="EI103">
        <v>-76.063518527854001</v>
      </c>
      <c r="EJ103">
        <v>-1.108967792157</v>
      </c>
      <c r="EK103">
        <v>-0.804846164536</v>
      </c>
      <c r="EL103">
        <v>-0.30245665332999999</v>
      </c>
      <c r="EM103">
        <f t="shared" si="208"/>
        <v>-228.70001568060616</v>
      </c>
      <c r="EN103">
        <f t="shared" si="209"/>
        <v>-152.31435327417978</v>
      </c>
      <c r="EO103">
        <f t="shared" si="210"/>
        <v>-76.366305595282626</v>
      </c>
      <c r="EP103">
        <v>-228.41771467183199</v>
      </c>
      <c r="EQ103">
        <v>-152.13059987429199</v>
      </c>
      <c r="ER103">
        <v>-76.268238908762996</v>
      </c>
      <c r="ES103">
        <f t="shared" si="211"/>
        <v>-4.1871992985988982E-2</v>
      </c>
      <c r="ET103">
        <f t="shared" si="212"/>
        <v>-3.4267527135995124E-2</v>
      </c>
      <c r="EU103">
        <f t="shared" si="213"/>
        <v>-7.6984067389958E-3</v>
      </c>
      <c r="EV103">
        <v>-4.1557521186E-2</v>
      </c>
      <c r="EW103">
        <v>-3.5760774350000003E-2</v>
      </c>
      <c r="EX103">
        <v>-5.5200471399999996E-3</v>
      </c>
      <c r="EY103">
        <v>-228.61038450138301</v>
      </c>
      <c r="EZ103">
        <v>-152.25977126755399</v>
      </c>
      <c r="FA103">
        <v>-76.331689469398995</v>
      </c>
      <c r="FB103">
        <f t="shared" si="214"/>
        <v>-2.6123458222002682E-2</v>
      </c>
      <c r="FC103">
        <f t="shared" si="215"/>
        <v>-2.1575510753990557E-2</v>
      </c>
      <c r="FD103">
        <f t="shared" si="216"/>
        <v>-4.683873897988633E-3</v>
      </c>
      <c r="FE103">
        <v>-5.5187585007000002E-2</v>
      </c>
      <c r="FF103">
        <v>-4.6013368026E-2</v>
      </c>
      <c r="FG103">
        <v>-8.8537079640000002E-3</v>
      </c>
      <c r="FH103">
        <v>-228.67553055254399</v>
      </c>
      <c r="FI103">
        <v>-152.30015109108899</v>
      </c>
      <c r="FJ103">
        <v>-76.355998501339997</v>
      </c>
      <c r="FK103">
        <v>-228.694600073375</v>
      </c>
      <c r="FL103">
        <v>-152.31128882079801</v>
      </c>
      <c r="FM103">
        <v>-76.363955527922002</v>
      </c>
      <c r="FN103">
        <v>-228.69920962565499</v>
      </c>
      <c r="FO103">
        <v>-152.31391260911801</v>
      </c>
      <c r="FP103">
        <v>-76.365941726919999</v>
      </c>
      <c r="FQ103">
        <v>-228.665852078836</v>
      </c>
      <c r="FR103">
        <v>-152.29443151087099</v>
      </c>
      <c r="FS103">
        <v>-76.352330685563004</v>
      </c>
      <c r="FT103">
        <f t="shared" si="217"/>
        <v>-1.320236947000808E-2</v>
      </c>
      <c r="FU103">
        <f t="shared" si="218"/>
        <v>-1.1101776784983031E-2</v>
      </c>
      <c r="FV103">
        <f t="shared" si="219"/>
        <v>-2.235215194005491E-3</v>
      </c>
      <c r="FW103">
        <v>-5.8573584662000001E-2</v>
      </c>
      <c r="FX103">
        <v>-4.8576378002000001E-2</v>
      </c>
      <c r="FY103">
        <v>-9.650397497E-3</v>
      </c>
      <c r="FZ103">
        <v>-4.0578167714000003E-2</v>
      </c>
      <c r="GA103">
        <v>-3.5133387593999997E-2</v>
      </c>
      <c r="GB103">
        <v>-5.1911927369999999E-3</v>
      </c>
    </row>
    <row r="104" spans="1:184" ht="17" x14ac:dyDescent="0.25">
      <c r="A104" s="5">
        <v>11</v>
      </c>
      <c r="B104" t="s">
        <v>3</v>
      </c>
      <c r="C104" t="s">
        <v>2</v>
      </c>
      <c r="D104" t="s">
        <v>12</v>
      </c>
      <c r="E104" s="3">
        <v>1.5</v>
      </c>
      <c r="F104" s="2">
        <f t="shared" si="148"/>
        <v>-10.353744656156612</v>
      </c>
      <c r="G104" s="4">
        <f t="shared" si="149"/>
        <v>-10.286191310676413</v>
      </c>
      <c r="H104" s="4">
        <f t="shared" si="150"/>
        <v>-10.284166308025114</v>
      </c>
      <c r="I104" s="4">
        <f t="shared" si="151"/>
        <v>-10.283808840328495</v>
      </c>
      <c r="J104" s="4">
        <f t="shared" si="152"/>
        <v>-10.283263259752372</v>
      </c>
      <c r="K104" s="4">
        <f t="shared" si="153"/>
        <v>-10.260980923864413</v>
      </c>
      <c r="L104" s="4">
        <f t="shared" si="154"/>
        <v>-10.16930425140424</v>
      </c>
      <c r="M104" s="4">
        <f t="shared" si="155"/>
        <v>-10.227398903332498</v>
      </c>
      <c r="N104" s="4">
        <f t="shared" si="156"/>
        <v>-10.252169914900703</v>
      </c>
      <c r="O104" s="4">
        <f t="shared" si="157"/>
        <v>-10.284277562950605</v>
      </c>
      <c r="P104" s="4">
        <f t="shared" si="158"/>
        <v>-10.233238465957186</v>
      </c>
      <c r="Q104" s="4">
        <f t="shared" si="159"/>
        <v>-10.307819226290677</v>
      </c>
      <c r="R104" s="4">
        <f t="shared" si="160"/>
        <v>-10.256748072950339</v>
      </c>
      <c r="S104" s="4">
        <f t="shared" si="161"/>
        <v>-10.241327828953105</v>
      </c>
      <c r="T104" s="4">
        <f t="shared" si="162"/>
        <v>-10.245602027720555</v>
      </c>
      <c r="U104" s="4">
        <f t="shared" si="163"/>
        <v>-10.340702784208855</v>
      </c>
      <c r="V104" s="4">
        <f t="shared" si="164"/>
        <v>-10.34036019351471</v>
      </c>
      <c r="W104" s="39">
        <f t="shared" si="165"/>
        <v>-10.352565584909684</v>
      </c>
      <c r="X104" s="4">
        <f t="shared" si="166"/>
        <v>-10.345579199127107</v>
      </c>
      <c r="Y104" s="4">
        <f t="shared" si="167"/>
        <v>-10.190596337737276</v>
      </c>
      <c r="Z104" s="4">
        <f t="shared" si="168"/>
        <v>-10.254531301534064</v>
      </c>
      <c r="AA104" s="38">
        <f t="shared" si="169"/>
        <v>-10.348101271821902</v>
      </c>
      <c r="AB104" s="4">
        <f t="shared" si="170"/>
        <v>-10.353744656156612</v>
      </c>
      <c r="AC104" s="37">
        <f t="shared" si="171"/>
        <v>-10.360218067389123</v>
      </c>
      <c r="AD104" s="36">
        <f t="shared" si="172"/>
        <v>-10.362085114267829</v>
      </c>
      <c r="AE104" s="4">
        <f t="shared" si="173"/>
        <v>-10.283575568457401</v>
      </c>
      <c r="AF104" s="4">
        <f t="shared" si="174"/>
        <v>-10.283403247581706</v>
      </c>
      <c r="AG104" s="4">
        <f t="shared" si="175"/>
        <v>-10.265487752302008</v>
      </c>
      <c r="AH104" s="4">
        <f t="shared" si="176"/>
        <v>-10.278159172939477</v>
      </c>
      <c r="AI104" s="4">
        <f t="shared" si="177"/>
        <v>-10.356716934118957</v>
      </c>
      <c r="AL104" s="4">
        <f t="shared" si="178"/>
        <v>2.0180792119517975E-2</v>
      </c>
      <c r="AM104" s="4">
        <f t="shared" si="179"/>
        <v>-8.4115755278837176E-2</v>
      </c>
      <c r="AN104" s="31">
        <f t="shared" si="180"/>
        <v>-6.3934963159319208E-2</v>
      </c>
      <c r="AO104" s="4">
        <f t="shared" si="181"/>
        <v>2.9216702397133944E-2</v>
      </c>
      <c r="AP104" s="4">
        <f t="shared" si="182"/>
        <v>-9.3150916301567438E-2</v>
      </c>
      <c r="AQ104" s="31">
        <f t="shared" si="183"/>
        <v>-6.393421390443349E-2</v>
      </c>
      <c r="AR104" s="35">
        <f t="shared" si="184"/>
        <v>2.212681079058863E-2</v>
      </c>
      <c r="AS104" s="4">
        <f t="shared" si="185"/>
        <v>-0.10254713374040296</v>
      </c>
      <c r="AT104" s="31">
        <f t="shared" si="186"/>
        <v>-8.0420322949814327E-2</v>
      </c>
      <c r="AU104" s="4">
        <f t="shared" si="187"/>
        <v>1.627216913597207E-2</v>
      </c>
      <c r="AV104" s="32">
        <f t="shared" si="188"/>
        <v>-0.11541574415508984</v>
      </c>
      <c r="AW104" s="31">
        <f t="shared" si="189"/>
        <v>-9.9143575019117774E-2</v>
      </c>
      <c r="AX104" s="4">
        <f t="shared" si="190"/>
        <v>5.4103026364584965E-2</v>
      </c>
      <c r="AY104" s="4">
        <f t="shared" si="191"/>
        <v>-8.3954711258515502E-2</v>
      </c>
      <c r="AZ104" s="4">
        <f t="shared" si="192"/>
        <v>-9.5817511959343737E-2</v>
      </c>
      <c r="BA104" s="4">
        <f t="shared" si="193"/>
        <v>-2.9851684893930537E-2</v>
      </c>
      <c r="BB104" s="31">
        <f t="shared" si="194"/>
        <v>-4.1714485594758773E-2</v>
      </c>
      <c r="BC104" s="4">
        <f t="shared" si="195"/>
        <v>4.5074335580183783E-2</v>
      </c>
      <c r="BD104" s="4">
        <f t="shared" si="196"/>
        <v>-9.9032364561605135E-2</v>
      </c>
      <c r="BE104" s="4">
        <f t="shared" si="197"/>
        <v>-0.10425137017400173</v>
      </c>
      <c r="BF104" s="4">
        <f t="shared" si="198"/>
        <v>-5.3958028981421352E-2</v>
      </c>
      <c r="BG104" s="4">
        <f t="shared" si="199"/>
        <v>-5.9177034593817943E-2</v>
      </c>
      <c r="BH104" s="4">
        <f t="shared" si="200"/>
        <v>-7.0341408574906061E-2</v>
      </c>
      <c r="BI104" s="34">
        <f t="shared" si="201"/>
        <v>3.860092434767233E-2</v>
      </c>
      <c r="BJ104" s="33">
        <f t="shared" si="202"/>
        <v>-7.6814819807417514E-2</v>
      </c>
      <c r="BK104" s="4">
        <f t="shared" si="203"/>
        <v>-8.0952525697534097E-2</v>
      </c>
      <c r="BL104" s="4">
        <f t="shared" si="204"/>
        <v>-0.12375620226630632</v>
      </c>
      <c r="BN104" t="s">
        <v>13</v>
      </c>
      <c r="BO104">
        <v>-228.691476081465</v>
      </c>
      <c r="BP104">
        <v>-152.31117933094799</v>
      </c>
      <c r="BQ104">
        <v>-76.363904661934001</v>
      </c>
      <c r="BR104">
        <v>-228.69620242866</v>
      </c>
      <c r="BS104">
        <v>-152.31388500577</v>
      </c>
      <c r="BT104">
        <v>-76.365928561353996</v>
      </c>
      <c r="BU104">
        <v>-228.69218357889099</v>
      </c>
      <c r="BV104">
        <v>-152.31178450665701</v>
      </c>
      <c r="BW104">
        <v>-76.364010780358996</v>
      </c>
      <c r="BX104">
        <v>-228.69637873361901</v>
      </c>
      <c r="BY104">
        <v>-152.31401755448599</v>
      </c>
      <c r="BZ104">
        <v>-76.365973756695993</v>
      </c>
      <c r="CA104">
        <v>-228.363209450494</v>
      </c>
      <c r="CB104">
        <v>-152.08859709813299</v>
      </c>
      <c r="CC104">
        <v>-76.258260439085007</v>
      </c>
      <c r="CD104">
        <v>-228.581254797605</v>
      </c>
      <c r="CE104">
        <v>-152.23814201014699</v>
      </c>
      <c r="CF104">
        <v>-76.326906970253006</v>
      </c>
      <c r="CG104">
        <v>-228.64965930139201</v>
      </c>
      <c r="CH104">
        <v>-152.283302388496</v>
      </c>
      <c r="CI104">
        <v>-76.350058515973998</v>
      </c>
      <c r="CJ104">
        <v>-228.67340588231701</v>
      </c>
      <c r="CK104">
        <v>-152.29859277676499</v>
      </c>
      <c r="CL104">
        <v>-76.358475233511996</v>
      </c>
      <c r="CM104">
        <v>-228.44620170131</v>
      </c>
      <c r="CN104">
        <v>-152.158569573199</v>
      </c>
      <c r="CO104">
        <v>-76.271243089278997</v>
      </c>
      <c r="CP104">
        <v>-228.66249579873201</v>
      </c>
      <c r="CQ104">
        <v>-152.30574302450199</v>
      </c>
      <c r="CR104">
        <v>-76.340445071372997</v>
      </c>
      <c r="CS104">
        <v>-228.721367613317</v>
      </c>
      <c r="CT104">
        <v>-152.342991308444</v>
      </c>
      <c r="CU104">
        <v>-76.361949750014006</v>
      </c>
      <c r="CV104">
        <v>-228.65883585174899</v>
      </c>
      <c r="CW104">
        <v>-152.29228076413801</v>
      </c>
      <c r="CX104">
        <v>-76.350209919812002</v>
      </c>
      <c r="CY104">
        <v>-228.682561342784</v>
      </c>
      <c r="CZ104">
        <v>-152.30611484350101</v>
      </c>
      <c r="DA104">
        <v>-76.360125905206004</v>
      </c>
      <c r="DB104">
        <v>-228.688169107335</v>
      </c>
      <c r="DC104">
        <v>-152.30917705576999</v>
      </c>
      <c r="DD104">
        <v>-76.362664646119001</v>
      </c>
      <c r="DE104">
        <v>-228.70587641283399</v>
      </c>
      <c r="DF104">
        <v>-152.33215431981199</v>
      </c>
      <c r="DG104">
        <v>-76.357243134879994</v>
      </c>
      <c r="DH104">
        <v>-228.73790327731399</v>
      </c>
      <c r="DI104">
        <v>-152.35233361137699</v>
      </c>
      <c r="DJ104">
        <v>-76.369091253747996</v>
      </c>
      <c r="DK104">
        <v>-228.372528143457</v>
      </c>
      <c r="DL104">
        <v>-152.09596855822801</v>
      </c>
      <c r="DM104">
        <v>-76.260319836926001</v>
      </c>
      <c r="DN104">
        <v>-228.45585427983801</v>
      </c>
      <c r="DO104">
        <v>-152.165994128313</v>
      </c>
      <c r="DP104">
        <v>-76.273518516376001</v>
      </c>
      <c r="DR104">
        <v>-1.105442494701</v>
      </c>
      <c r="DS104">
        <v>-0.803332536918</v>
      </c>
      <c r="DT104">
        <v>-0.301439466431</v>
      </c>
      <c r="DU104">
        <v>-227.58840019166999</v>
      </c>
      <c r="DV104">
        <v>-151.509167266654</v>
      </c>
      <c r="DW104">
        <v>-76.063512201212006</v>
      </c>
      <c r="DX104">
        <v>-1.10780223699</v>
      </c>
      <c r="DY104">
        <v>-0.80471773911599997</v>
      </c>
      <c r="DZ104">
        <v>-0.302416360143</v>
      </c>
      <c r="EA104">
        <f t="shared" si="205"/>
        <v>-228.697146279431</v>
      </c>
      <c r="EB104">
        <f t="shared" si="206"/>
        <v>-152.31443905956166</v>
      </c>
      <c r="EC104">
        <f t="shared" si="207"/>
        <v>-76.366319299736716</v>
      </c>
      <c r="ED104">
        <v>-1.1061020260779999</v>
      </c>
      <c r="EE104">
        <v>-0.80390828815600002</v>
      </c>
      <c r="EF104">
        <v>-0.301526030665</v>
      </c>
      <c r="EG104">
        <v>-227.588411162532</v>
      </c>
      <c r="EH104">
        <v>-151.50917250770601</v>
      </c>
      <c r="EI104">
        <v>-76.063519562300002</v>
      </c>
      <c r="EJ104">
        <v>-1.1079675710870001</v>
      </c>
      <c r="EK104">
        <v>-0.80484504678000002</v>
      </c>
      <c r="EL104">
        <v>-0.30245419439600002</v>
      </c>
      <c r="EM104">
        <f t="shared" si="208"/>
        <v>-228.69704712220729</v>
      </c>
      <c r="EN104">
        <f t="shared" si="209"/>
        <v>-152.31435317692944</v>
      </c>
      <c r="EO104">
        <f t="shared" si="210"/>
        <v>-76.366306299756019</v>
      </c>
      <c r="EP104">
        <v>-228.41449467103399</v>
      </c>
      <c r="EQ104">
        <v>-152.130261889048</v>
      </c>
      <c r="ER104">
        <v>-76.268025193821003</v>
      </c>
      <c r="ES104">
        <f t="shared" si="211"/>
        <v>-4.196652757698871E-2</v>
      </c>
      <c r="ET104">
        <f t="shared" si="212"/>
        <v>-3.4293330819991752E-2</v>
      </c>
      <c r="EU104">
        <f t="shared" si="213"/>
        <v>-7.705356895002069E-3</v>
      </c>
      <c r="EV104">
        <v>-4.1359608803999998E-2</v>
      </c>
      <c r="EW104">
        <v>-3.5732239265E-2</v>
      </c>
      <c r="EX104">
        <v>-5.4933225559999996E-3</v>
      </c>
      <c r="EY104">
        <v>-228.607494130341</v>
      </c>
      <c r="EZ104">
        <v>-152.25973417249301</v>
      </c>
      <c r="FA104">
        <v>-76.331600700419997</v>
      </c>
      <c r="FB104">
        <f t="shared" si="214"/>
        <v>-2.6239332735997323E-2</v>
      </c>
      <c r="FC104">
        <f t="shared" si="215"/>
        <v>-2.1592162346024679E-2</v>
      </c>
      <c r="FD104">
        <f t="shared" si="216"/>
        <v>-4.6937301669913722E-3</v>
      </c>
      <c r="FE104">
        <v>-5.5001668391E-2</v>
      </c>
      <c r="FF104">
        <v>-4.6008852009999997E-2</v>
      </c>
      <c r="FG104">
        <v>-8.8443709530000008E-3</v>
      </c>
      <c r="FH104">
        <v>-228.67252912327001</v>
      </c>
      <c r="FI104">
        <v>-152.30012783920401</v>
      </c>
      <c r="FJ104">
        <v>-76.355969897609995</v>
      </c>
      <c r="FK104">
        <v>-228.691611679727</v>
      </c>
      <c r="FL104">
        <v>-152.31128000999101</v>
      </c>
      <c r="FM104">
        <v>-76.363939245135995</v>
      </c>
      <c r="FN104">
        <v>-228.69623559896201</v>
      </c>
      <c r="FO104">
        <v>-152.31390955358901</v>
      </c>
      <c r="FP104">
        <v>-76.365937125440993</v>
      </c>
      <c r="FQ104">
        <v>-228.66298194971299</v>
      </c>
      <c r="FR104">
        <v>-152.294416675913</v>
      </c>
      <c r="FS104">
        <v>-76.352302138194005</v>
      </c>
      <c r="FT104">
        <f t="shared" si="217"/>
        <v>-1.3322648320979624E-2</v>
      </c>
      <c r="FU104">
        <f t="shared" si="218"/>
        <v>-1.1114287417001378E-2</v>
      </c>
      <c r="FV104">
        <f t="shared" si="219"/>
        <v>-2.2436222200070688E-3</v>
      </c>
      <c r="FW104">
        <v>-5.8385663604E-2</v>
      </c>
      <c r="FX104">
        <v>-4.8574632531E-2</v>
      </c>
      <c r="FY104">
        <v>-9.6476118200000006E-3</v>
      </c>
      <c r="FZ104">
        <v>-4.0411722915000003E-2</v>
      </c>
      <c r="GA104">
        <v>-3.5124494132E-2</v>
      </c>
      <c r="GB104">
        <v>-5.1582227269999998E-3</v>
      </c>
    </row>
    <row r="105" spans="1:184" ht="17" x14ac:dyDescent="0.25">
      <c r="A105" s="5">
        <v>11</v>
      </c>
      <c r="B105" t="s">
        <v>3</v>
      </c>
      <c r="C105" t="s">
        <v>2</v>
      </c>
      <c r="D105" t="s">
        <v>12</v>
      </c>
      <c r="E105" s="3">
        <v>2</v>
      </c>
      <c r="F105" s="2">
        <f t="shared" si="148"/>
        <v>-7.2113898921430337</v>
      </c>
      <c r="G105" s="4">
        <f t="shared" si="149"/>
        <v>-7.2258834172424402</v>
      </c>
      <c r="H105" s="4">
        <f t="shared" si="150"/>
        <v>-7.2237481021951409</v>
      </c>
      <c r="I105" s="4">
        <f t="shared" si="151"/>
        <v>-7.2233349367707582</v>
      </c>
      <c r="J105" s="4">
        <f t="shared" si="152"/>
        <v>-7.2208827168595793</v>
      </c>
      <c r="K105" s="4">
        <f t="shared" si="153"/>
        <v>-7.3943321584245156</v>
      </c>
      <c r="L105" s="4">
        <f t="shared" si="154"/>
        <v>-7.2011096615887293</v>
      </c>
      <c r="M105" s="4">
        <f t="shared" si="155"/>
        <v>-7.194482661789328</v>
      </c>
      <c r="N105" s="4">
        <f t="shared" si="156"/>
        <v>-7.2036515067936939</v>
      </c>
      <c r="O105" s="4">
        <f t="shared" si="157"/>
        <v>-7.359522940151237</v>
      </c>
      <c r="P105" s="4">
        <f t="shared" si="158"/>
        <v>-7.1916994255923976</v>
      </c>
      <c r="Q105" s="4">
        <f t="shared" si="159"/>
        <v>-7.1964294491353558</v>
      </c>
      <c r="R105" s="4">
        <f t="shared" si="160"/>
        <v>-7.2349290771246508</v>
      </c>
      <c r="S105" s="4">
        <f t="shared" si="161"/>
        <v>-7.2124827140497976</v>
      </c>
      <c r="T105" s="4">
        <f t="shared" si="162"/>
        <v>-7.2146250346251044</v>
      </c>
      <c r="U105" s="4">
        <f t="shared" si="163"/>
        <v>-7.2381605301866649</v>
      </c>
      <c r="V105" s="4">
        <f t="shared" si="164"/>
        <v>-7.2170297144170883</v>
      </c>
      <c r="W105" s="39">
        <f t="shared" si="165"/>
        <v>-7.2386171345043273</v>
      </c>
      <c r="X105" s="4">
        <f t="shared" si="166"/>
        <v>-7.2172693413364444</v>
      </c>
      <c r="Y105" s="4">
        <f t="shared" si="167"/>
        <v>-7.2158609861152421</v>
      </c>
      <c r="Z105" s="4">
        <f t="shared" si="168"/>
        <v>-7.2023122377435449</v>
      </c>
      <c r="AA105" s="38">
        <f t="shared" si="169"/>
        <v>-7.2101993538234437</v>
      </c>
      <c r="AB105" s="4">
        <f t="shared" si="170"/>
        <v>-7.2113898921430337</v>
      </c>
      <c r="AC105" s="37">
        <f t="shared" si="171"/>
        <v>-7.2158131049700804</v>
      </c>
      <c r="AD105" s="36">
        <f t="shared" si="172"/>
        <v>-7.1955813927483341</v>
      </c>
      <c r="AE105" s="4">
        <f t="shared" si="173"/>
        <v>-7.2230298842899066</v>
      </c>
      <c r="AF105" s="4">
        <f t="shared" si="174"/>
        <v>-7.2206124549038675</v>
      </c>
      <c r="AG105" s="4">
        <f t="shared" si="175"/>
        <v>-7.1901377731274234</v>
      </c>
      <c r="AH105" s="4">
        <f t="shared" si="176"/>
        <v>-7.2132712786015531</v>
      </c>
      <c r="AI105" s="4">
        <f t="shared" si="177"/>
        <v>-7.1995306150150045</v>
      </c>
      <c r="AL105" s="4">
        <f t="shared" si="178"/>
        <v>1.7522135394487718E-2</v>
      </c>
      <c r="AM105" s="4">
        <f t="shared" si="179"/>
        <v>-3.973386388942169E-3</v>
      </c>
      <c r="AN105" s="31">
        <f t="shared" si="180"/>
        <v>1.3548749005545549E-2</v>
      </c>
      <c r="AO105" s="4">
        <f t="shared" si="181"/>
        <v>1.568464701235486E-2</v>
      </c>
      <c r="AP105" s="4">
        <f t="shared" si="182"/>
        <v>-6.2744110146480221E-3</v>
      </c>
      <c r="AQ105" s="31">
        <f t="shared" si="183"/>
        <v>9.4102359977068367E-3</v>
      </c>
      <c r="AR105" s="35">
        <f t="shared" si="184"/>
        <v>3.4824637581336334E-3</v>
      </c>
      <c r="AS105" s="4">
        <f t="shared" si="185"/>
        <v>-5.429251099591326E-3</v>
      </c>
      <c r="AT105" s="31">
        <f t="shared" si="186"/>
        <v>-1.9467873414576926E-3</v>
      </c>
      <c r="AU105" s="4">
        <f t="shared" si="187"/>
        <v>-6.5937707348558104E-3</v>
      </c>
      <c r="AV105" s="32">
        <f t="shared" si="188"/>
        <v>-4.2717604651129528E-3</v>
      </c>
      <c r="AW105" s="31">
        <f t="shared" si="189"/>
        <v>-1.0865531199968763E-2</v>
      </c>
      <c r="AX105" s="4">
        <f t="shared" si="190"/>
        <v>2.2109000813259876E-2</v>
      </c>
      <c r="AY105" s="4">
        <f t="shared" si="191"/>
        <v>-3.2314530620141113E-3</v>
      </c>
      <c r="AZ105" s="4">
        <f t="shared" si="192"/>
        <v>-3.6880573796767052E-3</v>
      </c>
      <c r="BA105" s="4">
        <f t="shared" si="193"/>
        <v>1.8877547751245765E-2</v>
      </c>
      <c r="BB105" s="31">
        <f t="shared" si="194"/>
        <v>1.8420943433583171E-2</v>
      </c>
      <c r="BC105" s="4">
        <f t="shared" si="195"/>
        <v>1.3494323225947326E-2</v>
      </c>
      <c r="BD105" s="4">
        <f t="shared" si="196"/>
        <v>-4.5470003672907211E-3</v>
      </c>
      <c r="BE105" s="4">
        <f t="shared" si="197"/>
        <v>-4.7866272866469422E-3</v>
      </c>
      <c r="BF105" s="4">
        <f t="shared" si="198"/>
        <v>8.9473228586566048E-3</v>
      </c>
      <c r="BG105" s="4">
        <f t="shared" si="199"/>
        <v>8.7076959393003837E-3</v>
      </c>
      <c r="BH105" s="4">
        <f t="shared" si="200"/>
        <v>9.2225627608343731E-3</v>
      </c>
      <c r="BI105" s="34">
        <f t="shared" si="201"/>
        <v>9.0711103988999325E-3</v>
      </c>
      <c r="BJ105" s="33">
        <f t="shared" si="202"/>
        <v>4.7993499337869797E-3</v>
      </c>
      <c r="BK105" s="4">
        <f t="shared" si="203"/>
        <v>-1.3373425360637022E-2</v>
      </c>
      <c r="BL105" s="4">
        <f t="shared" si="204"/>
        <v>1.1536738929586308E-2</v>
      </c>
      <c r="BN105" t="s">
        <v>11</v>
      </c>
      <c r="BO105">
        <v>-228.686564305807</v>
      </c>
      <c r="BP105">
        <v>-152.31117013133601</v>
      </c>
      <c r="BQ105">
        <v>-76.363878996745001</v>
      </c>
      <c r="BR105">
        <v>-228.69130573107799</v>
      </c>
      <c r="BS105">
        <v>-152.31388153605499</v>
      </c>
      <c r="BT105">
        <v>-76.365912420138002</v>
      </c>
      <c r="BU105">
        <v>-228.687278288654</v>
      </c>
      <c r="BV105">
        <v>-152.31177914858799</v>
      </c>
      <c r="BW105">
        <v>-76.363988023602005</v>
      </c>
      <c r="BX105">
        <v>-228.69148466550899</v>
      </c>
      <c r="BY105">
        <v>-152.314016177854</v>
      </c>
      <c r="BZ105">
        <v>-76.365961279052001</v>
      </c>
      <c r="CA105">
        <v>-228.358235272961</v>
      </c>
      <c r="CB105">
        <v>-152.08845910073899</v>
      </c>
      <c r="CC105">
        <v>-76.257992554351006</v>
      </c>
      <c r="CD105">
        <v>-228.576359541579</v>
      </c>
      <c r="CE105">
        <v>-152.23810364157001</v>
      </c>
      <c r="CF105">
        <v>-76.326780201774</v>
      </c>
      <c r="CG105">
        <v>-228.64475509658001</v>
      </c>
      <c r="CH105">
        <v>-152.28328081584499</v>
      </c>
      <c r="CI105">
        <v>-76.350009143296006</v>
      </c>
      <c r="CJ105">
        <v>-228.668513299453</v>
      </c>
      <c r="CK105">
        <v>-152.298583706789</v>
      </c>
      <c r="CL105">
        <v>-76.358449843740999</v>
      </c>
      <c r="CM105">
        <v>-228.441114686503</v>
      </c>
      <c r="CN105">
        <v>-152.15843390409199</v>
      </c>
      <c r="CO105">
        <v>-76.270952636557993</v>
      </c>
      <c r="CP105">
        <v>-228.657490976953</v>
      </c>
      <c r="CQ105">
        <v>-152.30571120386401</v>
      </c>
      <c r="CR105">
        <v>-76.340319071018996</v>
      </c>
      <c r="CS105">
        <v>-228.71635177266501</v>
      </c>
      <c r="CT105">
        <v>-152.34297747202001</v>
      </c>
      <c r="CU105">
        <v>-76.361906060802994</v>
      </c>
      <c r="CV105">
        <v>-228.65396169728999</v>
      </c>
      <c r="CW105">
        <v>-152.29225999358701</v>
      </c>
      <c r="CX105">
        <v>-76.350172110800997</v>
      </c>
      <c r="CY105">
        <v>-228.67770272582999</v>
      </c>
      <c r="CZ105">
        <v>-152.306107419206</v>
      </c>
      <c r="DA105">
        <v>-76.360101484276996</v>
      </c>
      <c r="DB105">
        <v>-228.683320922527</v>
      </c>
      <c r="DC105">
        <v>-152.30917439162201</v>
      </c>
      <c r="DD105">
        <v>-76.362649294552995</v>
      </c>
      <c r="DE105">
        <v>-228.70085231442701</v>
      </c>
      <c r="DF105">
        <v>-152.332122528497</v>
      </c>
      <c r="DG105">
        <v>-76.357195043380003</v>
      </c>
      <c r="DH105">
        <v>-228.73288270114901</v>
      </c>
      <c r="DI105">
        <v>-152.35231992460399</v>
      </c>
      <c r="DJ105">
        <v>-76.369061708092005</v>
      </c>
      <c r="DK105">
        <v>-228.36709066501601</v>
      </c>
      <c r="DL105">
        <v>-152.09549780202701</v>
      </c>
      <c r="DM105">
        <v>-76.260093657023006</v>
      </c>
      <c r="DN105">
        <v>-228.450269776808</v>
      </c>
      <c r="DO105">
        <v>-152.16552320128</v>
      </c>
      <c r="DP105">
        <v>-76.273268960866005</v>
      </c>
      <c r="DR105">
        <v>-1.104714063104</v>
      </c>
      <c r="DS105">
        <v>-0.80332401801300002</v>
      </c>
      <c r="DT105">
        <v>-0.30143557777300001</v>
      </c>
      <c r="DU105">
        <v>-227.584221934705</v>
      </c>
      <c r="DV105">
        <v>-151.50916707034</v>
      </c>
      <c r="DW105">
        <v>-76.063494695271999</v>
      </c>
      <c r="DX105">
        <v>-1.107083796373</v>
      </c>
      <c r="DY105">
        <v>-0.80471446571500005</v>
      </c>
      <c r="DZ105">
        <v>-0.30241772486500001</v>
      </c>
      <c r="EA105">
        <f t="shared" si="205"/>
        <v>-228.69225357804561</v>
      </c>
      <c r="EB105">
        <f t="shared" si="206"/>
        <v>-152.31443768794568</v>
      </c>
      <c r="EC105">
        <f t="shared" si="207"/>
        <v>-76.366305259767969</v>
      </c>
      <c r="ED105">
        <v>-1.1053796867750001</v>
      </c>
      <c r="EE105">
        <v>-0.803903449381</v>
      </c>
      <c r="EF105">
        <v>-0.30152450346499998</v>
      </c>
      <c r="EG105">
        <v>-227.584232380157</v>
      </c>
      <c r="EH105">
        <v>-151.50917236875301</v>
      </c>
      <c r="EI105">
        <v>-76.063503334627995</v>
      </c>
      <c r="EJ105">
        <v>-1.1072522853519999</v>
      </c>
      <c r="EK105">
        <v>-0.80484380910099995</v>
      </c>
      <c r="EL105">
        <v>-0.30245794442399998</v>
      </c>
      <c r="EM105">
        <f t="shared" si="208"/>
        <v>-228.69215558125387</v>
      </c>
      <c r="EN105">
        <f t="shared" si="209"/>
        <v>-152.31435309050028</v>
      </c>
      <c r="EO105">
        <f t="shared" si="210"/>
        <v>-76.366295712840426</v>
      </c>
      <c r="EP105">
        <v>-228.40910525039999</v>
      </c>
      <c r="EQ105">
        <v>-152.129828049803</v>
      </c>
      <c r="ER105">
        <v>-76.267805917930005</v>
      </c>
      <c r="ES105">
        <f t="shared" si="211"/>
        <v>-4.2014585383981284E-2</v>
      </c>
      <c r="ET105">
        <f t="shared" si="212"/>
        <v>-3.433024777598348E-2</v>
      </c>
      <c r="EU105">
        <f t="shared" si="213"/>
        <v>-7.7122609069988357E-3</v>
      </c>
      <c r="EV105">
        <v>-4.1164526408000002E-2</v>
      </c>
      <c r="EW105">
        <v>-3.5695151477000003E-2</v>
      </c>
      <c r="EX105">
        <v>-5.4630429369999997E-3</v>
      </c>
      <c r="EY105">
        <v>-228.60264333383699</v>
      </c>
      <c r="EZ105">
        <v>-152.259705822917</v>
      </c>
      <c r="FA105">
        <v>-76.331486807760001</v>
      </c>
      <c r="FB105">
        <f t="shared" si="214"/>
        <v>-2.6283792257999039E-2</v>
      </c>
      <c r="FC105">
        <f t="shared" si="215"/>
        <v>-2.1602181346992211E-2</v>
      </c>
      <c r="FD105">
        <f t="shared" si="216"/>
        <v>-4.7066059860014775E-3</v>
      </c>
      <c r="FE105">
        <v>-5.4847643116000003E-2</v>
      </c>
      <c r="FF105">
        <v>-4.6005380946999998E-2</v>
      </c>
      <c r="FG105">
        <v>-8.8322632590000002E-3</v>
      </c>
      <c r="FH105">
        <v>-228.667603517684</v>
      </c>
      <c r="FI105">
        <v>-152.300107294599</v>
      </c>
      <c r="FJ105">
        <v>-76.355931397248995</v>
      </c>
      <c r="FK105">
        <v>-228.686700041428</v>
      </c>
      <c r="FL105">
        <v>-152.311271030261</v>
      </c>
      <c r="FM105">
        <v>-76.363913684248004</v>
      </c>
      <c r="FN105">
        <v>-228.69133883413599</v>
      </c>
      <c r="FO105">
        <v>-152.31390612845601</v>
      </c>
      <c r="FP105">
        <v>-76.365921013594004</v>
      </c>
      <c r="FQ105">
        <v>-228.65812498566899</v>
      </c>
      <c r="FR105">
        <v>-152.294404226772</v>
      </c>
      <c r="FS105">
        <v>-76.352261171116993</v>
      </c>
      <c r="FT105">
        <f t="shared" si="217"/>
        <v>-1.3369889088977516E-2</v>
      </c>
      <c r="FU105">
        <f t="shared" si="218"/>
        <v>-1.1123410927012856E-2</v>
      </c>
      <c r="FV105">
        <f t="shared" si="219"/>
        <v>-2.2520278209867683E-3</v>
      </c>
      <c r="FW105">
        <v>-5.8226786996E-2</v>
      </c>
      <c r="FX105">
        <v>-4.8573245247999997E-2</v>
      </c>
      <c r="FY105">
        <v>-9.6448896860000001E-3</v>
      </c>
      <c r="FZ105">
        <v>-4.0257926861E-2</v>
      </c>
      <c r="GA105">
        <v>-3.5112137768999997E-2</v>
      </c>
      <c r="GB105">
        <v>-5.1244771830000002E-3</v>
      </c>
    </row>
    <row r="106" spans="1:184" ht="17" x14ac:dyDescent="0.25">
      <c r="A106" s="5">
        <v>12</v>
      </c>
      <c r="B106" t="s">
        <v>3</v>
      </c>
      <c r="C106" t="s">
        <v>2</v>
      </c>
      <c r="D106" t="s">
        <v>1</v>
      </c>
      <c r="E106" s="3">
        <v>0.9</v>
      </c>
      <c r="F106" s="2">
        <f t="shared" si="148"/>
        <v>-2.1319904853412077</v>
      </c>
      <c r="G106" s="4">
        <f t="shared" si="149"/>
        <v>-2.0031795030756188</v>
      </c>
      <c r="H106" s="4">
        <f t="shared" si="150"/>
        <v>-2.0152580242848188</v>
      </c>
      <c r="I106" s="4">
        <f t="shared" si="151"/>
        <v>-2.0178540047471878</v>
      </c>
      <c r="J106" s="4">
        <f t="shared" si="152"/>
        <v>-2.0207613899218373</v>
      </c>
      <c r="K106" s="4">
        <f t="shared" si="153"/>
        <v>-1.4019960126622619</v>
      </c>
      <c r="L106" s="4">
        <f t="shared" si="154"/>
        <v>-1.8378816690712279</v>
      </c>
      <c r="M106" s="4">
        <f t="shared" si="155"/>
        <v>-1.9496316695407827</v>
      </c>
      <c r="N106" s="4">
        <f t="shared" si="156"/>
        <v>-1.9848079827366993</v>
      </c>
      <c r="O106" s="4">
        <f t="shared" si="157"/>
        <v>-1.4605138400445996</v>
      </c>
      <c r="P106" s="4">
        <f t="shared" si="158"/>
        <v>-1.9507762537541209</v>
      </c>
      <c r="Q106" s="4">
        <f t="shared" si="159"/>
        <v>-2.0632791187487585</v>
      </c>
      <c r="R106" s="4">
        <f t="shared" si="160"/>
        <v>-1.6884158527024764</v>
      </c>
      <c r="S106" s="4">
        <f t="shared" si="161"/>
        <v>-1.7285959611924733</v>
      </c>
      <c r="T106" s="4">
        <f t="shared" si="162"/>
        <v>-1.7403581479868369</v>
      </c>
      <c r="U106" s="4">
        <f t="shared" si="163"/>
        <v>-1.9797249844722027</v>
      </c>
      <c r="V106" s="4">
        <f t="shared" si="164"/>
        <v>-2.0698126824193515</v>
      </c>
      <c r="W106" s="39">
        <f t="shared" si="165"/>
        <v>-2.0208869647912651</v>
      </c>
      <c r="X106" s="4">
        <f t="shared" si="166"/>
        <v>-2.0877948036280078</v>
      </c>
      <c r="Y106" s="4">
        <f t="shared" si="167"/>
        <v>-1.6749270540842234</v>
      </c>
      <c r="Z106" s="4">
        <f t="shared" si="168"/>
        <v>-1.7861134631393074</v>
      </c>
      <c r="AA106" s="38">
        <f t="shared" si="169"/>
        <v>-2.1264444333399029</v>
      </c>
      <c r="AB106" s="4">
        <f t="shared" si="170"/>
        <v>-2.1319904853412077</v>
      </c>
      <c r="AC106" s="37">
        <f t="shared" si="171"/>
        <v>-2.132026126621938</v>
      </c>
      <c r="AD106" s="36">
        <f t="shared" si="172"/>
        <v>-2.2670388460684525</v>
      </c>
      <c r="AE106" s="4">
        <f t="shared" si="173"/>
        <v>-2.0199619802995987</v>
      </c>
      <c r="AF106" s="4">
        <f t="shared" si="174"/>
        <v>-2.0218063552153351</v>
      </c>
      <c r="AG106" s="4">
        <f t="shared" si="175"/>
        <v>-2.0228988077187315</v>
      </c>
      <c r="AH106" s="4">
        <f t="shared" si="176"/>
        <v>-2.0217142785488087</v>
      </c>
      <c r="AI106" s="4">
        <f t="shared" si="177"/>
        <v>-2.1370398607652463</v>
      </c>
      <c r="AL106" s="4">
        <f t="shared" si="178"/>
        <v>0.18479859909094623</v>
      </c>
      <c r="AM106" s="4">
        <f t="shared" si="179"/>
        <v>-0.29598500751508339</v>
      </c>
      <c r="AN106" s="31">
        <f t="shared" si="180"/>
        <v>-0.11118640842413716</v>
      </c>
      <c r="AO106" s="4">
        <f t="shared" si="181"/>
        <v>0.22329344107787472</v>
      </c>
      <c r="AP106" s="4">
        <f t="shared" si="182"/>
        <v>-0.33618802574463869</v>
      </c>
      <c r="AQ106" s="31">
        <f t="shared" si="183"/>
        <v>-0.11289458466676397</v>
      </c>
      <c r="AR106" s="35">
        <f t="shared" si="184"/>
        <v>0.24319869692441129</v>
      </c>
      <c r="AS106" s="4">
        <f t="shared" si="185"/>
        <v>-0.35684614613982707</v>
      </c>
      <c r="AT106" s="31">
        <f t="shared" si="186"/>
        <v>-0.11364744921541578</v>
      </c>
      <c r="AU106" s="4">
        <f t="shared" si="187"/>
        <v>0.2596359214254666</v>
      </c>
      <c r="AV106" s="32">
        <f t="shared" si="188"/>
        <v>-0.38513852070393917</v>
      </c>
      <c r="AW106" s="31">
        <f t="shared" si="189"/>
        <v>-0.12550259927847257</v>
      </c>
      <c r="AX106" s="4">
        <f t="shared" si="190"/>
        <v>0.27130088532134788</v>
      </c>
      <c r="AY106" s="4">
        <f t="shared" si="191"/>
        <v>-0.29130913176972628</v>
      </c>
      <c r="AZ106" s="4">
        <f t="shared" si="192"/>
        <v>-0.3324711120887886</v>
      </c>
      <c r="BA106" s="4">
        <f t="shared" si="193"/>
        <v>-2.0008246448378397E-2</v>
      </c>
      <c r="BB106" s="31">
        <f t="shared" si="194"/>
        <v>-6.1170226767440716E-2</v>
      </c>
      <c r="BC106" s="4">
        <f t="shared" si="195"/>
        <v>0.27495439057806659</v>
      </c>
      <c r="BD106" s="4">
        <f t="shared" si="196"/>
        <v>-0.34121672122687818</v>
      </c>
      <c r="BE106" s="4">
        <f t="shared" si="197"/>
        <v>-0.35919884243553463</v>
      </c>
      <c r="BF106" s="4">
        <f t="shared" si="198"/>
        <v>-6.6262330648811596E-2</v>
      </c>
      <c r="BG106" s="4">
        <f t="shared" si="199"/>
        <v>-8.4244451857468039E-2</v>
      </c>
      <c r="BH106" s="4">
        <f t="shared" si="200"/>
        <v>-0.11018413012587258</v>
      </c>
      <c r="BI106" s="34">
        <f t="shared" si="201"/>
        <v>0.27491874929733617</v>
      </c>
      <c r="BJ106" s="33">
        <f t="shared" si="202"/>
        <v>-0.110219771406603</v>
      </c>
      <c r="BK106" s="4">
        <f t="shared" si="203"/>
        <v>-0.26285135067009197</v>
      </c>
      <c r="BL106" s="4">
        <f t="shared" si="204"/>
        <v>-0.52018688143118386</v>
      </c>
      <c r="BN106" t="s">
        <v>10</v>
      </c>
      <c r="BO106">
        <v>-192.74927833005</v>
      </c>
      <c r="BP106">
        <v>-152.311291136021</v>
      </c>
      <c r="BQ106">
        <v>-40.434794924424999</v>
      </c>
      <c r="BR106">
        <v>-192.75280322843699</v>
      </c>
      <c r="BS106">
        <v>-152.31398872493801</v>
      </c>
      <c r="BT106">
        <v>-40.435602985547</v>
      </c>
      <c r="BU106">
        <v>-192.74992363448899</v>
      </c>
      <c r="BV106">
        <v>-152.31189327517299</v>
      </c>
      <c r="BW106">
        <v>-40.434814704406001</v>
      </c>
      <c r="BX106">
        <v>-192.75294948302499</v>
      </c>
      <c r="BY106">
        <v>-152.31411940021499</v>
      </c>
      <c r="BZ106">
        <v>-40.435609794686997</v>
      </c>
      <c r="CA106">
        <v>-192.45750575154599</v>
      </c>
      <c r="CB106">
        <v>-152.089277427567</v>
      </c>
      <c r="CC106">
        <v>-40.365994101209999</v>
      </c>
      <c r="CD106">
        <v>-192.65464320723899</v>
      </c>
      <c r="CE106">
        <v>-152.238414243953</v>
      </c>
      <c r="CF106">
        <v>-40.413300112537001</v>
      </c>
      <c r="CG106">
        <v>-192.71327493026001</v>
      </c>
      <c r="CH106">
        <v>-152.28346956373699</v>
      </c>
      <c r="CI106">
        <v>-40.426698430819997</v>
      </c>
      <c r="CJ106">
        <v>-192.733234042644</v>
      </c>
      <c r="CK106">
        <v>-152.29872281701401</v>
      </c>
      <c r="CL106">
        <v>-40.431348232905997</v>
      </c>
      <c r="CM106">
        <v>-192.55581484903999</v>
      </c>
      <c r="CN106">
        <v>-152.159307277642</v>
      </c>
      <c r="CO106">
        <v>-40.394180094539003</v>
      </c>
      <c r="CP106">
        <v>-192.74933433950301</v>
      </c>
      <c r="CQ106">
        <v>-152.30603891679701</v>
      </c>
      <c r="CR106">
        <v>-40.440186662991998</v>
      </c>
      <c r="CS106">
        <v>-192.797947698858</v>
      </c>
      <c r="CT106">
        <v>-152.34318242757601</v>
      </c>
      <c r="CU106">
        <v>-40.451477226847999</v>
      </c>
      <c r="CV106">
        <v>-192.73855210822299</v>
      </c>
      <c r="CW106">
        <v>-152.292422196263</v>
      </c>
      <c r="CX106">
        <v>-40.443439250140997</v>
      </c>
      <c r="CY106">
        <v>-192.756960363655</v>
      </c>
      <c r="CZ106">
        <v>-152.306223964064</v>
      </c>
      <c r="DA106">
        <v>-40.447981706695998</v>
      </c>
      <c r="DB106">
        <v>-192.761169769269</v>
      </c>
      <c r="DC106">
        <v>-152.30927725970599</v>
      </c>
      <c r="DD106">
        <v>-40.449119072431003</v>
      </c>
      <c r="DE106">
        <v>-192.784456348623</v>
      </c>
      <c r="DF106">
        <v>-152.33235970308601</v>
      </c>
      <c r="DG106">
        <v>-40.448941753085997</v>
      </c>
      <c r="DH106">
        <v>-192.810379063102</v>
      </c>
      <c r="DI106">
        <v>-152.35249722350699</v>
      </c>
      <c r="DJ106">
        <v>-40.454583383265003</v>
      </c>
      <c r="DK106">
        <v>-192.468253553045</v>
      </c>
      <c r="DL106">
        <v>-152.097175159362</v>
      </c>
      <c r="DM106">
        <v>-40.368409227632</v>
      </c>
      <c r="DN106">
        <v>-192.566604009141</v>
      </c>
      <c r="DO106">
        <v>-152.167265989366</v>
      </c>
      <c r="DP106">
        <v>-40.396491666910002</v>
      </c>
      <c r="DR106">
        <v>-1.0254815684909999</v>
      </c>
      <c r="DS106">
        <v>-0.80328103431800002</v>
      </c>
      <c r="DT106">
        <v>-0.21876562311700001</v>
      </c>
      <c r="DU106">
        <v>-191.72565702172901</v>
      </c>
      <c r="DV106">
        <v>-151.50932729300999</v>
      </c>
      <c r="DW106">
        <v>-40.216571863315998</v>
      </c>
      <c r="DX106">
        <v>-1.0271462067079999</v>
      </c>
      <c r="DY106">
        <v>-0.80466143192799999</v>
      </c>
      <c r="DZ106">
        <v>-0.21903112223099999</v>
      </c>
      <c r="EA106">
        <f t="shared" si="205"/>
        <v>-192.75346905117192</v>
      </c>
      <c r="EB106">
        <f t="shared" si="206"/>
        <v>-152.3145408569884</v>
      </c>
      <c r="EC106">
        <f t="shared" si="207"/>
        <v>-40.435709180000785</v>
      </c>
      <c r="ED106">
        <v>-1.026087780998</v>
      </c>
      <c r="EE106">
        <v>-0.80385443119300004</v>
      </c>
      <c r="EF106">
        <v>-0.218778849803</v>
      </c>
      <c r="EG106">
        <v>-191.72566685202</v>
      </c>
      <c r="EH106">
        <v>-151.50933239195899</v>
      </c>
      <c r="EI106">
        <v>-40.216573319856003</v>
      </c>
      <c r="EJ106">
        <v>-1.0272826310050001</v>
      </c>
      <c r="EK106">
        <v>-0.80478700825600002</v>
      </c>
      <c r="EL106">
        <v>-0.219036474831</v>
      </c>
      <c r="EM106">
        <f t="shared" si="208"/>
        <v>-192.75337757460443</v>
      </c>
      <c r="EN106">
        <f t="shared" si="209"/>
        <v>-152.31445352448625</v>
      </c>
      <c r="EO106">
        <f t="shared" si="210"/>
        <v>-40.435702096737046</v>
      </c>
      <c r="EP106">
        <v>-192.52569807788001</v>
      </c>
      <c r="EQ106">
        <v>-152.13141941876401</v>
      </c>
      <c r="ER106">
        <v>-40.391903988366003</v>
      </c>
      <c r="ES106">
        <f t="shared" si="211"/>
        <v>-5.744452483500595E-2</v>
      </c>
      <c r="ET106">
        <f t="shared" si="212"/>
        <v>-3.4244259402015587E-2</v>
      </c>
      <c r="EU106">
        <f t="shared" si="213"/>
        <v>-2.349476073400325E-2</v>
      </c>
      <c r="EV106">
        <v>-4.0905931260999999E-2</v>
      </c>
      <c r="EW106">
        <v>-3.5846570602999998E-2</v>
      </c>
      <c r="EX106">
        <v>-4.587678544E-3</v>
      </c>
      <c r="EY106">
        <v>-192.69618797723899</v>
      </c>
      <c r="EZ106">
        <v>-152.25997352692701</v>
      </c>
      <c r="FA106">
        <v>-40.433641440297002</v>
      </c>
      <c r="FB106">
        <f t="shared" si="214"/>
        <v>-4.1544770000001563E-2</v>
      </c>
      <c r="FC106">
        <f t="shared" si="215"/>
        <v>-2.155928297401033E-2</v>
      </c>
      <c r="FD106">
        <f t="shared" si="216"/>
        <v>-2.0341327760000638E-2</v>
      </c>
      <c r="FE106">
        <v>-5.3146362263999998E-2</v>
      </c>
      <c r="FF106">
        <v>-4.6065389870000001E-2</v>
      </c>
      <c r="FG106">
        <v>-6.5452226950000001E-3</v>
      </c>
      <c r="FH106">
        <v>-192.73479294626901</v>
      </c>
      <c r="FI106">
        <v>-152.30026412190301</v>
      </c>
      <c r="FJ106">
        <v>-40.431405817083998</v>
      </c>
      <c r="FK106">
        <v>-192.74938739084999</v>
      </c>
      <c r="FL106">
        <v>-152.31139069825599</v>
      </c>
      <c r="FM106">
        <v>-40.434803832005002</v>
      </c>
      <c r="FN106">
        <v>-192.75282998282901</v>
      </c>
      <c r="FO106">
        <v>-152.31401303963</v>
      </c>
      <c r="FP106">
        <v>-40.435605395171002</v>
      </c>
      <c r="FQ106">
        <v>-192.74171830888599</v>
      </c>
      <c r="FR106">
        <v>-152.294558962835</v>
      </c>
      <c r="FS106">
        <v>-40.444439972124997</v>
      </c>
      <c r="FT106">
        <f t="shared" si="217"/>
        <v>-2.8443378625979676E-2</v>
      </c>
      <c r="FU106">
        <f t="shared" si="218"/>
        <v>-1.1089399098011654E-2</v>
      </c>
      <c r="FV106">
        <f t="shared" si="219"/>
        <v>-1.7741541304999942E-2</v>
      </c>
      <c r="FW106">
        <v>-5.6229389971999999E-2</v>
      </c>
      <c r="FX106">
        <v>-4.8623464739999997E-2</v>
      </c>
      <c r="FY106">
        <v>-7.0372547240000003E-3</v>
      </c>
      <c r="FZ106">
        <v>-4.0008920481E-2</v>
      </c>
      <c r="GA106">
        <v>-3.5200236463000002E-2</v>
      </c>
      <c r="GB106">
        <v>-4.3898037450000003E-3</v>
      </c>
    </row>
    <row r="107" spans="1:184" ht="17" x14ac:dyDescent="0.25">
      <c r="A107" s="5">
        <v>12</v>
      </c>
      <c r="B107" t="s">
        <v>3</v>
      </c>
      <c r="C107" t="s">
        <v>2</v>
      </c>
      <c r="D107" t="s">
        <v>1</v>
      </c>
      <c r="E107" s="3">
        <v>0.95</v>
      </c>
      <c r="F107" s="2">
        <f t="shared" si="148"/>
        <v>-2.4181306926635737</v>
      </c>
      <c r="G107" s="4">
        <f t="shared" si="149"/>
        <v>-2.2873218344107564</v>
      </c>
      <c r="H107" s="4">
        <f t="shared" si="150"/>
        <v>-2.2983834218954402</v>
      </c>
      <c r="I107" s="4">
        <f t="shared" si="151"/>
        <v>-2.3013709594810181</v>
      </c>
      <c r="J107" s="4">
        <f t="shared" si="152"/>
        <v>-2.3039116312436776</v>
      </c>
      <c r="K107" s="4">
        <f t="shared" si="153"/>
        <v>-1.7700660535271397</v>
      </c>
      <c r="L107" s="4">
        <f t="shared" si="154"/>
        <v>-2.1444519316636046</v>
      </c>
      <c r="M107" s="4">
        <f t="shared" si="155"/>
        <v>-2.2424303243688763</v>
      </c>
      <c r="N107" s="4">
        <f t="shared" si="156"/>
        <v>-2.2728998563737108</v>
      </c>
      <c r="O107" s="4">
        <f t="shared" si="157"/>
        <v>-1.8357252734616873</v>
      </c>
      <c r="P107" s="4">
        <f t="shared" si="158"/>
        <v>-2.2571841808749729</v>
      </c>
      <c r="Q107" s="4">
        <f t="shared" si="159"/>
        <v>-2.3573508654997521</v>
      </c>
      <c r="R107" s="4">
        <f t="shared" si="160"/>
        <v>-2.0297050155002334</v>
      </c>
      <c r="S107" s="4">
        <f t="shared" si="161"/>
        <v>-2.0665917445514519</v>
      </c>
      <c r="T107" s="4">
        <f t="shared" si="162"/>
        <v>-2.0773335475549448</v>
      </c>
      <c r="U107" s="4">
        <f t="shared" si="163"/>
        <v>-2.2820446119356803</v>
      </c>
      <c r="V107" s="4">
        <f t="shared" si="164"/>
        <v>-2.3618814464361675</v>
      </c>
      <c r="W107" s="39">
        <f t="shared" si="165"/>
        <v>-2.3177001969120088</v>
      </c>
      <c r="X107" s="4">
        <f t="shared" si="166"/>
        <v>-2.3774432137254919</v>
      </c>
      <c r="Y107" s="4">
        <f t="shared" si="167"/>
        <v>-2.0264575434051428</v>
      </c>
      <c r="Z107" s="4">
        <f t="shared" si="168"/>
        <v>-2.1403327409376951</v>
      </c>
      <c r="AA107" s="38">
        <f t="shared" si="169"/>
        <v>-2.4122586194279925</v>
      </c>
      <c r="AB107" s="4">
        <f t="shared" si="170"/>
        <v>-2.4181306926635737</v>
      </c>
      <c r="AC107" s="37">
        <f t="shared" si="171"/>
        <v>-2.4181115034159029</v>
      </c>
      <c r="AD107" s="36">
        <f t="shared" si="172"/>
        <v>-2.5309909839638012</v>
      </c>
      <c r="AE107" s="4">
        <f t="shared" si="173"/>
        <v>-2.3027408744145155</v>
      </c>
      <c r="AF107" s="4">
        <f t="shared" si="174"/>
        <v>-2.3048658940604589</v>
      </c>
      <c r="AG107" s="4">
        <f t="shared" si="175"/>
        <v>-2.3066683235333256</v>
      </c>
      <c r="AH107" s="4">
        <f t="shared" si="176"/>
        <v>-2.3048678899525537</v>
      </c>
      <c r="AI107" s="4">
        <f t="shared" si="177"/>
        <v>-2.4230235839999201</v>
      </c>
      <c r="AL107" s="4">
        <f t="shared" si="178"/>
        <v>0.14422202947526536</v>
      </c>
      <c r="AM107" s="4">
        <f t="shared" si="179"/>
        <v>-0.25809722700140059</v>
      </c>
      <c r="AN107" s="31">
        <f t="shared" si="180"/>
        <v>-0.11387519752613523</v>
      </c>
      <c r="AO107" s="4">
        <f t="shared" si="181"/>
        <v>0.17733297675067494</v>
      </c>
      <c r="AP107" s="4">
        <f t="shared" si="182"/>
        <v>-0.29006522533674012</v>
      </c>
      <c r="AQ107" s="31">
        <f t="shared" si="183"/>
        <v>-0.11273224858606518</v>
      </c>
      <c r="AR107" s="35">
        <f t="shared" si="184"/>
        <v>0.19381653435605409</v>
      </c>
      <c r="AS107" s="4">
        <f t="shared" si="185"/>
        <v>-0.30873707485134788</v>
      </c>
      <c r="AT107" s="31">
        <f t="shared" si="186"/>
        <v>-0.11492054049529379</v>
      </c>
      <c r="AU107" s="4">
        <f t="shared" si="187"/>
        <v>0.2074282125492202</v>
      </c>
      <c r="AV107" s="32">
        <f t="shared" si="188"/>
        <v>-0.33430914772953002</v>
      </c>
      <c r="AW107" s="31">
        <f t="shared" si="189"/>
        <v>-0.12688093518030982</v>
      </c>
      <c r="AX107" s="4">
        <f t="shared" si="190"/>
        <v>0.21790248312909444</v>
      </c>
      <c r="AY107" s="4">
        <f t="shared" si="191"/>
        <v>-0.2523395964354469</v>
      </c>
      <c r="AZ107" s="4">
        <f t="shared" si="192"/>
        <v>-0.28799518141177555</v>
      </c>
      <c r="BA107" s="4">
        <f t="shared" si="193"/>
        <v>-3.4437113306352463E-2</v>
      </c>
      <c r="BB107" s="31">
        <f t="shared" si="194"/>
        <v>-7.009269828268111E-2</v>
      </c>
      <c r="BC107" s="4">
        <f t="shared" si="195"/>
        <v>0.22104434912641516</v>
      </c>
      <c r="BD107" s="4">
        <f t="shared" si="196"/>
        <v>-0.29528970188471559</v>
      </c>
      <c r="BE107" s="4">
        <f t="shared" si="197"/>
        <v>-0.31085146917404011</v>
      </c>
      <c r="BF107" s="4">
        <f t="shared" si="198"/>
        <v>-7.4245352758300437E-2</v>
      </c>
      <c r="BG107" s="4">
        <f t="shared" si="199"/>
        <v>-8.980712004762495E-2</v>
      </c>
      <c r="BH107" s="4">
        <f t="shared" si="200"/>
        <v>-0.11326479860311486</v>
      </c>
      <c r="BI107" s="34">
        <f t="shared" si="201"/>
        <v>0.22106353837408627</v>
      </c>
      <c r="BJ107" s="33">
        <f t="shared" si="202"/>
        <v>-0.11324560935544375</v>
      </c>
      <c r="BK107" s="4">
        <f t="shared" si="203"/>
        <v>-0.22744798443348876</v>
      </c>
      <c r="BL107" s="4">
        <f t="shared" si="204"/>
        <v>-0.4471694390297577</v>
      </c>
      <c r="BN107" t="s">
        <v>9</v>
      </c>
      <c r="BO107">
        <v>-192.74973397411</v>
      </c>
      <c r="BP107">
        <v>-152.311288100886</v>
      </c>
      <c r="BQ107">
        <v>-40.434800794010997</v>
      </c>
      <c r="BR107">
        <v>-192.753260780061</v>
      </c>
      <c r="BS107">
        <v>-152.31398758432201</v>
      </c>
      <c r="BT107">
        <v>-40.435610488765001</v>
      </c>
      <c r="BU107">
        <v>-192.75037927595</v>
      </c>
      <c r="BV107">
        <v>-152.31189147221801</v>
      </c>
      <c r="BW107">
        <v>-40.434820335814003</v>
      </c>
      <c r="BX107">
        <v>-192.753407854394</v>
      </c>
      <c r="BY107">
        <v>-152.314118967403</v>
      </c>
      <c r="BZ107">
        <v>-40.435617370255002</v>
      </c>
      <c r="CA107">
        <v>-192.45800219130501</v>
      </c>
      <c r="CB107">
        <v>-152.08923370889099</v>
      </c>
      <c r="CC107">
        <v>-40.365947702722998</v>
      </c>
      <c r="CD107">
        <v>-192.65509409860999</v>
      </c>
      <c r="CE107">
        <v>-152.23839254981399</v>
      </c>
      <c r="CF107">
        <v>-40.413284147256</v>
      </c>
      <c r="CG107">
        <v>-192.71372886311801</v>
      </c>
      <c r="CH107">
        <v>-152.28345796691599</v>
      </c>
      <c r="CI107">
        <v>-40.426697356161</v>
      </c>
      <c r="CJ107">
        <v>-192.733689487578</v>
      </c>
      <c r="CK107">
        <v>-152.29871642944599</v>
      </c>
      <c r="CL107">
        <v>-40.431350961802998</v>
      </c>
      <c r="CM107">
        <v>-192.55632181783699</v>
      </c>
      <c r="CN107">
        <v>-152.159264276155</v>
      </c>
      <c r="CO107">
        <v>-40.394132127368003</v>
      </c>
      <c r="CP107">
        <v>-192.74978872993799</v>
      </c>
      <c r="CQ107">
        <v>-152.30602231830301</v>
      </c>
      <c r="CR107">
        <v>-40.440169359827998</v>
      </c>
      <c r="CS107">
        <v>-192.79840820149701</v>
      </c>
      <c r="CT107">
        <v>-152.343175504735</v>
      </c>
      <c r="CU107">
        <v>-40.451476019189002</v>
      </c>
      <c r="CV107">
        <v>-192.73908255542699</v>
      </c>
      <c r="CW107">
        <v>-152.29241258040599</v>
      </c>
      <c r="CX107">
        <v>-40.443435434324002</v>
      </c>
      <c r="CY107">
        <v>-192.75749970983301</v>
      </c>
      <c r="CZ107">
        <v>-152.306221227858</v>
      </c>
      <c r="DA107">
        <v>-40.447985158536</v>
      </c>
      <c r="DB107">
        <v>-192.76171158584401</v>
      </c>
      <c r="DC107">
        <v>-152.309276285691</v>
      </c>
      <c r="DD107">
        <v>-40.449124858562001</v>
      </c>
      <c r="DE107">
        <v>-192.78491530625001</v>
      </c>
      <c r="DF107">
        <v>-152.33234468030699</v>
      </c>
      <c r="DG107">
        <v>-40.448933956518999</v>
      </c>
      <c r="DH107">
        <v>-192.81084021503</v>
      </c>
      <c r="DI107">
        <v>-152.35249189300799</v>
      </c>
      <c r="DJ107">
        <v>-40.454584424509001</v>
      </c>
      <c r="DK107">
        <v>-192.46862110760401</v>
      </c>
      <c r="DL107">
        <v>-152.097035323287</v>
      </c>
      <c r="DM107">
        <v>-40.368356418795997</v>
      </c>
      <c r="DN107">
        <v>-192.56697173863</v>
      </c>
      <c r="DO107">
        <v>-152.16712466899099</v>
      </c>
      <c r="DP107">
        <v>-40.396436232447002</v>
      </c>
      <c r="DR107">
        <v>-1.0249530694010001</v>
      </c>
      <c r="DS107">
        <v>-0.80327837697899995</v>
      </c>
      <c r="DT107">
        <v>-0.21876245907200001</v>
      </c>
      <c r="DU107">
        <v>-191.72664228466499</v>
      </c>
      <c r="DV107">
        <v>-151.50932723306801</v>
      </c>
      <c r="DW107">
        <v>-40.216581938924001</v>
      </c>
      <c r="DX107">
        <v>-1.026618495396</v>
      </c>
      <c r="DY107">
        <v>-0.80466035125299995</v>
      </c>
      <c r="DZ107">
        <v>-0.21902854984100001</v>
      </c>
      <c r="EA107">
        <f t="shared" si="205"/>
        <v>-192.7539269178917</v>
      </c>
      <c r="EB107">
        <f t="shared" si="206"/>
        <v>-152.31454034700619</v>
      </c>
      <c r="EC107">
        <f t="shared" si="207"/>
        <v>-40.435716919869215</v>
      </c>
      <c r="ED107">
        <v>-1.0255592642819999</v>
      </c>
      <c r="EE107">
        <v>-0.80385294330599999</v>
      </c>
      <c r="EF107">
        <v>-0.21877541042199999</v>
      </c>
      <c r="EG107">
        <v>-191.72665215684401</v>
      </c>
      <c r="EH107">
        <v>-151.50933236928299</v>
      </c>
      <c r="EI107">
        <v>-40.216583425857998</v>
      </c>
      <c r="EJ107">
        <v>-1.0267556975500001</v>
      </c>
      <c r="EK107">
        <v>-0.80478659811999997</v>
      </c>
      <c r="EL107">
        <v>-0.219033944397</v>
      </c>
      <c r="EM107">
        <f t="shared" si="208"/>
        <v>-192.75383651322514</v>
      </c>
      <c r="EN107">
        <f t="shared" si="209"/>
        <v>-152.3144534778115</v>
      </c>
      <c r="EO107">
        <f t="shared" si="210"/>
        <v>-40.435709997963116</v>
      </c>
      <c r="EP107">
        <v>-192.526141793401</v>
      </c>
      <c r="EQ107">
        <v>-152.131289136405</v>
      </c>
      <c r="ER107">
        <v>-40.391853123898997</v>
      </c>
      <c r="ES107">
        <f t="shared" si="211"/>
        <v>-5.7520685796987436E-2</v>
      </c>
      <c r="ET107">
        <f t="shared" si="212"/>
        <v>-3.4253813117999243E-2</v>
      </c>
      <c r="EU107">
        <f t="shared" si="213"/>
        <v>-2.3496705102999726E-2</v>
      </c>
      <c r="EV107">
        <v>-4.0829945228999999E-2</v>
      </c>
      <c r="EW107">
        <v>-3.5835532586000002E-2</v>
      </c>
      <c r="EX107">
        <v>-4.5831085480000002E-3</v>
      </c>
      <c r="EY107">
        <v>-192.69671978763799</v>
      </c>
      <c r="EZ107">
        <v>-152.259958617861</v>
      </c>
      <c r="FA107">
        <v>-40.433626366311998</v>
      </c>
      <c r="FB107">
        <f t="shared" si="214"/>
        <v>-4.162568902799535E-2</v>
      </c>
      <c r="FC107">
        <f t="shared" si="215"/>
        <v>-2.1566068047008002E-2</v>
      </c>
      <c r="FD107">
        <f t="shared" si="216"/>
        <v>-2.0342219055997646E-2</v>
      </c>
      <c r="FE107">
        <v>-5.3068942299999998E-2</v>
      </c>
      <c r="FF107">
        <v>-4.6063700442999997E-2</v>
      </c>
      <c r="FG107">
        <v>-6.5429935160000001E-3</v>
      </c>
      <c r="FH107">
        <v>-192.73524287189201</v>
      </c>
      <c r="FI107">
        <v>-152.30025536194799</v>
      </c>
      <c r="FJ107">
        <v>-40.431405719551002</v>
      </c>
      <c r="FK107">
        <v>-192.74984314825599</v>
      </c>
      <c r="FL107">
        <v>-152.31138782930799</v>
      </c>
      <c r="FM107">
        <v>-40.434809738931001</v>
      </c>
      <c r="FN107">
        <v>-192.753287595247</v>
      </c>
      <c r="FO107">
        <v>-152.31401193983399</v>
      </c>
      <c r="FP107">
        <v>-40.435612926664</v>
      </c>
      <c r="FQ107">
        <v>-192.742257819434</v>
      </c>
      <c r="FR107">
        <v>-152.29455277008</v>
      </c>
      <c r="FS107">
        <v>-40.444440375608004</v>
      </c>
      <c r="FT107">
        <f t="shared" si="217"/>
        <v>-2.8528956315994947E-2</v>
      </c>
      <c r="FU107">
        <f t="shared" si="218"/>
        <v>-1.1094803164013456E-2</v>
      </c>
      <c r="FV107">
        <f t="shared" si="219"/>
        <v>-1.7743019447003405E-2</v>
      </c>
      <c r="FW107">
        <v>-5.6150382062000001E-2</v>
      </c>
      <c r="FX107">
        <v>-4.8622734654999999E-2</v>
      </c>
      <c r="FY107">
        <v>-7.0356435810000001E-3</v>
      </c>
      <c r="FZ107">
        <v>-3.9944913854000001E-2</v>
      </c>
      <c r="GA107">
        <v>-3.5196559749000003E-2</v>
      </c>
      <c r="GB107">
        <v>-4.385892685E-3</v>
      </c>
    </row>
    <row r="108" spans="1:184" ht="17" x14ac:dyDescent="0.25">
      <c r="A108" s="5">
        <v>12</v>
      </c>
      <c r="B108" t="s">
        <v>3</v>
      </c>
      <c r="C108" t="s">
        <v>2</v>
      </c>
      <c r="D108" t="s">
        <v>1</v>
      </c>
      <c r="E108" s="3">
        <v>1</v>
      </c>
      <c r="F108" s="2">
        <f t="shared" si="148"/>
        <v>-2.561213305761068</v>
      </c>
      <c r="G108" s="4">
        <f t="shared" si="149"/>
        <v>-2.4325870262502187</v>
      </c>
      <c r="H108" s="4">
        <f t="shared" si="150"/>
        <v>-2.4427026827067118</v>
      </c>
      <c r="I108" s="4">
        <f t="shared" si="151"/>
        <v>-2.4460178781562827</v>
      </c>
      <c r="J108" s="4">
        <f t="shared" si="152"/>
        <v>-2.4482445830504389</v>
      </c>
      <c r="K108" s="4">
        <f t="shared" si="153"/>
        <v>-1.9892205611522922</v>
      </c>
      <c r="L108" s="4">
        <f t="shared" si="154"/>
        <v>-2.30845910788286</v>
      </c>
      <c r="M108" s="4">
        <f t="shared" si="155"/>
        <v>-2.3953186296263298</v>
      </c>
      <c r="N108" s="4">
        <f t="shared" si="156"/>
        <v>-2.4211556599724489</v>
      </c>
      <c r="O108" s="4">
        <f t="shared" si="157"/>
        <v>-2.0579761501703988</v>
      </c>
      <c r="P108" s="4">
        <f t="shared" si="158"/>
        <v>-2.4174204360266929</v>
      </c>
      <c r="Q108" s="4">
        <f t="shared" si="159"/>
        <v>-2.5075101476402337</v>
      </c>
      <c r="R108" s="4">
        <f t="shared" si="160"/>
        <v>-2.2198528638644115</v>
      </c>
      <c r="S108" s="4">
        <f t="shared" si="161"/>
        <v>-2.2543395109054729</v>
      </c>
      <c r="T108" s="4">
        <f t="shared" si="162"/>
        <v>-2.2641694453231724</v>
      </c>
      <c r="U108" s="4">
        <f t="shared" si="163"/>
        <v>-2.4385067889763379</v>
      </c>
      <c r="V108" s="4">
        <f t="shared" si="164"/>
        <v>-2.5100996120086374</v>
      </c>
      <c r="W108" s="39">
        <f t="shared" si="165"/>
        <v>-2.4694025885946531</v>
      </c>
      <c r="X108" s="4">
        <f t="shared" si="166"/>
        <v>-2.523578169336774</v>
      </c>
      <c r="Y108" s="4">
        <f t="shared" si="167"/>
        <v>-2.2266773095560293</v>
      </c>
      <c r="Z108" s="4">
        <f t="shared" si="168"/>
        <v>-2.3391412915597152</v>
      </c>
      <c r="AA108" s="38">
        <f t="shared" si="169"/>
        <v>-2.5551666647103977</v>
      </c>
      <c r="AB108" s="4">
        <f t="shared" si="170"/>
        <v>-2.561213305761068</v>
      </c>
      <c r="AC108" s="37">
        <f t="shared" si="171"/>
        <v>-2.5611718832240791</v>
      </c>
      <c r="AD108" s="36">
        <f t="shared" si="172"/>
        <v>-2.6541827781883156</v>
      </c>
      <c r="AE108" s="4">
        <f t="shared" si="173"/>
        <v>-2.4467314889342062</v>
      </c>
      <c r="AF108" s="4">
        <f t="shared" si="174"/>
        <v>-2.4491221559491079</v>
      </c>
      <c r="AG108" s="4">
        <f t="shared" si="175"/>
        <v>-2.452266715128872</v>
      </c>
      <c r="AH108" s="4">
        <f t="shared" si="176"/>
        <v>-2.4482633639421474</v>
      </c>
      <c r="AI108" s="4">
        <f t="shared" si="177"/>
        <v>-2.5665760565571567</v>
      </c>
      <c r="AL108" s="4">
        <f t="shared" si="178"/>
        <v>0.11306417351609369</v>
      </c>
      <c r="AM108" s="4">
        <f t="shared" si="179"/>
        <v>-0.22552815488628455</v>
      </c>
      <c r="AN108" s="31">
        <f t="shared" si="180"/>
        <v>-0.11246398137019087</v>
      </c>
      <c r="AO108" s="4">
        <f t="shared" si="181"/>
        <v>0.1415434304955604</v>
      </c>
      <c r="AP108" s="4">
        <f t="shared" si="182"/>
        <v>-0.25050475863740618</v>
      </c>
      <c r="AQ108" s="31">
        <f t="shared" si="183"/>
        <v>-0.10896132814184578</v>
      </c>
      <c r="AR108" s="35">
        <f t="shared" si="184"/>
        <v>0.155229459752251</v>
      </c>
      <c r="AS108" s="4">
        <f t="shared" si="185"/>
        <v>-0.26742097713313923</v>
      </c>
      <c r="AT108" s="31">
        <f t="shared" si="186"/>
        <v>-0.11219151738088823</v>
      </c>
      <c r="AU108" s="4">
        <f t="shared" si="187"/>
        <v>0.16653101433434778</v>
      </c>
      <c r="AV108" s="32">
        <f t="shared" si="188"/>
        <v>-0.29058862165907173</v>
      </c>
      <c r="AW108" s="31">
        <f t="shared" si="189"/>
        <v>-0.12405760732472396</v>
      </c>
      <c r="AX108" s="4">
        <f t="shared" si="190"/>
        <v>0.17579127940810504</v>
      </c>
      <c r="AY108" s="4">
        <f t="shared" si="191"/>
        <v>-0.21865392511192638</v>
      </c>
      <c r="AZ108" s="4">
        <f t="shared" si="192"/>
        <v>-0.24954972473024159</v>
      </c>
      <c r="BA108" s="4">
        <f t="shared" si="193"/>
        <v>-4.2862645703821339E-2</v>
      </c>
      <c r="BB108" s="31">
        <f t="shared" si="194"/>
        <v>-7.3758445322136545E-2</v>
      </c>
      <c r="BC108" s="4">
        <f t="shared" si="195"/>
        <v>0.17849747184711157</v>
      </c>
      <c r="BD108" s="4">
        <f t="shared" si="196"/>
        <v>-0.25576010110316449</v>
      </c>
      <c r="BE108" s="4">
        <f t="shared" si="197"/>
        <v>-0.26923865843130124</v>
      </c>
      <c r="BF108" s="4">
        <f t="shared" si="198"/>
        <v>-7.7262629256052928E-2</v>
      </c>
      <c r="BG108" s="4">
        <f t="shared" si="199"/>
        <v>-9.074118658418967E-2</v>
      </c>
      <c r="BH108" s="4">
        <f t="shared" si="200"/>
        <v>-0.11209114981196017</v>
      </c>
      <c r="BI108" s="34">
        <f t="shared" si="201"/>
        <v>0.1785388943841005</v>
      </c>
      <c r="BJ108" s="33">
        <f t="shared" si="202"/>
        <v>-0.11204972727497123</v>
      </c>
      <c r="BK108" s="4">
        <f t="shared" si="203"/>
        <v>-0.19747350910602585</v>
      </c>
      <c r="BL108" s="4">
        <f t="shared" si="204"/>
        <v>-0.38355809408631941</v>
      </c>
      <c r="BN108" t="s">
        <v>8</v>
      </c>
      <c r="BO108">
        <v>-192.74995332786</v>
      </c>
      <c r="BP108">
        <v>-152.31128530837401</v>
      </c>
      <c r="BQ108">
        <v>-40.434791445464001</v>
      </c>
      <c r="BR108">
        <v>-192.75348168493599</v>
      </c>
      <c r="BS108">
        <v>-152.313986560796</v>
      </c>
      <c r="BT108">
        <v>-40.435602429794002</v>
      </c>
      <c r="BU108">
        <v>-192.750598525393</v>
      </c>
      <c r="BV108">
        <v>-152.31188976909999</v>
      </c>
      <c r="BW108">
        <v>-40.434810778847002</v>
      </c>
      <c r="BX108">
        <v>-192.75362946251499</v>
      </c>
      <c r="BY108">
        <v>-152.31411857096401</v>
      </c>
      <c r="BZ108">
        <v>-40.435609365624998</v>
      </c>
      <c r="CA108">
        <v>-192.458275300943</v>
      </c>
      <c r="CB108">
        <v>-152.08919338652899</v>
      </c>
      <c r="CC108">
        <v>-40.365911889799001</v>
      </c>
      <c r="CD108">
        <v>-192.65531121683301</v>
      </c>
      <c r="CE108">
        <v>-152.23837345891101</v>
      </c>
      <c r="CF108">
        <v>-40.413258994320998</v>
      </c>
      <c r="CG108">
        <v>-192.713948553173</v>
      </c>
      <c r="CH108">
        <v>-152.28344831397899</v>
      </c>
      <c r="CI108">
        <v>-40.42668305614</v>
      </c>
      <c r="CJ108">
        <v>-192.73390932315201</v>
      </c>
      <c r="CK108">
        <v>-152.298712025936</v>
      </c>
      <c r="CL108">
        <v>-40.431338940235001</v>
      </c>
      <c r="CM108">
        <v>-192.55660490811599</v>
      </c>
      <c r="CN108">
        <v>-152.159224311076</v>
      </c>
      <c r="CO108">
        <v>-40.394101003423998</v>
      </c>
      <c r="CP108">
        <v>-192.75000837907601</v>
      </c>
      <c r="CQ108">
        <v>-152.306007593895</v>
      </c>
      <c r="CR108">
        <v>-40.440148380658002</v>
      </c>
      <c r="CS108">
        <v>-192.798632643253</v>
      </c>
      <c r="CT108">
        <v>-152.34316972099799</v>
      </c>
      <c r="CU108">
        <v>-40.451466950643997</v>
      </c>
      <c r="CV108">
        <v>-192.73936277896999</v>
      </c>
      <c r="CW108">
        <v>-152.292404125263</v>
      </c>
      <c r="CX108">
        <v>-40.443421093137999</v>
      </c>
      <c r="CY108">
        <v>-192.75778824421101</v>
      </c>
      <c r="CZ108">
        <v>-152.306218790012</v>
      </c>
      <c r="DA108">
        <v>-40.447976935661998</v>
      </c>
      <c r="DB108">
        <v>-192.76200199300399</v>
      </c>
      <c r="DC108">
        <v>-152.309275403057</v>
      </c>
      <c r="DD108">
        <v>-40.449118406413</v>
      </c>
      <c r="DE108">
        <v>-192.78513544657599</v>
      </c>
      <c r="DF108">
        <v>-152.332331366304</v>
      </c>
      <c r="DG108">
        <v>-40.448918072508</v>
      </c>
      <c r="DH108">
        <v>-192.81106342440299</v>
      </c>
      <c r="DI108">
        <v>-152.35248717947701</v>
      </c>
      <c r="DJ108">
        <v>-40.454576146740997</v>
      </c>
      <c r="DK108">
        <v>-192.46876268347</v>
      </c>
      <c r="DL108">
        <v>-152.096903651974</v>
      </c>
      <c r="DM108">
        <v>-40.368310595480999</v>
      </c>
      <c r="DN108">
        <v>-192.56711374959499</v>
      </c>
      <c r="DO108">
        <v>-152.166991602119</v>
      </c>
      <c r="DP108">
        <v>-40.396394488704999</v>
      </c>
      <c r="DR108">
        <v>-1.024512817477</v>
      </c>
      <c r="DS108">
        <v>-0.80327603023500005</v>
      </c>
      <c r="DT108">
        <v>-0.21876397860300001</v>
      </c>
      <c r="DU108">
        <v>-191.72730291070599</v>
      </c>
      <c r="DV108">
        <v>-151.509327178029</v>
      </c>
      <c r="DW108">
        <v>-40.216571898536003</v>
      </c>
      <c r="DX108">
        <v>-1.0261787742299999</v>
      </c>
      <c r="DY108">
        <v>-0.80465938276799998</v>
      </c>
      <c r="DZ108">
        <v>-0.21903053125800001</v>
      </c>
      <c r="EA108">
        <f t="shared" si="205"/>
        <v>-192.75414803505953</v>
      </c>
      <c r="EB108">
        <f t="shared" si="206"/>
        <v>-152.31453987475882</v>
      </c>
      <c r="EC108">
        <f t="shared" si="207"/>
        <v>-40.435709045643584</v>
      </c>
      <c r="ED108">
        <v>-1.0251188923129999</v>
      </c>
      <c r="EE108">
        <v>-0.80385162502899998</v>
      </c>
      <c r="EF108">
        <v>-0.218776702515</v>
      </c>
      <c r="EG108">
        <v>-191.727312792986</v>
      </c>
      <c r="EH108">
        <v>-151.50933233537</v>
      </c>
      <c r="EI108">
        <v>-40.216573399828</v>
      </c>
      <c r="EJ108">
        <v>-1.026316669529</v>
      </c>
      <c r="EK108">
        <v>-0.80478623559399998</v>
      </c>
      <c r="EL108">
        <v>-0.21903596579699999</v>
      </c>
      <c r="EM108">
        <f t="shared" si="208"/>
        <v>-192.75405860285662</v>
      </c>
      <c r="EN108">
        <f t="shared" si="209"/>
        <v>-152.31445342379959</v>
      </c>
      <c r="EO108">
        <f t="shared" si="210"/>
        <v>-40.435702254629668</v>
      </c>
      <c r="EP108">
        <v>-192.526348653128</v>
      </c>
      <c r="EQ108">
        <v>-152.13116656946301</v>
      </c>
      <c r="ER108">
        <v>-40.391813826872003</v>
      </c>
      <c r="ES108">
        <f t="shared" si="211"/>
        <v>-5.7585969657992564E-2</v>
      </c>
      <c r="ET108">
        <f t="shared" si="212"/>
        <v>-3.426291748900212E-2</v>
      </c>
      <c r="EU108">
        <f t="shared" si="213"/>
        <v>-2.3503231391003965E-2</v>
      </c>
      <c r="EV108">
        <v>-4.0765096467000002E-2</v>
      </c>
      <c r="EW108">
        <v>-3.5825032655999997E-2</v>
      </c>
      <c r="EX108">
        <v>-4.5806618339999999E-3</v>
      </c>
      <c r="EY108">
        <v>-192.697003942999</v>
      </c>
      <c r="EZ108">
        <v>-152.25994544360501</v>
      </c>
      <c r="FA108">
        <v>-40.433605299598</v>
      </c>
      <c r="FB108">
        <f t="shared" si="214"/>
        <v>-4.1692726165990734E-2</v>
      </c>
      <c r="FC108">
        <f t="shared" si="215"/>
        <v>-2.1571984693991908E-2</v>
      </c>
      <c r="FD108">
        <f t="shared" si="216"/>
        <v>-2.0346305277001875E-2</v>
      </c>
      <c r="FE108">
        <v>-5.3004436076999999E-2</v>
      </c>
      <c r="FF108">
        <v>-4.6062150289999999E-2</v>
      </c>
      <c r="FG108">
        <v>-6.5430810599999998E-3</v>
      </c>
      <c r="FH108">
        <v>-192.735456643085</v>
      </c>
      <c r="FI108">
        <v>-152.30024750059201</v>
      </c>
      <c r="FJ108">
        <v>-40.431391440699997</v>
      </c>
      <c r="FK108">
        <v>-192.75006260716401</v>
      </c>
      <c r="FL108">
        <v>-152.311385202894</v>
      </c>
      <c r="FM108">
        <v>-40.434800431916997</v>
      </c>
      <c r="FN108">
        <v>-192.75350855786101</v>
      </c>
      <c r="FO108">
        <v>-152.31401094914801</v>
      </c>
      <c r="FP108">
        <v>-40.435604905352001</v>
      </c>
      <c r="FQ108">
        <v>-192.742548061565</v>
      </c>
      <c r="FR108">
        <v>-152.294547607558</v>
      </c>
      <c r="FS108">
        <v>-40.444430644832998</v>
      </c>
      <c r="FT108">
        <f t="shared" si="217"/>
        <v>-2.8599508392005646E-2</v>
      </c>
      <c r="FU108">
        <f t="shared" si="218"/>
        <v>-1.1099293579007963E-2</v>
      </c>
      <c r="FV108">
        <f t="shared" si="219"/>
        <v>-1.7747588692998306E-2</v>
      </c>
      <c r="FW108">
        <v>-5.6084581687999999E-2</v>
      </c>
      <c r="FX108">
        <v>-4.8622113440000003E-2</v>
      </c>
      <c r="FY108">
        <v>-7.0363058119999999E-3</v>
      </c>
      <c r="FZ108">
        <v>-3.9891879194000002E-2</v>
      </c>
      <c r="GA108">
        <v>-3.5193219840999997E-2</v>
      </c>
      <c r="GB108">
        <v>-4.3839652979999998E-3</v>
      </c>
    </row>
    <row r="109" spans="1:184" ht="17" x14ac:dyDescent="0.25">
      <c r="A109" s="5">
        <v>12</v>
      </c>
      <c r="B109" t="s">
        <v>3</v>
      </c>
      <c r="C109" t="s">
        <v>2</v>
      </c>
      <c r="D109" t="s">
        <v>1</v>
      </c>
      <c r="E109" s="3">
        <v>1.05</v>
      </c>
      <c r="F109" s="2">
        <f t="shared" si="148"/>
        <v>-2.6004937794076302</v>
      </c>
      <c r="G109" s="4">
        <f t="shared" si="149"/>
        <v>-2.4771414865290358</v>
      </c>
      <c r="H109" s="4">
        <f t="shared" si="150"/>
        <v>-2.4863871023015411</v>
      </c>
      <c r="I109" s="4">
        <f t="shared" si="151"/>
        <v>-2.4899509778860076</v>
      </c>
      <c r="J109" s="4">
        <f t="shared" si="152"/>
        <v>-2.4919305827365021</v>
      </c>
      <c r="K109" s="4">
        <f t="shared" si="153"/>
        <v>-2.0972188309969204</v>
      </c>
      <c r="L109" s="4">
        <f t="shared" si="154"/>
        <v>-2.3687438602021182</v>
      </c>
      <c r="M109" s="4">
        <f t="shared" si="155"/>
        <v>-2.4464653068484137</v>
      </c>
      <c r="N109" s="4">
        <f t="shared" si="156"/>
        <v>-2.4689203483909594</v>
      </c>
      <c r="O109" s="4">
        <f t="shared" si="157"/>
        <v>-2.1658644351924998</v>
      </c>
      <c r="P109" s="4">
        <f t="shared" si="158"/>
        <v>-2.4714672688847084</v>
      </c>
      <c r="Q109" s="4">
        <f t="shared" si="159"/>
        <v>-2.5530867273793829</v>
      </c>
      <c r="R109" s="4">
        <f t="shared" si="160"/>
        <v>-2.2992480703779772</v>
      </c>
      <c r="S109" s="4">
        <f t="shared" si="161"/>
        <v>-2.3318969560471206</v>
      </c>
      <c r="T109" s="4">
        <f t="shared" si="162"/>
        <v>-2.3409213766187102</v>
      </c>
      <c r="U109" s="4">
        <f t="shared" si="163"/>
        <v>-2.4889872362473491</v>
      </c>
      <c r="V109" s="4">
        <f t="shared" si="164"/>
        <v>-2.5538887403742816</v>
      </c>
      <c r="W109" s="39">
        <f t="shared" si="165"/>
        <v>-2.5157973803846914</v>
      </c>
      <c r="X109" s="4">
        <f t="shared" si="166"/>
        <v>-2.5655877074083229</v>
      </c>
      <c r="Y109" s="4">
        <f t="shared" si="167"/>
        <v>-2.314944910544654</v>
      </c>
      <c r="Z109" s="4">
        <f t="shared" si="168"/>
        <v>-2.4229355856543844</v>
      </c>
      <c r="AA109" s="38">
        <f t="shared" si="169"/>
        <v>-2.5943777774112715</v>
      </c>
      <c r="AB109" s="4">
        <f t="shared" si="170"/>
        <v>-2.6004937794076302</v>
      </c>
      <c r="AC109" s="37">
        <f t="shared" si="171"/>
        <v>-2.6004658037822486</v>
      </c>
      <c r="AD109" s="36">
        <f t="shared" si="172"/>
        <v>-2.6763684534259173</v>
      </c>
      <c r="AE109" s="4">
        <f t="shared" si="173"/>
        <v>-2.4901011179783072</v>
      </c>
      <c r="AF109" s="4">
        <f t="shared" si="174"/>
        <v>-2.4927430441650529</v>
      </c>
      <c r="AG109" s="4">
        <f t="shared" si="175"/>
        <v>-2.4974221564850771</v>
      </c>
      <c r="AH109" s="4">
        <f t="shared" si="176"/>
        <v>-2.4924797362388764</v>
      </c>
      <c r="AI109" s="4">
        <f t="shared" si="177"/>
        <v>-2.6065992474546547</v>
      </c>
      <c r="AL109" s="4">
        <f t="shared" si="178"/>
        <v>8.9581969202393932E-2</v>
      </c>
      <c r="AM109" s="4">
        <f t="shared" si="179"/>
        <v>-0.19757264431185223</v>
      </c>
      <c r="AN109" s="31">
        <f t="shared" si="180"/>
        <v>-0.1079906751094583</v>
      </c>
      <c r="AO109" s="4">
        <f t="shared" si="181"/>
        <v>0.1141175598974889</v>
      </c>
      <c r="AP109" s="4">
        <f t="shared" si="182"/>
        <v>-0.2168409692166253</v>
      </c>
      <c r="AQ109" s="31">
        <f t="shared" si="183"/>
        <v>-0.1027234093191364</v>
      </c>
      <c r="AR109" s="35">
        <f t="shared" si="184"/>
        <v>0.12556040332106205</v>
      </c>
      <c r="AS109" s="4">
        <f t="shared" si="185"/>
        <v>-0.23218182385759123</v>
      </c>
      <c r="AT109" s="31">
        <f t="shared" si="186"/>
        <v>-0.10662142053652918</v>
      </c>
      <c r="AU109" s="4">
        <f t="shared" si="187"/>
        <v>0.1350095954205659</v>
      </c>
      <c r="AV109" s="32">
        <f t="shared" si="188"/>
        <v>-0.25319192532533652</v>
      </c>
      <c r="AW109" s="31">
        <f t="shared" si="189"/>
        <v>-0.11818232990477062</v>
      </c>
      <c r="AX109" s="4">
        <f t="shared" si="190"/>
        <v>0.14309516923048607</v>
      </c>
      <c r="AY109" s="4">
        <f t="shared" si="191"/>
        <v>-0.1897391658693719</v>
      </c>
      <c r="AZ109" s="4">
        <f t="shared" si="192"/>
        <v>-0.21654931000671415</v>
      </c>
      <c r="BA109" s="4">
        <f t="shared" si="193"/>
        <v>-4.6643996638885826E-2</v>
      </c>
      <c r="BB109" s="31">
        <f t="shared" si="194"/>
        <v>-7.3454140776228083E-2</v>
      </c>
      <c r="BC109" s="4">
        <f t="shared" si="195"/>
        <v>0.14544119008275908</v>
      </c>
      <c r="BD109" s="4">
        <f t="shared" si="196"/>
        <v>-0.22199178432716105</v>
      </c>
      <c r="BE109" s="4">
        <f t="shared" si="197"/>
        <v>-0.23369075136120243</v>
      </c>
      <c r="BF109" s="4">
        <f t="shared" si="198"/>
        <v>-7.655059424440197E-2</v>
      </c>
      <c r="BG109" s="4">
        <f t="shared" si="199"/>
        <v>-8.8249561278443356E-2</v>
      </c>
      <c r="BH109" s="4">
        <f t="shared" si="200"/>
        <v>-0.10775073524257744</v>
      </c>
      <c r="BI109" s="34">
        <f t="shared" si="201"/>
        <v>0.14546916570814086</v>
      </c>
      <c r="BJ109" s="33">
        <f t="shared" si="202"/>
        <v>-0.10772275961719566</v>
      </c>
      <c r="BK109" s="4">
        <f t="shared" si="203"/>
        <v>-0.17211104662579815</v>
      </c>
      <c r="BL109" s="4">
        <f t="shared" si="204"/>
        <v>-0.3290665993436237</v>
      </c>
      <c r="BN109" t="s">
        <v>7</v>
      </c>
      <c r="BO109">
        <v>-192.750020251</v>
      </c>
      <c r="BP109">
        <v>-152.31128288086299</v>
      </c>
      <c r="BQ109">
        <v>-40.434789794065999</v>
      </c>
      <c r="BR109">
        <v>-192.75354989026499</v>
      </c>
      <c r="BS109">
        <v>-152.31398564945201</v>
      </c>
      <c r="BT109">
        <v>-40.435601930916</v>
      </c>
      <c r="BU109">
        <v>-192.75066521781599</v>
      </c>
      <c r="BV109">
        <v>-152.31188828959199</v>
      </c>
      <c r="BW109">
        <v>-40.434808938929997</v>
      </c>
      <c r="BX109">
        <v>-192.753698223285</v>
      </c>
      <c r="BY109">
        <v>-152.31411821336499</v>
      </c>
      <c r="BZ109">
        <v>-40.435608865924998</v>
      </c>
      <c r="CA109">
        <v>-192.45837390900999</v>
      </c>
      <c r="CB109">
        <v>-152.08915647039501</v>
      </c>
      <c r="CC109">
        <v>-40.365875307808999</v>
      </c>
      <c r="CD109">
        <v>-192.655375141788</v>
      </c>
      <c r="CE109">
        <v>-152.238357033048</v>
      </c>
      <c r="CF109">
        <v>-40.413243275275001</v>
      </c>
      <c r="CG109">
        <v>-192.71401609133099</v>
      </c>
      <c r="CH109">
        <v>-152.283440311568</v>
      </c>
      <c r="CI109">
        <v>-40.426677089294003</v>
      </c>
      <c r="CJ109">
        <v>-192.733977429715</v>
      </c>
      <c r="CK109">
        <v>-152.298707848513</v>
      </c>
      <c r="CL109">
        <v>-40.431335106348001</v>
      </c>
      <c r="CM109">
        <v>-192.55670462117499</v>
      </c>
      <c r="CN109">
        <v>-152.15918761691199</v>
      </c>
      <c r="CO109">
        <v>-40.394065479727999</v>
      </c>
      <c r="CP109">
        <v>-192.75006704100099</v>
      </c>
      <c r="CQ109">
        <v>-152.305994823323</v>
      </c>
      <c r="CR109">
        <v>-40.440133684048</v>
      </c>
      <c r="CS109">
        <v>-192.79869639806401</v>
      </c>
      <c r="CT109">
        <v>-152.34316486450101</v>
      </c>
      <c r="CU109">
        <v>-40.451462931051999</v>
      </c>
      <c r="CV109">
        <v>-192.739474347635</v>
      </c>
      <c r="CW109">
        <v>-152.292396772058</v>
      </c>
      <c r="CX109">
        <v>-40.443413490697999</v>
      </c>
      <c r="CY109">
        <v>-192.75790771126299</v>
      </c>
      <c r="CZ109">
        <v>-152.306216727063</v>
      </c>
      <c r="DA109">
        <v>-40.447974870011997</v>
      </c>
      <c r="DB109">
        <v>-192.76212292664599</v>
      </c>
      <c r="DC109">
        <v>-152.309274641126</v>
      </c>
      <c r="DD109">
        <v>-40.449117790003001</v>
      </c>
      <c r="DE109">
        <v>-192.785194571852</v>
      </c>
      <c r="DF109">
        <v>-152.332319743353</v>
      </c>
      <c r="DG109">
        <v>-40.448908375024999</v>
      </c>
      <c r="DH109">
        <v>-192.811126161608</v>
      </c>
      <c r="DI109">
        <v>-152.35248315338399</v>
      </c>
      <c r="DJ109">
        <v>-40.454573127624002</v>
      </c>
      <c r="DK109">
        <v>-192.46873396277701</v>
      </c>
      <c r="DL109">
        <v>-152.09678120780899</v>
      </c>
      <c r="DM109">
        <v>-40.368263655583</v>
      </c>
      <c r="DN109">
        <v>-192.56707742892701</v>
      </c>
      <c r="DO109">
        <v>-152.16686802514499</v>
      </c>
      <c r="DP109">
        <v>-40.396348210309</v>
      </c>
      <c r="DR109">
        <v>-1.024144669919</v>
      </c>
      <c r="DS109">
        <v>-0.80327399375800002</v>
      </c>
      <c r="DT109">
        <v>-0.218763362431</v>
      </c>
      <c r="DU109">
        <v>-191.72773890261601</v>
      </c>
      <c r="DV109">
        <v>-151.50932712814</v>
      </c>
      <c r="DW109">
        <v>-40.216571575686999</v>
      </c>
      <c r="DX109">
        <v>-1.025810987649</v>
      </c>
      <c r="DY109">
        <v>-0.80465852131299997</v>
      </c>
      <c r="DZ109">
        <v>-0.219030355229</v>
      </c>
      <c r="EA109">
        <f t="shared" si="205"/>
        <v>-192.75421638477229</v>
      </c>
      <c r="EB109">
        <f t="shared" si="206"/>
        <v>-152.31453943340065</v>
      </c>
      <c r="EC109">
        <f t="shared" si="207"/>
        <v>-40.435708722814176</v>
      </c>
      <c r="ED109">
        <v>-1.0247504973520001</v>
      </c>
      <c r="EE109">
        <v>-0.80385047598799997</v>
      </c>
      <c r="EF109">
        <v>-0.21877588415099999</v>
      </c>
      <c r="EG109">
        <v>-191.72774877822101</v>
      </c>
      <c r="EH109">
        <v>-151.50933230629801</v>
      </c>
      <c r="EI109">
        <v>-40.216573078895998</v>
      </c>
      <c r="EJ109">
        <v>-1.0259494450640001</v>
      </c>
      <c r="EK109">
        <v>-0.80478590706700004</v>
      </c>
      <c r="EL109">
        <v>-0.219035787028</v>
      </c>
      <c r="EM109">
        <f t="shared" si="208"/>
        <v>-192.75412778299264</v>
      </c>
      <c r="EN109">
        <f t="shared" si="209"/>
        <v>-152.31445336017484</v>
      </c>
      <c r="EO109">
        <f t="shared" si="210"/>
        <v>-40.435701984083146</v>
      </c>
      <c r="EP109">
        <v>-192.52637001725901</v>
      </c>
      <c r="EQ109">
        <v>-152.131052832319</v>
      </c>
      <c r="ER109">
        <v>-40.391770843503998</v>
      </c>
      <c r="ES109">
        <f t="shared" si="211"/>
        <v>-5.7636054482003374E-2</v>
      </c>
      <c r="ET109">
        <f t="shared" si="212"/>
        <v>-3.4271624510012089E-2</v>
      </c>
      <c r="EU109">
        <f t="shared" si="213"/>
        <v>-2.3507187920998263E-2</v>
      </c>
      <c r="EV109">
        <v>-4.0707411668000001E-2</v>
      </c>
      <c r="EW109">
        <v>-3.5815192826E-2</v>
      </c>
      <c r="EX109">
        <v>-4.5773668050000001E-3</v>
      </c>
      <c r="EY109">
        <v>-192.697118474457</v>
      </c>
      <c r="EZ109">
        <v>-152.25993406299</v>
      </c>
      <c r="FA109">
        <v>-40.433591435902002</v>
      </c>
      <c r="FB109">
        <f t="shared" si="214"/>
        <v>-4.174333266900021E-2</v>
      </c>
      <c r="FC109">
        <f t="shared" si="215"/>
        <v>-2.1577029941994397E-2</v>
      </c>
      <c r="FD109">
        <f t="shared" si="216"/>
        <v>-2.0348160627001732E-2</v>
      </c>
      <c r="FE109">
        <v>-5.2948566544E-2</v>
      </c>
      <c r="FF109">
        <v>-4.6060760332000003E-2</v>
      </c>
      <c r="FG109">
        <v>-6.5422481459999999E-3</v>
      </c>
      <c r="FH109">
        <v>-192.73551779561299</v>
      </c>
      <c r="FI109">
        <v>-152.30024055973001</v>
      </c>
      <c r="FJ109">
        <v>-40.431385114346</v>
      </c>
      <c r="FK109">
        <v>-192.75012963257501</v>
      </c>
      <c r="FL109">
        <v>-152.31138293085999</v>
      </c>
      <c r="FM109">
        <v>-40.434798812247003</v>
      </c>
      <c r="FN109">
        <v>-192.75357675895501</v>
      </c>
      <c r="FO109">
        <v>-152.31401006292199</v>
      </c>
      <c r="FP109">
        <v>-40.435604380653999</v>
      </c>
      <c r="FQ109">
        <v>-192.74266884605601</v>
      </c>
      <c r="FR109">
        <v>-152.29454327480599</v>
      </c>
      <c r="FS109">
        <v>-40.444426974012003</v>
      </c>
      <c r="FT109">
        <f t="shared" si="217"/>
        <v>-2.8652754725015939E-2</v>
      </c>
      <c r="FU109">
        <f t="shared" si="218"/>
        <v>-1.1102963237988206E-2</v>
      </c>
      <c r="FV109">
        <f t="shared" si="219"/>
        <v>-1.774988471800043E-2</v>
      </c>
      <c r="FW109">
        <v>-5.6027552007999998E-2</v>
      </c>
      <c r="FX109">
        <v>-4.8621589695000002E-2</v>
      </c>
      <c r="FY109">
        <v>-7.0359570399999996E-3</v>
      </c>
      <c r="FZ109">
        <v>-3.984567856E-2</v>
      </c>
      <c r="GA109">
        <v>-3.5190159268000003E-2</v>
      </c>
      <c r="GB109">
        <v>-4.3812428920000004E-3</v>
      </c>
    </row>
    <row r="110" spans="1:184" ht="17" x14ac:dyDescent="0.25">
      <c r="A110" s="5">
        <v>12</v>
      </c>
      <c r="B110" t="s">
        <v>3</v>
      </c>
      <c r="C110" t="s">
        <v>2</v>
      </c>
      <c r="D110" t="s">
        <v>1</v>
      </c>
      <c r="E110" s="3">
        <v>1.1000000000000001</v>
      </c>
      <c r="F110" s="2">
        <f t="shared" si="148"/>
        <v>-2.5697575435504443</v>
      </c>
      <c r="G110" s="4">
        <f t="shared" si="149"/>
        <v>-2.4536741435275657</v>
      </c>
      <c r="H110" s="4">
        <f t="shared" si="150"/>
        <v>-2.4621495579216925</v>
      </c>
      <c r="I110" s="4">
        <f t="shared" si="151"/>
        <v>-2.4658869706056059</v>
      </c>
      <c r="J110" s="4">
        <f t="shared" si="152"/>
        <v>-2.4676395826844582</v>
      </c>
      <c r="K110" s="4">
        <f t="shared" si="153"/>
        <v>-2.1273594871706472</v>
      </c>
      <c r="L110" s="4">
        <f t="shared" si="154"/>
        <v>-2.358587004608502</v>
      </c>
      <c r="M110" s="4">
        <f t="shared" si="155"/>
        <v>-2.4286270434690547</v>
      </c>
      <c r="N110" s="4">
        <f t="shared" si="156"/>
        <v>-2.4473599295834512</v>
      </c>
      <c r="O110" s="4">
        <f t="shared" si="157"/>
        <v>-2.1936422652073402</v>
      </c>
      <c r="P110" s="4">
        <f t="shared" si="158"/>
        <v>-2.4536906062481845</v>
      </c>
      <c r="Q110" s="4">
        <f t="shared" si="159"/>
        <v>-2.5278991348443327</v>
      </c>
      <c r="R110" s="4">
        <f t="shared" si="160"/>
        <v>-2.302672442430703</v>
      </c>
      <c r="S110" s="4">
        <f t="shared" si="161"/>
        <v>-2.3338197807033336</v>
      </c>
      <c r="T110" s="4">
        <f t="shared" si="162"/>
        <v>-2.3421189678452246</v>
      </c>
      <c r="U110" s="4">
        <f t="shared" si="163"/>
        <v>-2.4678053399540327</v>
      </c>
      <c r="V110" s="4">
        <f t="shared" si="164"/>
        <v>-2.527180177143292</v>
      </c>
      <c r="W110" s="39">
        <f t="shared" si="165"/>
        <v>-2.4911386183740793</v>
      </c>
      <c r="X110" s="4">
        <f t="shared" si="166"/>
        <v>-2.5373702700356779</v>
      </c>
      <c r="Y110" s="4">
        <f t="shared" si="167"/>
        <v>-2.3258683725105795</v>
      </c>
      <c r="Z110" s="4">
        <f t="shared" si="168"/>
        <v>-2.4274166021310291</v>
      </c>
      <c r="AA110" s="38">
        <f t="shared" si="169"/>
        <v>-2.5636977875421421</v>
      </c>
      <c r="AB110" s="4">
        <f t="shared" si="170"/>
        <v>-2.5697575435504443</v>
      </c>
      <c r="AC110" s="37">
        <f t="shared" si="171"/>
        <v>-2.5697662753400068</v>
      </c>
      <c r="AD110" s="36">
        <f t="shared" si="172"/>
        <v>-2.6315007313440124</v>
      </c>
      <c r="AE110" s="4">
        <f t="shared" si="173"/>
        <v>-2.465577857993603</v>
      </c>
      <c r="AF110" s="4">
        <f t="shared" si="174"/>
        <v>-2.4683859622374631</v>
      </c>
      <c r="AG110" s="4">
        <f t="shared" si="175"/>
        <v>-2.474547698356059</v>
      </c>
      <c r="AH110" s="4">
        <f t="shared" si="176"/>
        <v>-2.4670141051788836</v>
      </c>
      <c r="AI110" s="4">
        <f t="shared" si="177"/>
        <v>-2.5765527947619229</v>
      </c>
      <c r="AL110" s="4">
        <f t="shared" si="178"/>
        <v>7.2138975301447597E-2</v>
      </c>
      <c r="AM110" s="4">
        <f t="shared" si="179"/>
        <v>-0.17368720490759343</v>
      </c>
      <c r="AN110" s="31">
        <f t="shared" si="180"/>
        <v>-0.10154822960614583</v>
      </c>
      <c r="AO110" s="4">
        <f t="shared" si="181"/>
        <v>9.3342073242550005E-2</v>
      </c>
      <c r="AP110" s="4">
        <f t="shared" si="182"/>
        <v>-0.18844567488421551</v>
      </c>
      <c r="AQ110" s="31">
        <f t="shared" si="183"/>
        <v>-9.5103601641665508E-2</v>
      </c>
      <c r="AR110" s="35">
        <f t="shared" si="184"/>
        <v>0.10307500038400022</v>
      </c>
      <c r="AS110" s="4">
        <f t="shared" si="185"/>
        <v>-0.20234709113071919</v>
      </c>
      <c r="AT110" s="31">
        <f t="shared" si="186"/>
        <v>-9.9272090746718972E-2</v>
      </c>
      <c r="AU110" s="4">
        <f t="shared" si="187"/>
        <v>0.11111218964244764</v>
      </c>
      <c r="AV110" s="32">
        <f t="shared" si="188"/>
        <v>-0.22138580655563861</v>
      </c>
      <c r="AW110" s="31">
        <f t="shared" si="189"/>
        <v>-0.11027361691319097</v>
      </c>
      <c r="AX110" s="4">
        <f t="shared" si="190"/>
        <v>0.11797007604487944</v>
      </c>
      <c r="AY110" s="4">
        <f t="shared" si="191"/>
        <v>-0.16513289752332971</v>
      </c>
      <c r="AZ110" s="4">
        <f t="shared" si="192"/>
        <v>-0.1884661759433762</v>
      </c>
      <c r="BA110" s="4">
        <f t="shared" si="193"/>
        <v>-4.7162821478450273E-2</v>
      </c>
      <c r="BB110" s="31">
        <f t="shared" si="194"/>
        <v>-7.0496099898496756E-2</v>
      </c>
      <c r="BC110" s="4">
        <f t="shared" si="195"/>
        <v>0.12001422524265745</v>
      </c>
      <c r="BD110" s="4">
        <f t="shared" si="196"/>
        <v>-0.19336039643995839</v>
      </c>
      <c r="BE110" s="4">
        <f t="shared" si="197"/>
        <v>-0.20355048933234418</v>
      </c>
      <c r="BF110" s="4">
        <f t="shared" si="198"/>
        <v>-7.3346171197300941E-2</v>
      </c>
      <c r="BG110" s="4">
        <f t="shared" si="199"/>
        <v>-8.3536264089686729E-2</v>
      </c>
      <c r="BH110" s="4">
        <f t="shared" si="200"/>
        <v>-0.10137158131298116</v>
      </c>
      <c r="BI110" s="34">
        <f t="shared" si="201"/>
        <v>0.12000549345309455</v>
      </c>
      <c r="BJ110" s="33">
        <f t="shared" si="202"/>
        <v>-0.10138031310254406</v>
      </c>
      <c r="BK110" s="4">
        <f t="shared" si="203"/>
        <v>-0.15070761499968705</v>
      </c>
      <c r="BL110" s="4">
        <f t="shared" si="204"/>
        <v>-0.28312899434920658</v>
      </c>
      <c r="BN110" t="s">
        <v>6</v>
      </c>
      <c r="BO110">
        <v>-192.74998749516001</v>
      </c>
      <c r="BP110">
        <v>-152.31128086090101</v>
      </c>
      <c r="BQ110">
        <v>-40.434796455777999</v>
      </c>
      <c r="BR110">
        <v>-192.75351808683101</v>
      </c>
      <c r="BS110">
        <v>-152.31398484547199</v>
      </c>
      <c r="BT110">
        <v>-40.435609556446003</v>
      </c>
      <c r="BU110">
        <v>-192.75063216678899</v>
      </c>
      <c r="BV110">
        <v>-152.311887092078</v>
      </c>
      <c r="BW110">
        <v>-40.434815433852002</v>
      </c>
      <c r="BX110">
        <v>-192.75366681963399</v>
      </c>
      <c r="BY110">
        <v>-152.31411789663699</v>
      </c>
      <c r="BZ110">
        <v>-40.435616489173</v>
      </c>
      <c r="CA110">
        <v>-192.45835207315201</v>
      </c>
      <c r="CB110">
        <v>-152.08912289798801</v>
      </c>
      <c r="CC110">
        <v>-40.365839012167001</v>
      </c>
      <c r="CD110">
        <v>-192.655339333722</v>
      </c>
      <c r="CE110">
        <v>-152.23834333187401</v>
      </c>
      <c r="CF110">
        <v>-40.413237354362003</v>
      </c>
      <c r="CG110">
        <v>-192.71398350007701</v>
      </c>
      <c r="CH110">
        <v>-152.28343354530901</v>
      </c>
      <c r="CI110">
        <v>-40.426679691380002</v>
      </c>
      <c r="CJ110">
        <v>-192.73394515095001</v>
      </c>
      <c r="CK110">
        <v>-152.298704989941</v>
      </c>
      <c r="CL110">
        <v>-40.431340044868001</v>
      </c>
      <c r="CM110">
        <v>-192.556676619809</v>
      </c>
      <c r="CN110">
        <v>-152.15915419959899</v>
      </c>
      <c r="CO110">
        <v>-40.394026628886998</v>
      </c>
      <c r="CP110">
        <v>-192.75001998533901</v>
      </c>
      <c r="CQ110">
        <v>-152.30598413733799</v>
      </c>
      <c r="CR110">
        <v>-40.440125643285</v>
      </c>
      <c r="CS110">
        <v>-192.79865345978899</v>
      </c>
      <c r="CT110">
        <v>-152.343160748553</v>
      </c>
      <c r="CU110">
        <v>-40.451464247707001</v>
      </c>
      <c r="CV110">
        <v>-192.73947321652599</v>
      </c>
      <c r="CW110">
        <v>-152.29239045163399</v>
      </c>
      <c r="CX110">
        <v>-40.443413222929003</v>
      </c>
      <c r="CY110">
        <v>-192.757913788423</v>
      </c>
      <c r="CZ110">
        <v>-152.306215045551</v>
      </c>
      <c r="DA110">
        <v>-40.447979564468</v>
      </c>
      <c r="DB110">
        <v>-192.76213008777901</v>
      </c>
      <c r="DC110">
        <v>-152.309274004537</v>
      </c>
      <c r="DD110">
        <v>-40.449123679242</v>
      </c>
      <c r="DE110">
        <v>-192.78514783070301</v>
      </c>
      <c r="DF110">
        <v>-152.332309733248</v>
      </c>
      <c r="DG110">
        <v>-40.448905399479997</v>
      </c>
      <c r="DH110">
        <v>-192.811083074598</v>
      </c>
      <c r="DI110">
        <v>-152.35247981808999</v>
      </c>
      <c r="DJ110">
        <v>-40.454575938711002</v>
      </c>
      <c r="DK110">
        <v>-192.46859196573399</v>
      </c>
      <c r="DL110">
        <v>-152.096668723769</v>
      </c>
      <c r="DM110">
        <v>-40.368216734935999</v>
      </c>
      <c r="DN110">
        <v>-192.56692152337001</v>
      </c>
      <c r="DO110">
        <v>-152.16675465002899</v>
      </c>
      <c r="DP110">
        <v>-40.396298538914003</v>
      </c>
      <c r="DR110">
        <v>-1.0238381866520001</v>
      </c>
      <c r="DS110">
        <v>-0.80327222594000003</v>
      </c>
      <c r="DT110">
        <v>-0.21876049908</v>
      </c>
      <c r="DU110">
        <v>-191.728013313183</v>
      </c>
      <c r="DV110">
        <v>-151.509327082987</v>
      </c>
      <c r="DW110">
        <v>-40.216581665935003</v>
      </c>
      <c r="DX110">
        <v>-1.0255047736489999</v>
      </c>
      <c r="DY110">
        <v>-0.80465776248499998</v>
      </c>
      <c r="DZ110">
        <v>-0.21902789050999999</v>
      </c>
      <c r="EA110">
        <f t="shared" si="205"/>
        <v>-192.75418468904081</v>
      </c>
      <c r="EB110">
        <f t="shared" si="206"/>
        <v>-152.31453903299592</v>
      </c>
      <c r="EC110">
        <f t="shared" si="207"/>
        <v>-40.435716507788179</v>
      </c>
      <c r="ED110">
        <v>-1.0244437197530001</v>
      </c>
      <c r="EE110">
        <v>-0.80384948492599995</v>
      </c>
      <c r="EF110">
        <v>-0.218772845002</v>
      </c>
      <c r="EG110">
        <v>-191.72802317145701</v>
      </c>
      <c r="EH110">
        <v>-151.509332281985</v>
      </c>
      <c r="EI110">
        <v>-40.216583165308997</v>
      </c>
      <c r="EJ110">
        <v>-1.0256436481760001</v>
      </c>
      <c r="EK110">
        <v>-0.80478561465200005</v>
      </c>
      <c r="EL110">
        <v>-0.21903332386400001</v>
      </c>
      <c r="EM110">
        <f t="shared" si="208"/>
        <v>-192.75409673071036</v>
      </c>
      <c r="EN110">
        <f t="shared" si="209"/>
        <v>-152.31445329375848</v>
      </c>
      <c r="EO110">
        <f t="shared" si="210"/>
        <v>-40.435709813696398</v>
      </c>
      <c r="EP110">
        <v>-192.526265357293</v>
      </c>
      <c r="EQ110">
        <v>-152.130948542878</v>
      </c>
      <c r="ER110">
        <v>-40.391725268156002</v>
      </c>
      <c r="ES110">
        <f t="shared" si="211"/>
        <v>-5.7673391559006859E-2</v>
      </c>
      <c r="ET110">
        <f t="shared" si="212"/>
        <v>-3.4279819109002574E-2</v>
      </c>
      <c r="EU110">
        <f t="shared" si="213"/>
        <v>-2.3508533220002903E-2</v>
      </c>
      <c r="EV110">
        <v>-4.0656166076999997E-2</v>
      </c>
      <c r="EW110">
        <v>-3.5806107151000001E-2</v>
      </c>
      <c r="EX110">
        <v>-4.5732707580000004E-3</v>
      </c>
      <c r="EY110">
        <v>-192.69711964171901</v>
      </c>
      <c r="EZ110">
        <v>-152.25992457556299</v>
      </c>
      <c r="FA110">
        <v>-40.433585168725998</v>
      </c>
      <c r="FB110">
        <f t="shared" si="214"/>
        <v>-4.1780307997015598E-2</v>
      </c>
      <c r="FC110">
        <f t="shared" si="215"/>
        <v>-2.1581243688984841E-2</v>
      </c>
      <c r="FD110">
        <f t="shared" si="216"/>
        <v>-2.0347814363994132E-2</v>
      </c>
      <c r="FE110">
        <v>-5.2900343619999998E-2</v>
      </c>
      <c r="FF110">
        <v>-4.6059561775000001E-2</v>
      </c>
      <c r="FG110">
        <v>-6.540474559E-3</v>
      </c>
      <c r="FH110">
        <v>-192.735479429056</v>
      </c>
      <c r="FI110">
        <v>-152.30023451349999</v>
      </c>
      <c r="FJ110">
        <v>-40.431387376318</v>
      </c>
      <c r="FK110">
        <v>-192.75009697043899</v>
      </c>
      <c r="FL110">
        <v>-152.31138104204001</v>
      </c>
      <c r="FM110">
        <v>-40.434805495161001</v>
      </c>
      <c r="FN110">
        <v>-192.75354491598401</v>
      </c>
      <c r="FO110">
        <v>-152.31400927859201</v>
      </c>
      <c r="FP110">
        <v>-40.435611992473</v>
      </c>
      <c r="FQ110">
        <v>-192.74267528601399</v>
      </c>
      <c r="FR110">
        <v>-152.294539599095</v>
      </c>
      <c r="FS110">
        <v>-40.444429683993</v>
      </c>
      <c r="FT110">
        <f t="shared" si="217"/>
        <v>-2.869178593698507E-2</v>
      </c>
      <c r="FU110">
        <f t="shared" si="218"/>
        <v>-1.1106053785994163E-2</v>
      </c>
      <c r="FV110">
        <f t="shared" si="219"/>
        <v>-1.7749992612998255E-2</v>
      </c>
      <c r="FW110">
        <v>-5.5978173775000001E-2</v>
      </c>
      <c r="FX110">
        <v>-4.8621149459E-2</v>
      </c>
      <c r="FY110">
        <v>-7.0345637140000004E-3</v>
      </c>
      <c r="FZ110">
        <v>-3.9805251813999999E-2</v>
      </c>
      <c r="GA110">
        <v>-3.5187334823000002E-2</v>
      </c>
      <c r="GB110">
        <v>-4.3777491290000001E-3</v>
      </c>
    </row>
    <row r="111" spans="1:184" ht="17" x14ac:dyDescent="0.25">
      <c r="A111" s="5">
        <v>12</v>
      </c>
      <c r="B111" t="s">
        <v>3</v>
      </c>
      <c r="C111" t="s">
        <v>2</v>
      </c>
      <c r="D111" t="s">
        <v>1</v>
      </c>
      <c r="E111" s="3">
        <v>1.25</v>
      </c>
      <c r="F111" s="2">
        <f t="shared" si="148"/>
        <v>-2.2693178885535952</v>
      </c>
      <c r="G111" s="4">
        <f t="shared" si="149"/>
        <v>-2.1799071527788341</v>
      </c>
      <c r="H111" s="4">
        <f t="shared" si="150"/>
        <v>-2.1864661318269198</v>
      </c>
      <c r="I111" s="4">
        <f t="shared" si="151"/>
        <v>-2.1905144284130373</v>
      </c>
      <c r="J111" s="4">
        <f t="shared" si="152"/>
        <v>-2.1917243897070917</v>
      </c>
      <c r="K111" s="4">
        <f t="shared" si="153"/>
        <v>-1.97288039887963</v>
      </c>
      <c r="L111" s="4">
        <f t="shared" si="154"/>
        <v>-2.117393380030093</v>
      </c>
      <c r="M111" s="4">
        <f t="shared" si="155"/>
        <v>-2.1666811293984227</v>
      </c>
      <c r="N111" s="4">
        <f t="shared" si="156"/>
        <v>-2.1789648330578033</v>
      </c>
      <c r="O111" s="4">
        <f t="shared" si="157"/>
        <v>-2.0256391160266434</v>
      </c>
      <c r="P111" s="4">
        <f t="shared" si="158"/>
        <v>-2.1878425393970398</v>
      </c>
      <c r="Q111" s="4">
        <f t="shared" si="159"/>
        <v>-2.2406623439451723</v>
      </c>
      <c r="R111" s="4">
        <f t="shared" si="160"/>
        <v>-2.0809006742441616</v>
      </c>
      <c r="S111" s="4">
        <f t="shared" si="161"/>
        <v>-2.1081473469433929</v>
      </c>
      <c r="T111" s="4">
        <f t="shared" si="162"/>
        <v>-2.1146757606371298</v>
      </c>
      <c r="U111" s="4">
        <f t="shared" si="163"/>
        <v>-2.1905416158922182</v>
      </c>
      <c r="V111" s="4">
        <f t="shared" si="164"/>
        <v>-2.237229698192102</v>
      </c>
      <c r="W111" s="39">
        <f t="shared" si="165"/>
        <v>-2.2060338809470887</v>
      </c>
      <c r="X111" s="4">
        <f t="shared" si="166"/>
        <v>-2.244032338102909</v>
      </c>
      <c r="Y111" s="4">
        <f t="shared" si="167"/>
        <v>-2.120005522614882</v>
      </c>
      <c r="Z111" s="4">
        <f t="shared" si="168"/>
        <v>-2.1974659585674878</v>
      </c>
      <c r="AA111" s="38">
        <f t="shared" si="169"/>
        <v>-2.2639265677795257</v>
      </c>
      <c r="AB111" s="4">
        <f t="shared" si="170"/>
        <v>-2.2693178885535952</v>
      </c>
      <c r="AC111" s="37">
        <f t="shared" si="171"/>
        <v>-2.2694371015642529</v>
      </c>
      <c r="AD111" s="36">
        <f t="shared" si="172"/>
        <v>-2.3035074029810967</v>
      </c>
      <c r="AE111" s="4">
        <f t="shared" si="173"/>
        <v>-2.1891716094122171</v>
      </c>
      <c r="AF111" s="4">
        <f t="shared" si="174"/>
        <v>-2.1923062046677586</v>
      </c>
      <c r="AG111" s="4">
        <f t="shared" si="175"/>
        <v>-2.1989958705910491</v>
      </c>
      <c r="AH111" s="4">
        <f t="shared" si="176"/>
        <v>-2.1918526532905962</v>
      </c>
      <c r="AI111" s="4">
        <f t="shared" si="177"/>
        <v>-2.2752928218163073</v>
      </c>
      <c r="AL111" s="4">
        <f t="shared" si="178"/>
        <v>4.1602186832870598E-2</v>
      </c>
      <c r="AM111" s="4">
        <f t="shared" si="179"/>
        <v>-0.11906262278691318</v>
      </c>
      <c r="AN111" s="31">
        <f t="shared" si="180"/>
        <v>-7.7460435954042589E-2</v>
      </c>
      <c r="AO111" s="4">
        <f t="shared" si="181"/>
        <v>5.5093044935355218E-2</v>
      </c>
      <c r="AP111" s="4">
        <f t="shared" si="182"/>
        <v>-0.12554220430767452</v>
      </c>
      <c r="AQ111" s="31">
        <f t="shared" si="183"/>
        <v>-7.0449159372319298E-2</v>
      </c>
      <c r="AR111" s="35">
        <f t="shared" si="184"/>
        <v>6.1407742708896873E-2</v>
      </c>
      <c r="AS111" s="4">
        <f t="shared" si="185"/>
        <v>-0.13538895725226491</v>
      </c>
      <c r="AT111" s="31">
        <f t="shared" si="186"/>
        <v>-7.3981214543368035E-2</v>
      </c>
      <c r="AU111" s="4">
        <f t="shared" si="187"/>
        <v>6.6622250161614605E-2</v>
      </c>
      <c r="AV111" s="32">
        <f t="shared" si="188"/>
        <v>-0.14887459956721205</v>
      </c>
      <c r="AW111" s="31">
        <f t="shared" si="189"/>
        <v>-8.2252349405597447E-2</v>
      </c>
      <c r="AX111" s="4">
        <f t="shared" si="190"/>
        <v>7.043170958311043E-2</v>
      </c>
      <c r="AY111" s="4">
        <f t="shared" si="191"/>
        <v>-0.1096409416480566</v>
      </c>
      <c r="AZ111" s="4">
        <f t="shared" si="192"/>
        <v>-0.12513320670292699</v>
      </c>
      <c r="BA111" s="4">
        <f t="shared" si="193"/>
        <v>-3.920923206494617E-2</v>
      </c>
      <c r="BB111" s="31">
        <f t="shared" si="194"/>
        <v>-5.4701497119816561E-2</v>
      </c>
      <c r="BC111" s="4">
        <f t="shared" si="195"/>
        <v>7.1862915681375594E-2</v>
      </c>
      <c r="BD111" s="4">
        <f t="shared" si="196"/>
        <v>-0.12908235124870915</v>
      </c>
      <c r="BE111" s="4">
        <f t="shared" si="197"/>
        <v>-0.13588499115951611</v>
      </c>
      <c r="BF111" s="4">
        <f t="shared" si="198"/>
        <v>-5.7219435567333554E-2</v>
      </c>
      <c r="BG111" s="4">
        <f t="shared" si="199"/>
        <v>-6.4022075478140511E-2</v>
      </c>
      <c r="BH111" s="4">
        <f t="shared" si="200"/>
        <v>-7.7011683885836457E-2</v>
      </c>
      <c r="BI111" s="34">
        <f t="shared" si="201"/>
        <v>7.1743702670717655E-2</v>
      </c>
      <c r="BJ111" s="33">
        <f t="shared" si="202"/>
        <v>-7.7130896896494397E-2</v>
      </c>
      <c r="BK111" s="4">
        <f t="shared" si="203"/>
        <v>-0.10261561824470322</v>
      </c>
      <c r="BL111" s="4">
        <f t="shared" si="204"/>
        <v>-0.1830641139947137</v>
      </c>
      <c r="BN111" t="s">
        <v>5</v>
      </c>
      <c r="BO111">
        <v>-192.74953220834001</v>
      </c>
      <c r="BP111">
        <v>-152.31127624646601</v>
      </c>
      <c r="BQ111">
        <v>-40.434782058845002</v>
      </c>
      <c r="BR111">
        <v>-192.75306401052001</v>
      </c>
      <c r="BS111">
        <v>-152.31398296098399</v>
      </c>
      <c r="BT111">
        <v>-40.435596694109002</v>
      </c>
      <c r="BU111">
        <v>-192.75017595747701</v>
      </c>
      <c r="BV111">
        <v>-152.31188440710301</v>
      </c>
      <c r="BW111">
        <v>-40.434800743575998</v>
      </c>
      <c r="BX111">
        <v>-192.753213655786</v>
      </c>
      <c r="BY111">
        <v>-152.31411716359801</v>
      </c>
      <c r="BZ111">
        <v>-40.435603757194002</v>
      </c>
      <c r="CA111">
        <v>-192.45794433564799</v>
      </c>
      <c r="CB111">
        <v>-152.089035287104</v>
      </c>
      <c r="CC111">
        <v>-40.365765063634001</v>
      </c>
      <c r="CD111">
        <v>-192.65489145254401</v>
      </c>
      <c r="CE111">
        <v>-152.23831402231801</v>
      </c>
      <c r="CF111">
        <v>-40.413203149231002</v>
      </c>
      <c r="CG111">
        <v>-192.71352758077401</v>
      </c>
      <c r="CH111">
        <v>-152.28341828894901</v>
      </c>
      <c r="CI111">
        <v>-40.426656465805003</v>
      </c>
      <c r="CJ111">
        <v>-192.73349258056899</v>
      </c>
      <c r="CK111">
        <v>-152.29869800729799</v>
      </c>
      <c r="CL111">
        <v>-40.431322171924002</v>
      </c>
      <c r="CM111">
        <v>-192.55625322386601</v>
      </c>
      <c r="CN111">
        <v>-152.15906677632199</v>
      </c>
      <c r="CO111">
        <v>-40.39395838627</v>
      </c>
      <c r="CP111">
        <v>-192.749544335808</v>
      </c>
      <c r="CQ111">
        <v>-152.30596076453099</v>
      </c>
      <c r="CR111">
        <v>-40.440097022404998</v>
      </c>
      <c r="CS111">
        <v>-192.798170828861</v>
      </c>
      <c r="CT111">
        <v>-152.34315117462901</v>
      </c>
      <c r="CU111">
        <v>-40.451448931647001</v>
      </c>
      <c r="CV111">
        <v>-192.73908325592001</v>
      </c>
      <c r="CW111">
        <v>-152.29237615311101</v>
      </c>
      <c r="CX111">
        <v>-40.443390976640003</v>
      </c>
      <c r="CY111">
        <v>-192.75753812872699</v>
      </c>
      <c r="CZ111">
        <v>-152.30621122630001</v>
      </c>
      <c r="DA111">
        <v>-40.447967355922998</v>
      </c>
      <c r="DB111">
        <v>-192.76175585965299</v>
      </c>
      <c r="DC111">
        <v>-152.30927249931199</v>
      </c>
      <c r="DD111">
        <v>-40.449113410148001</v>
      </c>
      <c r="DE111">
        <v>-192.784659014553</v>
      </c>
      <c r="DF111">
        <v>-152.33228719553699</v>
      </c>
      <c r="DG111">
        <v>-40.448880968891999</v>
      </c>
      <c r="DH111">
        <v>-192.81060103474999</v>
      </c>
      <c r="DI111">
        <v>-152.35247219865099</v>
      </c>
      <c r="DJ111">
        <v>-40.454563583782999</v>
      </c>
      <c r="DK111">
        <v>-192.46785466533399</v>
      </c>
      <c r="DL111">
        <v>-152.09637911746299</v>
      </c>
      <c r="DM111">
        <v>-40.368097104161997</v>
      </c>
      <c r="DN111">
        <v>-192.56615102806001</v>
      </c>
      <c r="DO111">
        <v>-152.16646313101401</v>
      </c>
      <c r="DP111">
        <v>-40.396186012279998</v>
      </c>
      <c r="DR111">
        <v>-1.0231846352339999</v>
      </c>
      <c r="DS111">
        <v>-0.80326805236300003</v>
      </c>
      <c r="DT111">
        <v>-0.21876248248499999</v>
      </c>
      <c r="DU111">
        <v>-191.728212513073</v>
      </c>
      <c r="DV111">
        <v>-151.509326964894</v>
      </c>
      <c r="DW111">
        <v>-40.216566072296999</v>
      </c>
      <c r="DX111">
        <v>-1.024851497447</v>
      </c>
      <c r="DY111">
        <v>-0.80465599609000005</v>
      </c>
      <c r="DZ111">
        <v>-0.219030621812</v>
      </c>
      <c r="EA111">
        <f t="shared" si="205"/>
        <v>-192.75373072280982</v>
      </c>
      <c r="EB111">
        <f t="shared" si="206"/>
        <v>-152.31453811133366</v>
      </c>
      <c r="EC111">
        <f t="shared" si="207"/>
        <v>-40.435703944596355</v>
      </c>
      <c r="ED111">
        <v>-1.023789388422</v>
      </c>
      <c r="EE111">
        <v>-0.80384718837699998</v>
      </c>
      <c r="EF111">
        <v>-0.21877456857499999</v>
      </c>
      <c r="EG111">
        <v>-191.72822228484699</v>
      </c>
      <c r="EH111">
        <v>-151.50933220776901</v>
      </c>
      <c r="EI111">
        <v>-40.216567561417001</v>
      </c>
      <c r="EJ111">
        <v>-1.0249913709389999</v>
      </c>
      <c r="EK111">
        <v>-0.804784955829</v>
      </c>
      <c r="EL111">
        <v>-0.21903619577700001</v>
      </c>
      <c r="EM111">
        <f t="shared" si="208"/>
        <v>-192.75364430280541</v>
      </c>
      <c r="EN111">
        <f t="shared" si="209"/>
        <v>-152.31445314748495</v>
      </c>
      <c r="EO111">
        <f t="shared" si="210"/>
        <v>-40.435697493145355</v>
      </c>
      <c r="EP111">
        <v>-192.52561205414699</v>
      </c>
      <c r="EQ111">
        <v>-152.13068045821299</v>
      </c>
      <c r="ER111">
        <v>-40.391619449526999</v>
      </c>
      <c r="ES111">
        <f t="shared" si="211"/>
        <v>-5.7757388813001853E-2</v>
      </c>
      <c r="ET111">
        <f t="shared" si="212"/>
        <v>-3.4301340750005238E-2</v>
      </c>
      <c r="EU111">
        <f t="shared" si="213"/>
        <v>-2.3522345365002195E-2</v>
      </c>
      <c r="EV111">
        <v>-4.0538973913000001E-2</v>
      </c>
      <c r="EW111">
        <v>-3.5782672800999997E-2</v>
      </c>
      <c r="EX111">
        <v>-4.5665627529999997E-3</v>
      </c>
      <c r="EY111">
        <v>-192.696746772712</v>
      </c>
      <c r="EZ111">
        <v>-152.25990388587499</v>
      </c>
      <c r="FA111">
        <v>-40.433556402194</v>
      </c>
      <c r="FB111">
        <f t="shared" si="214"/>
        <v>-4.1855320167996979E-2</v>
      </c>
      <c r="FC111">
        <f t="shared" si="215"/>
        <v>-2.1589863556982891E-2</v>
      </c>
      <c r="FD111">
        <f t="shared" si="216"/>
        <v>-2.035325296299817E-2</v>
      </c>
      <c r="FE111">
        <v>-5.2797563095999998E-2</v>
      </c>
      <c r="FF111">
        <v>-4.6056878656E-2</v>
      </c>
      <c r="FG111">
        <v>-6.5406202110000001E-3</v>
      </c>
      <c r="FH111">
        <v>-192.735012946007</v>
      </c>
      <c r="FI111">
        <v>-152.300220583472</v>
      </c>
      <c r="FJ111">
        <v>-40.431363996297002</v>
      </c>
      <c r="FK111">
        <v>-192.74964184337699</v>
      </c>
      <c r="FL111">
        <v>-152.31137662789899</v>
      </c>
      <c r="FM111">
        <v>-40.434791148133002</v>
      </c>
      <c r="FN111">
        <v>-192.753090933934</v>
      </c>
      <c r="FO111">
        <v>-152.31400743191401</v>
      </c>
      <c r="FP111">
        <v>-40.435599220964001</v>
      </c>
      <c r="FQ111">
        <v>-192.74229942172499</v>
      </c>
      <c r="FR111">
        <v>-152.29453101307101</v>
      </c>
      <c r="FS111">
        <v>-40.444413442097002</v>
      </c>
      <c r="FT111">
        <f t="shared" si="217"/>
        <v>-2.8771840950980732E-2</v>
      </c>
      <c r="FU111">
        <f t="shared" si="218"/>
        <v>-1.1112724122000373E-2</v>
      </c>
      <c r="FV111">
        <f t="shared" si="219"/>
        <v>-1.7756976291998683E-2</v>
      </c>
      <c r="FW111">
        <v>-5.5871407136000001E-2</v>
      </c>
      <c r="FX111">
        <v>-4.8620161558000002E-2</v>
      </c>
      <c r="FY111">
        <v>-7.0354895500000002E-3</v>
      </c>
      <c r="FZ111">
        <v>-3.9715528772999997E-2</v>
      </c>
      <c r="GA111">
        <v>-3.5179666711E-2</v>
      </c>
      <c r="GB111">
        <v>-4.3723336719999999E-3</v>
      </c>
    </row>
    <row r="112" spans="1:184" ht="17" x14ac:dyDescent="0.25">
      <c r="A112" s="5">
        <v>12</v>
      </c>
      <c r="B112" t="s">
        <v>3</v>
      </c>
      <c r="C112" t="s">
        <v>2</v>
      </c>
      <c r="D112" t="s">
        <v>1</v>
      </c>
      <c r="E112" s="3">
        <v>1.5</v>
      </c>
      <c r="F112" s="2">
        <f t="shared" si="148"/>
        <v>-1.6396152224213612</v>
      </c>
      <c r="G112" s="4">
        <f t="shared" si="149"/>
        <v>-1.5896425993828196</v>
      </c>
      <c r="H112" s="4">
        <f t="shared" si="150"/>
        <v>-1.594504527941623</v>
      </c>
      <c r="I112" s="4">
        <f t="shared" si="151"/>
        <v>-1.59826855833786</v>
      </c>
      <c r="J112" s="4">
        <f t="shared" si="152"/>
        <v>-1.5989917021512758</v>
      </c>
      <c r="K112" s="4">
        <f t="shared" si="153"/>
        <v>-1.4864488478539184</v>
      </c>
      <c r="L112" s="4">
        <f t="shared" si="154"/>
        <v>-1.5633140527707798</v>
      </c>
      <c r="M112" s="4">
        <f t="shared" si="155"/>
        <v>-1.5856874396337179</v>
      </c>
      <c r="N112" s="4">
        <f t="shared" si="156"/>
        <v>-1.5925107746172658</v>
      </c>
      <c r="O112" s="4">
        <f t="shared" si="157"/>
        <v>-1.514522938880037</v>
      </c>
      <c r="P112" s="4">
        <f t="shared" si="158"/>
        <v>-1.6004976647003142</v>
      </c>
      <c r="Q112" s="4">
        <f t="shared" si="159"/>
        <v>-1.6242695393101365</v>
      </c>
      <c r="R112" s="4">
        <f t="shared" si="160"/>
        <v>-1.5305041581938872</v>
      </c>
      <c r="S112" s="4">
        <f t="shared" si="161"/>
        <v>-1.5504225942401284</v>
      </c>
      <c r="T112" s="4">
        <f t="shared" si="162"/>
        <v>-1.5553565596158385</v>
      </c>
      <c r="U112" s="4">
        <f t="shared" si="163"/>
        <v>-1.5886981360771211</v>
      </c>
      <c r="V112" s="4">
        <f t="shared" si="164"/>
        <v>-1.6195826219224947</v>
      </c>
      <c r="W112" s="39">
        <f t="shared" si="165"/>
        <v>-1.5969209451520221</v>
      </c>
      <c r="X112" s="4">
        <f t="shared" si="166"/>
        <v>-1.6232273553813554</v>
      </c>
      <c r="Y112" s="4">
        <f t="shared" si="167"/>
        <v>-1.5755125889499633</v>
      </c>
      <c r="Z112" s="4">
        <f t="shared" si="168"/>
        <v>-1.6165660607599941</v>
      </c>
      <c r="AA112" s="38">
        <f t="shared" si="169"/>
        <v>-1.6355579997516538</v>
      </c>
      <c r="AB112" s="4">
        <f t="shared" si="170"/>
        <v>-1.6396152224213612</v>
      </c>
      <c r="AC112" s="37">
        <f t="shared" si="171"/>
        <v>-1.6397243638674837</v>
      </c>
      <c r="AD112" s="36">
        <f t="shared" si="172"/>
        <v>-1.6571316359670658</v>
      </c>
      <c r="AE112" s="4">
        <f t="shared" si="173"/>
        <v>-1.5965533895951287</v>
      </c>
      <c r="AF112" s="4">
        <f t="shared" si="174"/>
        <v>-1.5994178439671272</v>
      </c>
      <c r="AG112" s="4">
        <f t="shared" si="175"/>
        <v>-1.6003562004382621</v>
      </c>
      <c r="AH112" s="4">
        <f t="shared" si="176"/>
        <v>-1.5996696834524635</v>
      </c>
      <c r="AI112" s="4">
        <f t="shared" si="177"/>
        <v>-1.6398551967103012</v>
      </c>
      <c r="AL112" s="4">
        <f t="shared" si="178"/>
        <v>2.497554326328157E-2</v>
      </c>
      <c r="AM112" s="4">
        <f t="shared" si="179"/>
        <v>-6.6029015074824393E-2</v>
      </c>
      <c r="AN112" s="31">
        <f t="shared" si="180"/>
        <v>-4.1053471811542827E-2</v>
      </c>
      <c r="AO112" s="4">
        <f t="shared" si="181"/>
        <v>3.1069742337512442E-2</v>
      </c>
      <c r="AP112" s="4">
        <f t="shared" si="182"/>
        <v>-6.8253354274572145E-2</v>
      </c>
      <c r="AQ112" s="31">
        <f t="shared" si="183"/>
        <v>-3.7183611937059699E-2</v>
      </c>
      <c r="AR112" s="35">
        <f t="shared" si="184"/>
        <v>3.4384855568228366E-2</v>
      </c>
      <c r="AS112" s="4">
        <f t="shared" si="185"/>
        <v>-7.2966954634772804E-2</v>
      </c>
      <c r="AT112" s="31">
        <f t="shared" si="186"/>
        <v>-3.8582099066544438E-2</v>
      </c>
      <c r="AU112" s="4">
        <f t="shared" si="187"/>
        <v>3.7122386843375356E-2</v>
      </c>
      <c r="AV112" s="32">
        <f t="shared" si="188"/>
        <v>-7.9422476453078802E-2</v>
      </c>
      <c r="AW112" s="31">
        <f t="shared" si="189"/>
        <v>-4.2300089609703447E-2</v>
      </c>
      <c r="AX112" s="4">
        <f t="shared" si="190"/>
        <v>3.8324185748777516E-2</v>
      </c>
      <c r="AY112" s="4">
        <f t="shared" si="191"/>
        <v>-5.8193977883233883E-2</v>
      </c>
      <c r="AZ112" s="4">
        <f t="shared" si="192"/>
        <v>-6.6416786958134827E-2</v>
      </c>
      <c r="BA112" s="4">
        <f t="shared" si="193"/>
        <v>-1.9869792134456367E-2</v>
      </c>
      <c r="BB112" s="31">
        <f t="shared" si="194"/>
        <v>-2.8092601209357311E-2</v>
      </c>
      <c r="BC112" s="4">
        <f t="shared" si="195"/>
        <v>3.9225097998844868E-2</v>
      </c>
      <c r="BD112" s="4">
        <f t="shared" si="196"/>
        <v>-6.9160027682366287E-2</v>
      </c>
      <c r="BE112" s="4">
        <f t="shared" si="197"/>
        <v>-7.2804761141226984E-2</v>
      </c>
      <c r="BF112" s="4">
        <f t="shared" si="198"/>
        <v>-2.9934929683521419E-2</v>
      </c>
      <c r="BG112" s="4">
        <f t="shared" si="199"/>
        <v>-3.3579663142382116E-2</v>
      </c>
      <c r="BH112" s="4">
        <f t="shared" si="200"/>
        <v>-4.0197378454233934E-2</v>
      </c>
      <c r="BI112" s="34">
        <f t="shared" si="201"/>
        <v>3.9115956552722375E-2</v>
      </c>
      <c r="BJ112" s="33">
        <f t="shared" si="202"/>
        <v>-4.0306519900356427E-2</v>
      </c>
      <c r="BK112" s="4">
        <f t="shared" si="203"/>
        <v>-5.6820121144418416E-2</v>
      </c>
      <c r="BL112" s="4">
        <f t="shared" si="204"/>
        <v>-9.6938889998783417E-2</v>
      </c>
      <c r="BN112" t="s">
        <v>4</v>
      </c>
      <c r="BO112">
        <v>-192.74858788287301</v>
      </c>
      <c r="BP112">
        <v>-152.31127129733301</v>
      </c>
      <c r="BQ112">
        <v>-40.434783328912999</v>
      </c>
      <c r="BR112">
        <v>-192.75212207043401</v>
      </c>
      <c r="BS112">
        <v>-152.31398116214399</v>
      </c>
      <c r="BT112">
        <v>-40.435599903686999</v>
      </c>
      <c r="BU112">
        <v>-192.74923039353001</v>
      </c>
      <c r="BV112">
        <v>-152.31188156656299</v>
      </c>
      <c r="BW112">
        <v>-40.434801823999997</v>
      </c>
      <c r="BX112">
        <v>-192.75227170722599</v>
      </c>
      <c r="BY112">
        <v>-152.31411639339399</v>
      </c>
      <c r="BZ112">
        <v>-40.435607158461998</v>
      </c>
      <c r="CA112">
        <v>-192.456968622516</v>
      </c>
      <c r="CB112">
        <v>-152.08892650722299</v>
      </c>
      <c r="CC112">
        <v>-40.365673308369999</v>
      </c>
      <c r="CD112">
        <v>-192.65395905631601</v>
      </c>
      <c r="CE112">
        <v>-152.23828628919401</v>
      </c>
      <c r="CF112">
        <v>-40.413181467702998</v>
      </c>
      <c r="CG112">
        <v>-192.712579586581</v>
      </c>
      <c r="CH112">
        <v>-152.283403997151</v>
      </c>
      <c r="CI112">
        <v>-40.426648635751</v>
      </c>
      <c r="CJ112">
        <v>-192.732550765236</v>
      </c>
      <c r="CK112">
        <v>-152.29869269485701</v>
      </c>
      <c r="CL112">
        <v>-40.431320243023997</v>
      </c>
      <c r="CM112">
        <v>-192.555234902168</v>
      </c>
      <c r="CN112">
        <v>-152.15895842158201</v>
      </c>
      <c r="CO112">
        <v>-40.393862934753002</v>
      </c>
      <c r="CP112">
        <v>-192.748562175465</v>
      </c>
      <c r="CQ112">
        <v>-152.30593702358601</v>
      </c>
      <c r="CR112">
        <v>-40.440074596605001</v>
      </c>
      <c r="CS112">
        <v>-192.79717327224299</v>
      </c>
      <c r="CT112">
        <v>-152.34314194868301</v>
      </c>
      <c r="CU112">
        <v>-40.451442885394002</v>
      </c>
      <c r="CV112">
        <v>-192.73818649536099</v>
      </c>
      <c r="CW112">
        <v>-152.29236444725299</v>
      </c>
      <c r="CX112">
        <v>-40.443383034581998</v>
      </c>
      <c r="CY112">
        <v>-192.75664507970299</v>
      </c>
      <c r="CZ112">
        <v>-152.30620685704699</v>
      </c>
      <c r="DA112">
        <v>-40.447967467082997</v>
      </c>
      <c r="DB112">
        <v>-192.76086579932701</v>
      </c>
      <c r="DC112">
        <v>-152.30927109471301</v>
      </c>
      <c r="DD112">
        <v>-40.449116086266997</v>
      </c>
      <c r="DE112">
        <v>-192.783670281231</v>
      </c>
      <c r="DF112">
        <v>-152.33226926864401</v>
      </c>
      <c r="DG112">
        <v>-40.448869261058</v>
      </c>
      <c r="DH112">
        <v>-192.809606282365</v>
      </c>
      <c r="DI112">
        <v>-152.352463957411</v>
      </c>
      <c r="DJ112">
        <v>-40.454561355865998</v>
      </c>
      <c r="DK112">
        <v>-192.466489700273</v>
      </c>
      <c r="DL112">
        <v>-152.09605094694101</v>
      </c>
      <c r="DM112">
        <v>-40.367928014309001</v>
      </c>
      <c r="DN112">
        <v>-192.56472887030699</v>
      </c>
      <c r="DO112">
        <v>-152.16613383578701</v>
      </c>
      <c r="DP112">
        <v>-40.396018872627998</v>
      </c>
      <c r="DR112">
        <v>-1.0226130519879999</v>
      </c>
      <c r="DS112">
        <v>-0.80326342139700002</v>
      </c>
      <c r="DT112">
        <v>-0.218759618755</v>
      </c>
      <c r="DU112">
        <v>-191.72784058574999</v>
      </c>
      <c r="DV112">
        <v>-151.509326863989</v>
      </c>
      <c r="DW112">
        <v>-40.216570892065</v>
      </c>
      <c r="DX112">
        <v>-1.024281484684</v>
      </c>
      <c r="DY112">
        <v>-0.804654298155</v>
      </c>
      <c r="DZ112">
        <v>-0.219029011622</v>
      </c>
      <c r="EA112">
        <f t="shared" si="205"/>
        <v>-192.75278941088629</v>
      </c>
      <c r="EB112">
        <f t="shared" si="206"/>
        <v>-152.31453748564869</v>
      </c>
      <c r="EC112">
        <f t="shared" si="207"/>
        <v>-40.435707655565842</v>
      </c>
      <c r="ED112">
        <v>-1.023216984581</v>
      </c>
      <c r="EE112">
        <v>-0.80384455535499999</v>
      </c>
      <c r="EF112">
        <v>-0.21877172884000001</v>
      </c>
      <c r="EG112">
        <v>-191.727850089068</v>
      </c>
      <c r="EH112">
        <v>-151.50933214660199</v>
      </c>
      <c r="EI112">
        <v>-40.216572382928</v>
      </c>
      <c r="EJ112">
        <v>-1.0244216181570001</v>
      </c>
      <c r="EK112">
        <v>-0.804784246792</v>
      </c>
      <c r="EL112">
        <v>-0.219034775534</v>
      </c>
      <c r="EM112">
        <f t="shared" si="208"/>
        <v>-192.75270330406741</v>
      </c>
      <c r="EN112">
        <f t="shared" si="209"/>
        <v>-152.31445306660743</v>
      </c>
      <c r="EO112">
        <f t="shared" si="210"/>
        <v>-40.4357014029898</v>
      </c>
      <c r="EP112">
        <v>-192.524311174275</v>
      </c>
      <c r="EQ112">
        <v>-152.13037728794001</v>
      </c>
      <c r="ER112">
        <v>-40.391462948372002</v>
      </c>
      <c r="ES112">
        <f t="shared" si="211"/>
        <v>-5.7821474001997331E-2</v>
      </c>
      <c r="ET112">
        <f t="shared" si="212"/>
        <v>-3.4326340999001559E-2</v>
      </c>
      <c r="EU112">
        <f t="shared" si="213"/>
        <v>-2.353493406300089E-2</v>
      </c>
      <c r="EV112">
        <v>-4.0417696030999997E-2</v>
      </c>
      <c r="EW112">
        <v>-3.5756547845999999E-2</v>
      </c>
      <c r="EX112">
        <v>-4.5559242560000001E-3</v>
      </c>
      <c r="EY112">
        <v>-192.69586071185699</v>
      </c>
      <c r="EZ112">
        <v>-152.259882809413</v>
      </c>
      <c r="FA112">
        <v>-40.433536115808998</v>
      </c>
      <c r="FB112">
        <f t="shared" si="214"/>
        <v>-4.1901655540982574E-2</v>
      </c>
      <c r="FC112">
        <f t="shared" si="215"/>
        <v>-2.1596520218992055E-2</v>
      </c>
      <c r="FD112">
        <f t="shared" si="216"/>
        <v>-2.0354648106000184E-2</v>
      </c>
      <c r="FE112">
        <v>-5.2701463608000002E-2</v>
      </c>
      <c r="FF112">
        <v>-4.6054214172999999E-2</v>
      </c>
      <c r="FG112">
        <v>-6.5384807959999996E-3</v>
      </c>
      <c r="FH112">
        <v>-192.73406609154799</v>
      </c>
      <c r="FI112">
        <v>-152.300209307827</v>
      </c>
      <c r="FJ112">
        <v>-40.431356696720002</v>
      </c>
      <c r="FK112">
        <v>-192.74869739343899</v>
      </c>
      <c r="FL112">
        <v>-152.311371725876</v>
      </c>
      <c r="FM112">
        <v>-40.434792402820001</v>
      </c>
      <c r="FN112">
        <v>-192.75214906887101</v>
      </c>
      <c r="FO112">
        <v>-152.31400566664499</v>
      </c>
      <c r="FP112">
        <v>-40.435602448636999</v>
      </c>
      <c r="FQ112">
        <v>-192.74140336309699</v>
      </c>
      <c r="FR112">
        <v>-152.29452271031499</v>
      </c>
      <c r="FS112">
        <v>-40.444408494855999</v>
      </c>
      <c r="FT112">
        <f t="shared" si="217"/>
        <v>-2.8823776515991995E-2</v>
      </c>
      <c r="FU112">
        <f t="shared" si="218"/>
        <v>-1.1118713163995153E-2</v>
      </c>
      <c r="FV112">
        <f t="shared" si="219"/>
        <v>-1.7759859104998554E-2</v>
      </c>
      <c r="FW112">
        <v>-5.5769909146000003E-2</v>
      </c>
      <c r="FX112">
        <v>-4.8619238368999999E-2</v>
      </c>
      <c r="FY112">
        <v>-7.0343905380000002E-3</v>
      </c>
      <c r="FZ112">
        <v>-3.9623897769999999E-2</v>
      </c>
      <c r="GA112">
        <v>-3.5169561863E-2</v>
      </c>
      <c r="GB112">
        <v>-4.3637872839999998E-3</v>
      </c>
    </row>
    <row r="113" spans="1:184" ht="17" x14ac:dyDescent="0.25">
      <c r="A113" s="5">
        <v>12</v>
      </c>
      <c r="B113" t="s">
        <v>3</v>
      </c>
      <c r="C113" t="s">
        <v>2</v>
      </c>
      <c r="D113" t="s">
        <v>1</v>
      </c>
      <c r="E113" s="3">
        <v>2</v>
      </c>
      <c r="F113" s="2">
        <f t="shared" si="148"/>
        <v>-0.82826137149985313</v>
      </c>
      <c r="G113" s="4">
        <f t="shared" si="149"/>
        <v>-0.81397854884080201</v>
      </c>
      <c r="H113" s="4">
        <f t="shared" si="150"/>
        <v>-0.81678495831952724</v>
      </c>
      <c r="I113" s="4">
        <f t="shared" si="151"/>
        <v>-0.81931489023976434</v>
      </c>
      <c r="J113" s="4">
        <f t="shared" si="152"/>
        <v>-0.81992062328072057</v>
      </c>
      <c r="K113" s="4">
        <f t="shared" si="153"/>
        <v>-0.77094596728135611</v>
      </c>
      <c r="L113" s="4">
        <f t="shared" si="154"/>
        <v>-0.81033238479152314</v>
      </c>
      <c r="M113" s="4">
        <f t="shared" si="155"/>
        <v>-0.81612253606007712</v>
      </c>
      <c r="N113" s="4">
        <f t="shared" si="156"/>
        <v>-0.81744400767974468</v>
      </c>
      <c r="O113" s="4">
        <f t="shared" si="157"/>
        <v>-0.77440647132404938</v>
      </c>
      <c r="P113" s="4">
        <f t="shared" si="158"/>
        <v>-0.81740300055753468</v>
      </c>
      <c r="Q113" s="4">
        <f t="shared" si="159"/>
        <v>-0.82365433114913134</v>
      </c>
      <c r="R113" s="4">
        <f t="shared" si="160"/>
        <v>-0.78550668829452031</v>
      </c>
      <c r="S113" s="4">
        <f t="shared" si="161"/>
        <v>-0.79453907509736343</v>
      </c>
      <c r="T113" s="4">
        <f t="shared" si="162"/>
        <v>-0.79726174155093454</v>
      </c>
      <c r="U113" s="4">
        <f t="shared" si="163"/>
        <v>-0.80548645021223064</v>
      </c>
      <c r="V113" s="4">
        <f t="shared" si="164"/>
        <v>-0.81821803188711062</v>
      </c>
      <c r="W113" s="39">
        <f t="shared" si="165"/>
        <v>-0.80830959057120311</v>
      </c>
      <c r="X113" s="4">
        <f t="shared" si="166"/>
        <v>-0.81946591290993032</v>
      </c>
      <c r="Y113" s="4">
        <f t="shared" si="167"/>
        <v>-0.81417358819960983</v>
      </c>
      <c r="Z113" s="4">
        <f t="shared" si="168"/>
        <v>-0.82151182108254839</v>
      </c>
      <c r="AA113" s="38">
        <f t="shared" si="169"/>
        <v>-0.8241231912024658</v>
      </c>
      <c r="AB113" s="4">
        <f t="shared" si="170"/>
        <v>-0.82826137149985313</v>
      </c>
      <c r="AC113" s="37">
        <f t="shared" si="171"/>
        <v>-0.82822764159348805</v>
      </c>
      <c r="AD113" s="36">
        <f t="shared" si="172"/>
        <v>-0.83595798354112238</v>
      </c>
      <c r="AE113" s="4">
        <f t="shared" si="173"/>
        <v>-0.81798943667265533</v>
      </c>
      <c r="AF113" s="4">
        <f t="shared" si="174"/>
        <v>-0.82026461786627469</v>
      </c>
      <c r="AG113" s="4">
        <f t="shared" si="175"/>
        <v>-0.8199187580849705</v>
      </c>
      <c r="AH113" s="4">
        <f t="shared" si="176"/>
        <v>-0.81883046970693685</v>
      </c>
      <c r="AI113" s="4">
        <f t="shared" si="177"/>
        <v>-0.82775291817665742</v>
      </c>
      <c r="AL113" s="4">
        <f t="shared" si="178"/>
        <v>1.5916310978700693E-2</v>
      </c>
      <c r="AM113" s="4">
        <f t="shared" si="179"/>
        <v>-2.3254544490499345E-2</v>
      </c>
      <c r="AN113" s="31">
        <f t="shared" si="180"/>
        <v>-7.3382335117986516E-3</v>
      </c>
      <c r="AO113" s="4">
        <f t="shared" si="181"/>
        <v>1.719173155449143E-2</v>
      </c>
      <c r="AP113" s="4">
        <f t="shared" si="182"/>
        <v>-2.4262347337847458E-2</v>
      </c>
      <c r="AQ113" s="31">
        <f t="shared" si="183"/>
        <v>-7.0706157833560282E-3</v>
      </c>
      <c r="AR113" s="35">
        <f t="shared" si="184"/>
        <v>1.8062516457339306E-2</v>
      </c>
      <c r="AS113" s="4">
        <f t="shared" si="185"/>
        <v>-2.5594310925226283E-2</v>
      </c>
      <c r="AT113" s="31">
        <f t="shared" si="186"/>
        <v>-7.5317944678869771E-3</v>
      </c>
      <c r="AU113" s="4">
        <f t="shared" si="187"/>
        <v>1.8781587191751926E-2</v>
      </c>
      <c r="AV113" s="32">
        <f t="shared" si="188"/>
        <v>-2.7418504607854714E-2</v>
      </c>
      <c r="AW113" s="31">
        <f t="shared" si="189"/>
        <v>-8.6369174161027885E-3</v>
      </c>
      <c r="AX113" s="4">
        <f t="shared" si="190"/>
        <v>1.8589332019923629E-2</v>
      </c>
      <c r="AY113" s="4">
        <f t="shared" si="191"/>
        <v>-1.9979761917710337E-2</v>
      </c>
      <c r="AZ113" s="4">
        <f t="shared" si="192"/>
        <v>-2.2802902276682809E-2</v>
      </c>
      <c r="BA113" s="4">
        <f t="shared" si="193"/>
        <v>-1.3904298977867081E-3</v>
      </c>
      <c r="BB113" s="31">
        <f t="shared" si="194"/>
        <v>-4.2135702567591797E-3</v>
      </c>
      <c r="BC113" s="4">
        <f t="shared" si="195"/>
        <v>1.9421750974276245E-2</v>
      </c>
      <c r="BD113" s="4">
        <f t="shared" si="196"/>
        <v>-2.3678956789747185E-2</v>
      </c>
      <c r="BE113" s="4">
        <f t="shared" si="197"/>
        <v>-2.4926837812566861E-2</v>
      </c>
      <c r="BF113" s="4">
        <f t="shared" si="198"/>
        <v>-4.2572058154709408E-3</v>
      </c>
      <c r="BG113" s="4">
        <f t="shared" si="199"/>
        <v>-5.5050868382906168E-3</v>
      </c>
      <c r="BH113" s="4">
        <f t="shared" si="200"/>
        <v>-7.9967536335784697E-3</v>
      </c>
      <c r="BI113" s="34">
        <f t="shared" si="201"/>
        <v>1.9455480880641363E-2</v>
      </c>
      <c r="BJ113" s="33">
        <f t="shared" si="202"/>
        <v>-7.9630237272133517E-3</v>
      </c>
      <c r="BK113" s="4">
        <f t="shared" si="203"/>
        <v>-1.9936744259119774E-2</v>
      </c>
      <c r="BL113" s="4">
        <f t="shared" si="204"/>
        <v>-3.5115116649123881E-2</v>
      </c>
      <c r="BN113" t="s">
        <v>0</v>
      </c>
      <c r="BO113">
        <v>-192.74734427025001</v>
      </c>
      <c r="BP113">
        <v>-152.31126569296899</v>
      </c>
      <c r="BQ113">
        <v>-40.434781419948997</v>
      </c>
      <c r="BR113">
        <v>-192.75088096034301</v>
      </c>
      <c r="BS113">
        <v>-152.31397961873799</v>
      </c>
      <c r="BT113">
        <v>-40.435599711975001</v>
      </c>
      <c r="BU113">
        <v>-192.747983760994</v>
      </c>
      <c r="BV113">
        <v>-152.31187811664</v>
      </c>
      <c r="BW113">
        <v>-40.434799983021001</v>
      </c>
      <c r="BX113">
        <v>-192.75102967605201</v>
      </c>
      <c r="BY113">
        <v>-152.31411569896301</v>
      </c>
      <c r="BZ113">
        <v>-40.435607350459001</v>
      </c>
      <c r="CA113">
        <v>-192.45563236760401</v>
      </c>
      <c r="CB113">
        <v>-152.08882505334799</v>
      </c>
      <c r="CC113">
        <v>-40.365578733705</v>
      </c>
      <c r="CD113">
        <v>-192.6526988562</v>
      </c>
      <c r="CE113">
        <v>-152.23825435065001</v>
      </c>
      <c r="CF113">
        <v>-40.413153158749999</v>
      </c>
      <c r="CG113">
        <v>-192.71133279468501</v>
      </c>
      <c r="CH113">
        <v>-152.283393583795</v>
      </c>
      <c r="CI113">
        <v>-40.426638636897003</v>
      </c>
      <c r="CJ113">
        <v>-192.73130631940299</v>
      </c>
      <c r="CK113">
        <v>-152.29868886260201</v>
      </c>
      <c r="CL113">
        <v>-40.431314776908998</v>
      </c>
      <c r="CM113">
        <v>-192.55385854210201</v>
      </c>
      <c r="CN113">
        <v>-152.158859320148</v>
      </c>
      <c r="CO113">
        <v>-40.393765126738998</v>
      </c>
      <c r="CP113">
        <v>-192.74725828375799</v>
      </c>
      <c r="CQ113">
        <v>-152.30590825851101</v>
      </c>
      <c r="CR113">
        <v>-40.440047410703997</v>
      </c>
      <c r="CS113">
        <v>-192.79588269968099</v>
      </c>
      <c r="CT113">
        <v>-152.343134644027</v>
      </c>
      <c r="CU113">
        <v>-40.451435478981999</v>
      </c>
      <c r="CV113">
        <v>-192.736980472098</v>
      </c>
      <c r="CW113">
        <v>-152.29235524128799</v>
      </c>
      <c r="CX113">
        <v>-40.443373446274002</v>
      </c>
      <c r="CY113">
        <v>-192.755433741752</v>
      </c>
      <c r="CZ113">
        <v>-152.306202001597</v>
      </c>
      <c r="DA113">
        <v>-40.447965561594998</v>
      </c>
      <c r="DB113">
        <v>-192.759656193192</v>
      </c>
      <c r="DC113">
        <v>-152.309269548808</v>
      </c>
      <c r="DD113">
        <v>-40.449116126979</v>
      </c>
      <c r="DE113">
        <v>-192.78239628174401</v>
      </c>
      <c r="DF113">
        <v>-152.33225638517601</v>
      </c>
      <c r="DG113">
        <v>-40.448856272256002</v>
      </c>
      <c r="DH113">
        <v>-192.80831772717701</v>
      </c>
      <c r="DI113">
        <v>-152.35245589195199</v>
      </c>
      <c r="DJ113">
        <v>-40.454557921846998</v>
      </c>
      <c r="DK113">
        <v>-192.46486499139101</v>
      </c>
      <c r="DL113">
        <v>-152.09579168431699</v>
      </c>
      <c r="DM113">
        <v>-40.367775838927002</v>
      </c>
      <c r="DN113">
        <v>-192.563055015879</v>
      </c>
      <c r="DO113">
        <v>-152.165876305849</v>
      </c>
      <c r="DP113">
        <v>-40.395869547665001</v>
      </c>
      <c r="DR113">
        <v>-1.0222122577099999</v>
      </c>
      <c r="DS113">
        <v>-0.80325859651300002</v>
      </c>
      <c r="DT113">
        <v>-0.21875801992900001</v>
      </c>
      <c r="DU113">
        <v>-191.72699899794699</v>
      </c>
      <c r="DV113">
        <v>-151.509326739248</v>
      </c>
      <c r="DW113">
        <v>-40.216571069220997</v>
      </c>
      <c r="DX113">
        <v>-1.023881962396</v>
      </c>
      <c r="DY113">
        <v>-0.80465287949099995</v>
      </c>
      <c r="DZ113">
        <v>-0.219028642754</v>
      </c>
      <c r="EA113">
        <f t="shared" si="205"/>
        <v>-192.75154880956643</v>
      </c>
      <c r="EB113">
        <f t="shared" si="206"/>
        <v>-152.31453730466507</v>
      </c>
      <c r="EC113">
        <f t="shared" si="207"/>
        <v>-40.435707955812987</v>
      </c>
      <c r="ED113">
        <v>-1.0228133747920001</v>
      </c>
      <c r="EE113">
        <v>-0.80384135310000004</v>
      </c>
      <c r="EF113">
        <v>-0.21877013457200001</v>
      </c>
      <c r="EG113">
        <v>-191.72700792363901</v>
      </c>
      <c r="EH113">
        <v>-151.50933204339199</v>
      </c>
      <c r="EI113">
        <v>-40.216572670783997</v>
      </c>
      <c r="EJ113">
        <v>-1.0240217524140001</v>
      </c>
      <c r="EK113">
        <v>-0.80478365556999998</v>
      </c>
      <c r="EL113">
        <v>-0.219034679674</v>
      </c>
      <c r="EM113">
        <f t="shared" si="208"/>
        <v>-192.75146261431448</v>
      </c>
      <c r="EN113">
        <f t="shared" si="209"/>
        <v>-152.31445330765791</v>
      </c>
      <c r="EO113">
        <f t="shared" si="210"/>
        <v>-40.435702131836315</v>
      </c>
      <c r="EP113">
        <v>-192.522736879832</v>
      </c>
      <c r="EQ113">
        <v>-152.13014006560499</v>
      </c>
      <c r="ER113">
        <v>-40.391324710334999</v>
      </c>
      <c r="ES113">
        <f t="shared" si="211"/>
        <v>-5.7871888440985231E-2</v>
      </c>
      <c r="ET113">
        <f t="shared" si="212"/>
        <v>-3.4348381287998109E-2</v>
      </c>
      <c r="EU113">
        <f t="shared" si="213"/>
        <v>-2.354887140799633E-2</v>
      </c>
      <c r="EV113">
        <v>-4.0318136047999997E-2</v>
      </c>
      <c r="EW113">
        <v>-3.5736240244000003E-2</v>
      </c>
      <c r="EX113">
        <v>-4.5448373299999999E-3</v>
      </c>
      <c r="EY113">
        <v>-192.69463207110601</v>
      </c>
      <c r="EZ113">
        <v>-152.259856908957</v>
      </c>
      <c r="FA113">
        <v>-40.433511212116002</v>
      </c>
      <c r="FB113">
        <f t="shared" si="214"/>
        <v>-4.1933214906009653E-2</v>
      </c>
      <c r="FC113">
        <f t="shared" si="215"/>
        <v>-2.1602558306994979E-2</v>
      </c>
      <c r="FD113">
        <f t="shared" si="216"/>
        <v>-2.0358053366003048E-2</v>
      </c>
      <c r="FE113">
        <v>-5.2626212652000001E-2</v>
      </c>
      <c r="FF113">
        <v>-4.6051349553999997E-2</v>
      </c>
      <c r="FG113">
        <v>-6.5361985880000003E-3</v>
      </c>
      <c r="FH113">
        <v>-192.73282944231801</v>
      </c>
      <c r="FI113">
        <v>-152.300200958728</v>
      </c>
      <c r="FJ113">
        <v>-40.431347075068999</v>
      </c>
      <c r="FK113">
        <v>-192.7474536414</v>
      </c>
      <c r="FL113">
        <v>-152.311366140263</v>
      </c>
      <c r="FM113">
        <v>-40.434790372047999</v>
      </c>
      <c r="FN113">
        <v>-192.75090796350801</v>
      </c>
      <c r="FO113">
        <v>-152.31400418821499</v>
      </c>
      <c r="FP113">
        <v>-40.435602253607001</v>
      </c>
      <c r="FQ113">
        <v>-192.74018950933001</v>
      </c>
      <c r="FR113">
        <v>-152.29451612123401</v>
      </c>
      <c r="FS113">
        <v>-40.444401598554002</v>
      </c>
      <c r="FT113">
        <f t="shared" si="217"/>
        <v>-2.8856714645002057E-2</v>
      </c>
      <c r="FU113">
        <f t="shared" si="218"/>
        <v>-1.1122537439007374E-2</v>
      </c>
      <c r="FV113">
        <f t="shared" si="219"/>
        <v>-1.7762961656998755E-2</v>
      </c>
      <c r="FW113">
        <v>-5.5693190351000003E-2</v>
      </c>
      <c r="FX113">
        <v>-4.8618522794000002E-2</v>
      </c>
      <c r="FY113">
        <v>-7.0338804280000002E-3</v>
      </c>
      <c r="FZ113">
        <v>-3.9546793167000001E-2</v>
      </c>
      <c r="GA113">
        <v>-3.5159244770999999E-2</v>
      </c>
      <c r="GB113">
        <v>-4.3557771729999997E-3</v>
      </c>
    </row>
    <row r="115" spans="1:184" x14ac:dyDescent="0.2">
      <c r="AL115" s="4">
        <f t="shared" ref="AL115:AL146" si="220">AL18-$BI18</f>
        <v>-5.5242783800533241E-2</v>
      </c>
      <c r="AM115" s="4">
        <f t="shared" ref="AM115:AM146" si="221">AM18-$AV18</f>
        <v>4.3783735136785851E-2</v>
      </c>
      <c r="AN115" s="4">
        <f t="shared" ref="AN115:AN146" si="222">AN18-$BJ18</f>
        <v>-1.145904866374739E-2</v>
      </c>
      <c r="AO115" s="4">
        <f t="shared" ref="AO115:AO146" si="223">AO18-$BI18</f>
        <v>-2.2353112669699721E-2</v>
      </c>
      <c r="AP115" s="4">
        <f t="shared" ref="AP115:AP146" si="224">AP18-$AV18</f>
        <v>2.2596438490288112E-2</v>
      </c>
      <c r="AQ115" s="4">
        <f t="shared" ref="AQ115:AQ146" si="225">AQ18-$BJ18</f>
        <v>2.4332582058839147E-4</v>
      </c>
      <c r="AR115" s="4">
        <f t="shared" ref="AR115:AR146" si="226">AR18-$BI18</f>
        <v>-1.2009370300864131E-2</v>
      </c>
      <c r="AS115" s="4">
        <f t="shared" ref="AS115:AS146" si="227">AS18-$AV18</f>
        <v>1.306027451027203E-2</v>
      </c>
      <c r="AT115" s="4">
        <f t="shared" ref="AT115:AT146" si="228">AT18-$BJ18</f>
        <v>1.0509042094078991E-3</v>
      </c>
      <c r="AU115" s="4">
        <f t="shared" ref="AU115:AU146" si="229">AU18-$BI18</f>
        <v>-3.4677862685638938E-3</v>
      </c>
      <c r="AV115" s="32">
        <f t="shared" ref="AV115:AV146" si="230">AV18-$AV18</f>
        <v>0</v>
      </c>
      <c r="AW115" s="4">
        <f t="shared" ref="AW115:AW146" si="231">AW18-$BJ18</f>
        <v>-3.4677862685638938E-3</v>
      </c>
      <c r="AX115" s="4">
        <f t="shared" ref="AX115:AX146" si="232">AX18-$BI18</f>
        <v>-4.0451533913850035E-3</v>
      </c>
      <c r="AY115" s="4">
        <f t="shared" ref="AY115:AZ134" si="233">AY18-$AV18</f>
        <v>4.9818345900315364E-2</v>
      </c>
      <c r="AZ115" s="4">
        <f t="shared" si="233"/>
        <v>2.1204907906103854E-2</v>
      </c>
      <c r="BA115" s="4">
        <f t="shared" ref="BA115:BB134" si="234">BA18-$BJ18</f>
        <v>4.577319250893036E-2</v>
      </c>
      <c r="BB115" s="4">
        <f t="shared" si="234"/>
        <v>1.715975451471885E-2</v>
      </c>
      <c r="BC115" s="4">
        <f t="shared" ref="BC115:BC146" si="235">BC18-$BI18</f>
        <v>-4.6562019794235687E-4</v>
      </c>
      <c r="BD115" s="4">
        <f t="shared" ref="BD115:BE134" si="236">BD18-$AV18</f>
        <v>2.4441781396816409E-2</v>
      </c>
      <c r="BE115" s="4">
        <f t="shared" si="236"/>
        <v>1.243261633216039E-2</v>
      </c>
      <c r="BF115" s="4">
        <f t="shared" ref="BF115:BH134" si="237">BF18-$BJ18</f>
        <v>2.3976161198874052E-2</v>
      </c>
      <c r="BG115" s="4">
        <f t="shared" si="237"/>
        <v>1.1966996134218033E-2</v>
      </c>
      <c r="BH115" s="4">
        <f t="shared" si="237"/>
        <v>-4.6562019794235687E-4</v>
      </c>
      <c r="BI115" s="34">
        <f t="shared" ref="BI115:BI146" si="238">BI18-$BI18</f>
        <v>0</v>
      </c>
      <c r="BJ115" s="33">
        <f t="shared" ref="BJ115:BJ146" si="239">BJ18-$BJ18</f>
        <v>0</v>
      </c>
      <c r="BK115" s="4"/>
      <c r="BL115" s="32">
        <f t="shared" ref="BL115:BL146" si="240">BL18-$AV18</f>
        <v>-7.309770200251553E-2</v>
      </c>
    </row>
    <row r="116" spans="1:184" x14ac:dyDescent="0.2">
      <c r="AL116" s="4">
        <f t="shared" si="220"/>
        <v>-4.6480240462104458E-2</v>
      </c>
      <c r="AM116" s="4">
        <f t="shared" si="221"/>
        <v>3.5848641280095794E-2</v>
      </c>
      <c r="AN116" s="4">
        <f t="shared" si="222"/>
        <v>-1.0631599182008664E-2</v>
      </c>
      <c r="AO116" s="4">
        <f t="shared" si="223"/>
        <v>-1.8177637452515771E-2</v>
      </c>
      <c r="AP116" s="4">
        <f t="shared" si="224"/>
        <v>1.9508420657009556E-2</v>
      </c>
      <c r="AQ116" s="4">
        <f t="shared" si="225"/>
        <v>1.3307832044937851E-3</v>
      </c>
      <c r="AR116" s="4">
        <f t="shared" si="226"/>
        <v>-9.6154692402866671E-3</v>
      </c>
      <c r="AS116" s="4">
        <f t="shared" si="227"/>
        <v>1.1275464014026459E-2</v>
      </c>
      <c r="AT116" s="4">
        <f t="shared" si="228"/>
        <v>1.6599947737397924E-3</v>
      </c>
      <c r="AU116" s="4">
        <f t="shared" si="229"/>
        <v>-2.54506119302228E-3</v>
      </c>
      <c r="AV116" s="32">
        <f t="shared" si="230"/>
        <v>0</v>
      </c>
      <c r="AW116" s="4">
        <f t="shared" si="231"/>
        <v>-2.54506119302228E-3</v>
      </c>
      <c r="AX116" s="4">
        <f t="shared" si="232"/>
        <v>-3.584017991224181E-3</v>
      </c>
      <c r="AY116" s="4">
        <f t="shared" si="233"/>
        <v>4.2022700987625283E-2</v>
      </c>
      <c r="AZ116" s="4">
        <f t="shared" si="233"/>
        <v>1.7735038894294008E-2</v>
      </c>
      <c r="BA116" s="4">
        <f t="shared" si="234"/>
        <v>3.8438682996401102E-2</v>
      </c>
      <c r="BB116" s="4">
        <f t="shared" si="234"/>
        <v>1.4151020903069828E-2</v>
      </c>
      <c r="BC116" s="4">
        <f t="shared" si="235"/>
        <v>-4.679589052535571E-4</v>
      </c>
      <c r="BD116" s="4">
        <f t="shared" si="236"/>
        <v>2.1059738372870118E-2</v>
      </c>
      <c r="BE116" s="4">
        <f t="shared" si="236"/>
        <v>1.0896534529565377E-2</v>
      </c>
      <c r="BF116" s="4">
        <f t="shared" si="237"/>
        <v>2.0591779467616561E-2</v>
      </c>
      <c r="BG116" s="4">
        <f t="shared" si="237"/>
        <v>1.042857562431182E-2</v>
      </c>
      <c r="BH116" s="4">
        <f t="shared" si="237"/>
        <v>-4.679589052535571E-4</v>
      </c>
      <c r="BI116" s="34">
        <f t="shared" si="238"/>
        <v>0</v>
      </c>
      <c r="BJ116" s="33">
        <f t="shared" si="239"/>
        <v>0</v>
      </c>
      <c r="BK116" s="4"/>
      <c r="BL116" s="32">
        <f t="shared" si="240"/>
        <v>-5.8938958098504968E-2</v>
      </c>
    </row>
    <row r="117" spans="1:184" x14ac:dyDescent="0.2">
      <c r="AL117" s="4">
        <f t="shared" si="220"/>
        <v>-3.9213182266278443E-2</v>
      </c>
      <c r="AM117" s="4">
        <f t="shared" si="221"/>
        <v>2.9515455127214596E-2</v>
      </c>
      <c r="AN117" s="4">
        <f t="shared" si="222"/>
        <v>-9.697727139063847E-3</v>
      </c>
      <c r="AO117" s="4">
        <f t="shared" si="223"/>
        <v>-1.4749619591029578E-2</v>
      </c>
      <c r="AP117" s="4">
        <f t="shared" si="224"/>
        <v>1.6988611618161037E-2</v>
      </c>
      <c r="AQ117" s="4">
        <f t="shared" si="225"/>
        <v>2.238992027131459E-3</v>
      </c>
      <c r="AR117" s="4">
        <f t="shared" si="226"/>
        <v>-7.6455337016996111E-3</v>
      </c>
      <c r="AS117" s="4">
        <f t="shared" si="227"/>
        <v>9.8190664593865717E-3</v>
      </c>
      <c r="AT117" s="4">
        <f t="shared" si="228"/>
        <v>2.1735327576869606E-3</v>
      </c>
      <c r="AU117" s="4">
        <f t="shared" si="229"/>
        <v>-1.7791707904178944E-3</v>
      </c>
      <c r="AV117" s="32">
        <f t="shared" si="230"/>
        <v>0</v>
      </c>
      <c r="AW117" s="4">
        <f t="shared" si="231"/>
        <v>-1.7791707904178944E-3</v>
      </c>
      <c r="AX117" s="4">
        <f t="shared" si="232"/>
        <v>-3.1471434134024562E-3</v>
      </c>
      <c r="AY117" s="4">
        <f t="shared" si="233"/>
        <v>3.5752652938902924E-2</v>
      </c>
      <c r="AZ117" s="4">
        <f t="shared" si="233"/>
        <v>1.5070540087466583E-2</v>
      </c>
      <c r="BA117" s="4">
        <f t="shared" si="234"/>
        <v>3.2605509525500467E-2</v>
      </c>
      <c r="BB117" s="4">
        <f t="shared" si="234"/>
        <v>1.1923396674064127E-2</v>
      </c>
      <c r="BC117" s="4">
        <f t="shared" si="235"/>
        <v>-3.8712195101631153E-4</v>
      </c>
      <c r="BD117" s="4">
        <f t="shared" si="236"/>
        <v>1.8298154306033126E-2</v>
      </c>
      <c r="BE117" s="4">
        <f t="shared" si="236"/>
        <v>9.6645913485996771E-3</v>
      </c>
      <c r="BF117" s="4">
        <f t="shared" si="237"/>
        <v>1.7911032355016815E-2</v>
      </c>
      <c r="BG117" s="4">
        <f t="shared" si="237"/>
        <v>9.2774693975833655E-3</v>
      </c>
      <c r="BH117" s="4">
        <f t="shared" si="237"/>
        <v>-3.8712195101631153E-4</v>
      </c>
      <c r="BI117" s="34">
        <f t="shared" si="238"/>
        <v>0</v>
      </c>
      <c r="BJ117" s="33">
        <f t="shared" si="239"/>
        <v>0</v>
      </c>
      <c r="BK117" s="4"/>
      <c r="BL117" s="32">
        <f t="shared" si="240"/>
        <v>-4.7156410893482131E-2</v>
      </c>
    </row>
    <row r="118" spans="1:184" x14ac:dyDescent="0.2">
      <c r="AL118" s="4">
        <f t="shared" si="220"/>
        <v>-3.3176756722970074E-2</v>
      </c>
      <c r="AM118" s="4">
        <f t="shared" si="221"/>
        <v>2.4377800777229258E-2</v>
      </c>
      <c r="AN118" s="4">
        <f t="shared" si="222"/>
        <v>-8.7989559457408162E-3</v>
      </c>
      <c r="AO118" s="4">
        <f t="shared" si="223"/>
        <v>-1.1985209924640597E-2</v>
      </c>
      <c r="AP118" s="4">
        <f t="shared" si="224"/>
        <v>1.4822908776184057E-2</v>
      </c>
      <c r="AQ118" s="4">
        <f t="shared" si="225"/>
        <v>2.8376988515434604E-3</v>
      </c>
      <c r="AR118" s="4">
        <f t="shared" si="226"/>
        <v>-6.0412397515575977E-3</v>
      </c>
      <c r="AS118" s="4">
        <f t="shared" si="227"/>
        <v>8.5673349692204359E-3</v>
      </c>
      <c r="AT118" s="4">
        <f t="shared" si="228"/>
        <v>2.5260952176628382E-3</v>
      </c>
      <c r="AU118" s="4">
        <f t="shared" si="229"/>
        <v>-1.1328691726613938E-3</v>
      </c>
      <c r="AV118" s="32">
        <f t="shared" si="230"/>
        <v>0</v>
      </c>
      <c r="AW118" s="4">
        <f t="shared" si="231"/>
        <v>-1.1328691726613938E-3</v>
      </c>
      <c r="AX118" s="4">
        <f t="shared" si="232"/>
        <v>-2.7947465513037534E-3</v>
      </c>
      <c r="AY118" s="4">
        <f t="shared" si="233"/>
        <v>3.0565585336443712E-2</v>
      </c>
      <c r="AZ118" s="4">
        <f t="shared" si="233"/>
        <v>1.2942249540887102E-2</v>
      </c>
      <c r="BA118" s="4">
        <f t="shared" si="234"/>
        <v>2.7770838785139959E-2</v>
      </c>
      <c r="BB118" s="4">
        <f t="shared" si="234"/>
        <v>1.0147502989583349E-2</v>
      </c>
      <c r="BC118" s="4">
        <f t="shared" si="235"/>
        <v>-3.3879488501721566E-4</v>
      </c>
      <c r="BD118" s="4">
        <f t="shared" si="236"/>
        <v>1.5944204259564998E-2</v>
      </c>
      <c r="BE118" s="4">
        <f t="shared" si="236"/>
        <v>8.6007643669349931E-3</v>
      </c>
      <c r="BF118" s="4">
        <f t="shared" si="237"/>
        <v>1.5605409374547782E-2</v>
      </c>
      <c r="BG118" s="4">
        <f t="shared" si="237"/>
        <v>8.2619694819177775E-3</v>
      </c>
      <c r="BH118" s="4">
        <f t="shared" si="237"/>
        <v>-3.3879488501721566E-4</v>
      </c>
      <c r="BI118" s="34">
        <f t="shared" si="238"/>
        <v>0</v>
      </c>
      <c r="BJ118" s="33">
        <f t="shared" si="239"/>
        <v>0</v>
      </c>
      <c r="BK118" s="4"/>
      <c r="BL118" s="32">
        <f t="shared" si="240"/>
        <v>-3.7547661022616585E-2</v>
      </c>
    </row>
    <row r="119" spans="1:184" x14ac:dyDescent="0.2">
      <c r="AL119" s="4">
        <f t="shared" si="220"/>
        <v>-2.8185271317043153E-2</v>
      </c>
      <c r="AM119" s="4">
        <f t="shared" si="221"/>
        <v>2.0240713723035139E-2</v>
      </c>
      <c r="AN119" s="4">
        <f t="shared" si="222"/>
        <v>-7.9445575940080143E-3</v>
      </c>
      <c r="AO119" s="4">
        <f t="shared" si="223"/>
        <v>-9.7560646954963637E-3</v>
      </c>
      <c r="AP119" s="4">
        <f t="shared" si="224"/>
        <v>1.2918022988257075E-2</v>
      </c>
      <c r="AQ119" s="4">
        <f t="shared" si="225"/>
        <v>3.1619582927607109E-3</v>
      </c>
      <c r="AR119" s="4">
        <f t="shared" si="226"/>
        <v>-4.752803409313916E-3</v>
      </c>
      <c r="AS119" s="4">
        <f t="shared" si="227"/>
        <v>7.4663503467218562E-3</v>
      </c>
      <c r="AT119" s="4">
        <f t="shared" si="228"/>
        <v>2.7135469374079402E-3</v>
      </c>
      <c r="AU119" s="4">
        <f t="shared" si="229"/>
        <v>-6.2124490876197536E-4</v>
      </c>
      <c r="AV119" s="32">
        <f t="shared" si="230"/>
        <v>0</v>
      </c>
      <c r="AW119" s="4">
        <f t="shared" si="231"/>
        <v>-6.2124490876197536E-4</v>
      </c>
      <c r="AX119" s="4">
        <f t="shared" si="232"/>
        <v>-2.4907872780340345E-3</v>
      </c>
      <c r="AY119" s="4">
        <f t="shared" si="233"/>
        <v>2.6273970317908457E-2</v>
      </c>
      <c r="AZ119" s="4">
        <f t="shared" si="233"/>
        <v>1.1197918436449517E-2</v>
      </c>
      <c r="BA119" s="4">
        <f t="shared" si="234"/>
        <v>2.3783183039874423E-2</v>
      </c>
      <c r="BB119" s="4">
        <f t="shared" si="234"/>
        <v>8.707131158415482E-3</v>
      </c>
      <c r="BC119" s="4">
        <f t="shared" si="235"/>
        <v>-3.07655322922748E-4</v>
      </c>
      <c r="BD119" s="4">
        <f t="shared" si="236"/>
        <v>1.3921654132096839E-2</v>
      </c>
      <c r="BE119" s="4">
        <f t="shared" si="236"/>
        <v>7.6478425244981552E-3</v>
      </c>
      <c r="BF119" s="4">
        <f t="shared" si="237"/>
        <v>1.3613998809174091E-2</v>
      </c>
      <c r="BG119" s="4">
        <f t="shared" si="237"/>
        <v>7.3401872015754072E-3</v>
      </c>
      <c r="BH119" s="4">
        <f t="shared" si="237"/>
        <v>-3.07655322922748E-4</v>
      </c>
      <c r="BI119" s="34">
        <f t="shared" si="238"/>
        <v>0</v>
      </c>
      <c r="BJ119" s="33">
        <f t="shared" si="239"/>
        <v>0</v>
      </c>
      <c r="BK119" s="4"/>
      <c r="BL119" s="32">
        <f t="shared" si="240"/>
        <v>-3.0056864461861454E-2</v>
      </c>
    </row>
    <row r="120" spans="1:184" x14ac:dyDescent="0.2">
      <c r="AL120" s="4">
        <f t="shared" si="220"/>
        <v>-1.7625751037978185E-2</v>
      </c>
      <c r="AM120" s="4">
        <f t="shared" si="221"/>
        <v>1.1812117583607701E-2</v>
      </c>
      <c r="AN120" s="4">
        <f t="shared" si="222"/>
        <v>-5.8136334543704843E-3</v>
      </c>
      <c r="AO120" s="4">
        <f t="shared" si="223"/>
        <v>-5.3368955023253284E-3</v>
      </c>
      <c r="AP120" s="4">
        <f t="shared" si="224"/>
        <v>8.2464881227842374E-3</v>
      </c>
      <c r="AQ120" s="4">
        <f t="shared" si="225"/>
        <v>2.909592620458909E-3</v>
      </c>
      <c r="AR120" s="4">
        <f t="shared" si="226"/>
        <v>-2.2996855291243234E-3</v>
      </c>
      <c r="AS120" s="4">
        <f t="shared" si="227"/>
        <v>4.7662997279659669E-3</v>
      </c>
      <c r="AT120" s="4">
        <f t="shared" si="228"/>
        <v>2.4666141988416435E-3</v>
      </c>
      <c r="AU120" s="4">
        <f t="shared" si="229"/>
        <v>2.0836071611071705E-4</v>
      </c>
      <c r="AV120" s="32">
        <f t="shared" si="230"/>
        <v>0</v>
      </c>
      <c r="AW120" s="4">
        <f t="shared" si="231"/>
        <v>2.0836071611071705E-4</v>
      </c>
      <c r="AX120" s="4">
        <f t="shared" si="232"/>
        <v>-1.7775235671219844E-3</v>
      </c>
      <c r="AY120" s="4">
        <f t="shared" si="233"/>
        <v>1.6906458718980388E-2</v>
      </c>
      <c r="AZ120" s="4">
        <f t="shared" si="233"/>
        <v>7.2693313171827978E-3</v>
      </c>
      <c r="BA120" s="4">
        <f t="shared" si="234"/>
        <v>1.5128935151858404E-2</v>
      </c>
      <c r="BB120" s="4">
        <f t="shared" si="234"/>
        <v>5.4918077500608134E-3</v>
      </c>
      <c r="BC120" s="4">
        <f t="shared" si="235"/>
        <v>-2.3017551970795636E-4</v>
      </c>
      <c r="BD120" s="4">
        <f t="shared" si="236"/>
        <v>9.1523037436379573E-3</v>
      </c>
      <c r="BE120" s="4">
        <f t="shared" si="236"/>
        <v>5.1493454517754639E-3</v>
      </c>
      <c r="BF120" s="4">
        <f t="shared" si="237"/>
        <v>8.9221282239300009E-3</v>
      </c>
      <c r="BG120" s="4">
        <f t="shared" si="237"/>
        <v>4.9191699320675075E-3</v>
      </c>
      <c r="BH120" s="4">
        <f t="shared" si="237"/>
        <v>-2.3017551970795636E-4</v>
      </c>
      <c r="BI120" s="34">
        <f t="shared" si="238"/>
        <v>0</v>
      </c>
      <c r="BJ120" s="33">
        <f t="shared" si="239"/>
        <v>0</v>
      </c>
      <c r="BK120" s="4"/>
      <c r="BL120" s="32">
        <f t="shared" si="240"/>
        <v>-1.669776271879321E-2</v>
      </c>
    </row>
    <row r="121" spans="1:184" x14ac:dyDescent="0.2">
      <c r="AL121" s="4">
        <f t="shared" si="220"/>
        <v>-8.5658221537005391E-3</v>
      </c>
      <c r="AM121" s="4">
        <f t="shared" si="221"/>
        <v>5.270214290493902E-3</v>
      </c>
      <c r="AN121" s="4">
        <f t="shared" si="222"/>
        <v>-3.2956078632066371E-3</v>
      </c>
      <c r="AO121" s="4">
        <f t="shared" si="223"/>
        <v>-2.1015054145055723E-3</v>
      </c>
      <c r="AP121" s="4">
        <f t="shared" si="224"/>
        <v>3.6938708933927852E-3</v>
      </c>
      <c r="AQ121" s="4">
        <f t="shared" si="225"/>
        <v>1.592365478887213E-3</v>
      </c>
      <c r="AR121" s="4">
        <f t="shared" si="226"/>
        <v>-6.520576408757528E-4</v>
      </c>
      <c r="AS121" s="4">
        <f t="shared" si="227"/>
        <v>2.1349810455284016E-3</v>
      </c>
      <c r="AT121" s="4">
        <f t="shared" si="228"/>
        <v>1.4829234046526488E-3</v>
      </c>
      <c r="AU121" s="4">
        <f t="shared" si="229"/>
        <v>5.4485731673095672E-4</v>
      </c>
      <c r="AV121" s="32">
        <f t="shared" si="230"/>
        <v>0</v>
      </c>
      <c r="AW121" s="4">
        <f t="shared" si="231"/>
        <v>5.4485731673095672E-4</v>
      </c>
      <c r="AX121" s="4">
        <f t="shared" si="232"/>
        <v>-1.033968699959989E-3</v>
      </c>
      <c r="AY121" s="4">
        <f t="shared" si="233"/>
        <v>8.3538518192660949E-3</v>
      </c>
      <c r="AZ121" s="4">
        <f t="shared" si="233"/>
        <v>3.4263700371388942E-3</v>
      </c>
      <c r="BA121" s="4">
        <f t="shared" si="234"/>
        <v>7.3198831193061059E-3</v>
      </c>
      <c r="BB121" s="4">
        <f t="shared" si="234"/>
        <v>2.3924013371789052E-3</v>
      </c>
      <c r="BC121" s="4">
        <f t="shared" si="235"/>
        <v>-1.5808531404983006E-4</v>
      </c>
      <c r="BD121" s="4">
        <f t="shared" si="236"/>
        <v>4.5378303745140514E-3</v>
      </c>
      <c r="BE121" s="4">
        <f t="shared" si="236"/>
        <v>2.4989462148065911E-3</v>
      </c>
      <c r="BF121" s="4">
        <f t="shared" si="237"/>
        <v>4.3797450604642213E-3</v>
      </c>
      <c r="BG121" s="4">
        <f t="shared" si="237"/>
        <v>2.340860900756761E-3</v>
      </c>
      <c r="BH121" s="4">
        <f t="shared" si="237"/>
        <v>-1.5808531404983006E-4</v>
      </c>
      <c r="BI121" s="34">
        <f t="shared" si="238"/>
        <v>0</v>
      </c>
      <c r="BJ121" s="33">
        <f t="shared" si="239"/>
        <v>0</v>
      </c>
      <c r="BK121" s="4"/>
      <c r="BL121" s="32">
        <f t="shared" si="240"/>
        <v>-8.2129838710271186E-3</v>
      </c>
    </row>
    <row r="122" spans="1:184" x14ac:dyDescent="0.2">
      <c r="AL122" s="4">
        <f t="shared" si="220"/>
        <v>-2.6646274368949188E-3</v>
      </c>
      <c r="AM122" s="4">
        <f t="shared" si="221"/>
        <v>1.7403106502438728E-3</v>
      </c>
      <c r="AN122" s="4">
        <f t="shared" si="222"/>
        <v>-9.2431678665104607E-4</v>
      </c>
      <c r="AO122" s="4">
        <f t="shared" si="223"/>
        <v>-5.0396600192634602E-4</v>
      </c>
      <c r="AP122" s="4">
        <f t="shared" si="224"/>
        <v>1.0784694779857763E-3</v>
      </c>
      <c r="AQ122" s="4">
        <f t="shared" si="225"/>
        <v>5.7450347605943024E-4</v>
      </c>
      <c r="AR122" s="4">
        <f t="shared" si="226"/>
        <v>2.3833302126782807E-6</v>
      </c>
      <c r="AS122" s="4">
        <f t="shared" si="227"/>
        <v>6.2333307257680243E-4</v>
      </c>
      <c r="AT122" s="4">
        <f t="shared" si="228"/>
        <v>6.2571640278948071E-4</v>
      </c>
      <c r="AU122" s="4">
        <f t="shared" si="229"/>
        <v>4.2051297961262502E-4</v>
      </c>
      <c r="AV122" s="32">
        <f t="shared" si="230"/>
        <v>0</v>
      </c>
      <c r="AW122" s="4">
        <f t="shared" si="231"/>
        <v>4.2051297961262502E-4</v>
      </c>
      <c r="AX122" s="4">
        <f t="shared" si="232"/>
        <v>-4.7346405507987452E-4</v>
      </c>
      <c r="AY122" s="4">
        <f t="shared" si="233"/>
        <v>2.6394809581338878E-3</v>
      </c>
      <c r="AZ122" s="4">
        <f t="shared" si="233"/>
        <v>9.7798405062763522E-4</v>
      </c>
      <c r="BA122" s="4">
        <f t="shared" si="234"/>
        <v>2.1660169030540133E-3</v>
      </c>
      <c r="BB122" s="4">
        <f t="shared" si="234"/>
        <v>5.045199955477607E-4</v>
      </c>
      <c r="BC122" s="4">
        <f t="shared" si="235"/>
        <v>-1.0010343591110998E-4</v>
      </c>
      <c r="BD122" s="4">
        <f t="shared" si="236"/>
        <v>1.4526301670523094E-3</v>
      </c>
      <c r="BE122" s="4">
        <f t="shared" si="236"/>
        <v>7.704024012357754E-4</v>
      </c>
      <c r="BF122" s="4">
        <f t="shared" si="237"/>
        <v>1.3525267311411994E-3</v>
      </c>
      <c r="BG122" s="4">
        <f t="shared" si="237"/>
        <v>6.7029896532466542E-4</v>
      </c>
      <c r="BH122" s="4">
        <f t="shared" si="237"/>
        <v>-1.0010343591110998E-4</v>
      </c>
      <c r="BI122" s="34">
        <f t="shared" si="238"/>
        <v>0</v>
      </c>
      <c r="BJ122" s="33">
        <f t="shared" si="239"/>
        <v>0</v>
      </c>
      <c r="BK122" s="4"/>
      <c r="BL122" s="32">
        <f t="shared" si="240"/>
        <v>-2.7692588010014806E-3</v>
      </c>
    </row>
    <row r="123" spans="1:184" x14ac:dyDescent="0.2">
      <c r="AL123" s="4">
        <f t="shared" si="220"/>
        <v>-7.4572335415551028E-2</v>
      </c>
      <c r="AM123" s="4">
        <f t="shared" si="221"/>
        <v>5.877493022488306E-2</v>
      </c>
      <c r="AN123" s="4">
        <f t="shared" si="222"/>
        <v>-1.5797405190667968E-2</v>
      </c>
      <c r="AO123" s="4">
        <f t="shared" si="223"/>
        <v>-2.8346544386304851E-2</v>
      </c>
      <c r="AP123" s="4">
        <f t="shared" si="224"/>
        <v>3.0888876794476439E-2</v>
      </c>
      <c r="AQ123" s="4">
        <f t="shared" si="225"/>
        <v>2.5423324081715881E-3</v>
      </c>
      <c r="AR123" s="4">
        <f t="shared" si="226"/>
        <v>-1.5918335319276194E-2</v>
      </c>
      <c r="AS123" s="4">
        <f t="shared" si="227"/>
        <v>1.7853132493566237E-2</v>
      </c>
      <c r="AT123" s="4">
        <f t="shared" si="228"/>
        <v>1.9347971742900427E-3</v>
      </c>
      <c r="AU123" s="4">
        <f t="shared" si="229"/>
        <v>-5.6554547938623134E-3</v>
      </c>
      <c r="AV123" s="32">
        <f t="shared" si="230"/>
        <v>0</v>
      </c>
      <c r="AW123" s="4">
        <f t="shared" si="231"/>
        <v>-5.6554547938623134E-3</v>
      </c>
      <c r="AX123" s="4">
        <f t="shared" si="232"/>
        <v>-2.9041340565230112E-3</v>
      </c>
      <c r="AY123" s="4">
        <f t="shared" si="233"/>
        <v>6.0720729885967717E-2</v>
      </c>
      <c r="AZ123" s="4">
        <f t="shared" si="233"/>
        <v>2.4989006658411139E-2</v>
      </c>
      <c r="BA123" s="4">
        <f t="shared" si="234"/>
        <v>5.7816595829444706E-2</v>
      </c>
      <c r="BB123" s="4">
        <f t="shared" si="234"/>
        <v>2.2084872601888128E-2</v>
      </c>
      <c r="BC123" s="4">
        <f t="shared" si="235"/>
        <v>8.5363757649767336E-4</v>
      </c>
      <c r="BD123" s="4">
        <f t="shared" si="236"/>
        <v>2.8492251098091947E-2</v>
      </c>
      <c r="BE123" s="4">
        <f t="shared" si="236"/>
        <v>1.3467116606436347E-2</v>
      </c>
      <c r="BF123" s="4">
        <f t="shared" si="237"/>
        <v>2.9345888674589621E-2</v>
      </c>
      <c r="BG123" s="4">
        <f t="shared" si="237"/>
        <v>1.432075418293402E-2</v>
      </c>
      <c r="BH123" s="4">
        <f t="shared" si="237"/>
        <v>8.5363757649767336E-4</v>
      </c>
      <c r="BI123" s="34">
        <f t="shared" si="238"/>
        <v>0</v>
      </c>
      <c r="BJ123" s="33">
        <f t="shared" si="239"/>
        <v>0</v>
      </c>
      <c r="BK123" s="4"/>
      <c r="BL123" s="32">
        <f t="shared" si="240"/>
        <v>-9.9100465125402715E-2</v>
      </c>
    </row>
    <row r="124" spans="1:184" x14ac:dyDescent="0.2">
      <c r="AL124" s="4">
        <f t="shared" si="220"/>
        <v>-6.2640565419354033E-2</v>
      </c>
      <c r="AM124" s="4">
        <f t="shared" si="221"/>
        <v>4.872535944892098E-2</v>
      </c>
      <c r="AN124" s="4">
        <f t="shared" si="222"/>
        <v>-1.3915205970433053E-2</v>
      </c>
      <c r="AO124" s="4">
        <f t="shared" si="223"/>
        <v>-2.3315566036097163E-2</v>
      </c>
      <c r="AP124" s="4">
        <f t="shared" si="224"/>
        <v>2.7044254869061257E-2</v>
      </c>
      <c r="AQ124" s="4">
        <f t="shared" si="225"/>
        <v>3.7286888329640944E-3</v>
      </c>
      <c r="AR124" s="4">
        <f t="shared" si="226"/>
        <v>-1.3022483144854768E-2</v>
      </c>
      <c r="AS124" s="4">
        <f t="shared" si="227"/>
        <v>1.563102046667697E-2</v>
      </c>
      <c r="AT124" s="4">
        <f t="shared" si="228"/>
        <v>2.6085373218222019E-3</v>
      </c>
      <c r="AU124" s="4">
        <f t="shared" si="229"/>
        <v>-4.5227323455822865E-3</v>
      </c>
      <c r="AV124" s="32">
        <f t="shared" si="230"/>
        <v>0</v>
      </c>
      <c r="AW124" s="4">
        <f t="shared" si="231"/>
        <v>-4.5227323455822865E-3</v>
      </c>
      <c r="AX124" s="4">
        <f t="shared" si="232"/>
        <v>-2.5564623976416512E-3</v>
      </c>
      <c r="AY124" s="4">
        <f t="shared" si="233"/>
        <v>5.0804294635747704E-2</v>
      </c>
      <c r="AZ124" s="4">
        <f t="shared" si="233"/>
        <v>2.0461150351115592E-2</v>
      </c>
      <c r="BA124" s="4">
        <f t="shared" si="234"/>
        <v>4.8247832238106053E-2</v>
      </c>
      <c r="BB124" s="4">
        <f t="shared" si="234"/>
        <v>1.7904687953473941E-2</v>
      </c>
      <c r="BC124" s="4">
        <f t="shared" si="235"/>
        <v>7.020915239386305E-4</v>
      </c>
      <c r="BD124" s="4">
        <f t="shared" si="236"/>
        <v>2.433687392099948E-2</v>
      </c>
      <c r="BE124" s="4">
        <f t="shared" si="236"/>
        <v>1.1625100270421351E-2</v>
      </c>
      <c r="BF124" s="4">
        <f t="shared" si="237"/>
        <v>2.503896544493811E-2</v>
      </c>
      <c r="BG124" s="4">
        <f t="shared" si="237"/>
        <v>1.2327191794359982E-2</v>
      </c>
      <c r="BH124" s="4">
        <f t="shared" si="237"/>
        <v>7.020915239386305E-4</v>
      </c>
      <c r="BI124" s="34">
        <f t="shared" si="238"/>
        <v>0</v>
      </c>
      <c r="BJ124" s="33">
        <f t="shared" si="239"/>
        <v>0</v>
      </c>
      <c r="BK124" s="4"/>
      <c r="BL124" s="32">
        <f t="shared" si="240"/>
        <v>-8.173038868654825E-2</v>
      </c>
    </row>
    <row r="125" spans="1:184" x14ac:dyDescent="0.2">
      <c r="AL125" s="4">
        <f t="shared" si="220"/>
        <v>-5.2593079059109565E-2</v>
      </c>
      <c r="AM125" s="4">
        <f t="shared" si="221"/>
        <v>4.0386089371222428E-2</v>
      </c>
      <c r="AN125" s="4">
        <f t="shared" si="222"/>
        <v>-1.2206989687887138E-2</v>
      </c>
      <c r="AO125" s="4">
        <f t="shared" si="223"/>
        <v>-1.910102266610611E-2</v>
      </c>
      <c r="AP125" s="4">
        <f t="shared" si="224"/>
        <v>2.3836629470420451E-2</v>
      </c>
      <c r="AQ125" s="4">
        <f t="shared" si="225"/>
        <v>4.7356068043143407E-3</v>
      </c>
      <c r="AR125" s="4">
        <f t="shared" si="226"/>
        <v>-1.0660545529238813E-2</v>
      </c>
      <c r="AS125" s="4">
        <f t="shared" si="227"/>
        <v>1.3777079269245568E-2</v>
      </c>
      <c r="AT125" s="4">
        <f t="shared" si="228"/>
        <v>3.116533740006755E-3</v>
      </c>
      <c r="AU125" s="4">
        <f t="shared" si="229"/>
        <v>-3.6906266965275047E-3</v>
      </c>
      <c r="AV125" s="32">
        <f t="shared" si="230"/>
        <v>0</v>
      </c>
      <c r="AW125" s="4">
        <f t="shared" si="231"/>
        <v>-3.6906266965275047E-3</v>
      </c>
      <c r="AX125" s="4">
        <f t="shared" si="232"/>
        <v>-2.2527559161406863E-3</v>
      </c>
      <c r="AY125" s="4">
        <f t="shared" si="233"/>
        <v>4.2775895902762207E-2</v>
      </c>
      <c r="AZ125" s="4">
        <f t="shared" si="233"/>
        <v>1.6987355203858995E-2</v>
      </c>
      <c r="BA125" s="4">
        <f t="shared" si="234"/>
        <v>4.052313998662152E-2</v>
      </c>
      <c r="BB125" s="4">
        <f t="shared" si="234"/>
        <v>1.4734599287718309E-2</v>
      </c>
      <c r="BC125" s="4">
        <f t="shared" si="235"/>
        <v>5.8036160418062366E-4</v>
      </c>
      <c r="BD125" s="4">
        <f t="shared" si="236"/>
        <v>2.0947352325941804E-2</v>
      </c>
      <c r="BE125" s="4">
        <f t="shared" si="236"/>
        <v>1.0178756693511315E-2</v>
      </c>
      <c r="BF125" s="4">
        <f t="shared" si="237"/>
        <v>2.1527713930122427E-2</v>
      </c>
      <c r="BG125" s="4">
        <f t="shared" si="237"/>
        <v>1.0759118297691939E-2</v>
      </c>
      <c r="BH125" s="4">
        <f t="shared" si="237"/>
        <v>5.8036160418062366E-4</v>
      </c>
      <c r="BI125" s="34">
        <f t="shared" si="238"/>
        <v>0</v>
      </c>
      <c r="BJ125" s="33">
        <f t="shared" si="239"/>
        <v>0</v>
      </c>
      <c r="BK125" s="4"/>
      <c r="BL125" s="32">
        <f t="shared" si="240"/>
        <v>-6.6398724492453431E-2</v>
      </c>
    </row>
    <row r="126" spans="1:184" x14ac:dyDescent="0.2">
      <c r="AL126" s="4">
        <f t="shared" si="220"/>
        <v>-4.4225258118219396E-2</v>
      </c>
      <c r="AM126" s="4">
        <f t="shared" si="221"/>
        <v>3.3582103041105926E-2</v>
      </c>
      <c r="AN126" s="4">
        <f t="shared" si="222"/>
        <v>-1.064315507711347E-2</v>
      </c>
      <c r="AO126" s="4">
        <f t="shared" si="223"/>
        <v>-1.5620478513140759E-2</v>
      </c>
      <c r="AP126" s="4">
        <f t="shared" si="224"/>
        <v>2.1155665444620164E-2</v>
      </c>
      <c r="AQ126" s="4">
        <f t="shared" si="225"/>
        <v>5.535186931479405E-3</v>
      </c>
      <c r="AR126" s="4">
        <f t="shared" si="226"/>
        <v>-8.7382693093516761E-3</v>
      </c>
      <c r="AS126" s="4">
        <f t="shared" si="227"/>
        <v>1.2227537462284943E-2</v>
      </c>
      <c r="AT126" s="4">
        <f t="shared" si="228"/>
        <v>3.489268152933267E-3</v>
      </c>
      <c r="AU126" s="4">
        <f t="shared" si="229"/>
        <v>-3.0551261928770806E-3</v>
      </c>
      <c r="AV126" s="32">
        <f t="shared" si="230"/>
        <v>0</v>
      </c>
      <c r="AW126" s="4">
        <f t="shared" si="231"/>
        <v>-3.0551261928770806E-3</v>
      </c>
      <c r="AX126" s="4">
        <f t="shared" si="232"/>
        <v>-1.9914610323542303E-3</v>
      </c>
      <c r="AY126" s="4">
        <f t="shared" si="233"/>
        <v>3.6318710241899227E-2</v>
      </c>
      <c r="AZ126" s="4">
        <f t="shared" si="233"/>
        <v>1.4366252609017749E-2</v>
      </c>
      <c r="BA126" s="4">
        <f t="shared" si="234"/>
        <v>3.4327249209544997E-2</v>
      </c>
      <c r="BB126" s="4">
        <f t="shared" si="234"/>
        <v>1.2374791576663519E-2</v>
      </c>
      <c r="BC126" s="4">
        <f t="shared" si="235"/>
        <v>4.8374080559680788E-4</v>
      </c>
      <c r="BD126" s="4">
        <f t="shared" si="236"/>
        <v>1.8188962410052495E-2</v>
      </c>
      <c r="BE126" s="4">
        <f t="shared" si="236"/>
        <v>9.0460192693576635E-3</v>
      </c>
      <c r="BF126" s="4">
        <f t="shared" si="237"/>
        <v>1.8672703215649303E-2</v>
      </c>
      <c r="BG126" s="4">
        <f t="shared" si="237"/>
        <v>9.5297600749544714E-3</v>
      </c>
      <c r="BH126" s="4">
        <f t="shared" si="237"/>
        <v>4.8374080559680788E-4</v>
      </c>
      <c r="BI126" s="34">
        <f t="shared" si="238"/>
        <v>0</v>
      </c>
      <c r="BJ126" s="33">
        <f t="shared" si="239"/>
        <v>0</v>
      </c>
      <c r="BK126" s="4"/>
      <c r="BL126" s="32">
        <f t="shared" si="240"/>
        <v>-5.3315696879305291E-2</v>
      </c>
    </row>
    <row r="127" spans="1:184" x14ac:dyDescent="0.2">
      <c r="AL127" s="4">
        <f t="shared" si="220"/>
        <v>-3.7265112234769887E-2</v>
      </c>
      <c r="AM127" s="4">
        <f t="shared" si="221"/>
        <v>2.7958631299779352E-2</v>
      </c>
      <c r="AN127" s="4">
        <f t="shared" si="222"/>
        <v>-9.3064809349905353E-3</v>
      </c>
      <c r="AO127" s="4">
        <f t="shared" si="223"/>
        <v>-1.274304183740671E-2</v>
      </c>
      <c r="AP127" s="4">
        <f t="shared" si="224"/>
        <v>1.8781166810185074E-2</v>
      </c>
      <c r="AQ127" s="4">
        <f t="shared" si="225"/>
        <v>6.0381249727783637E-3</v>
      </c>
      <c r="AR127" s="4">
        <f t="shared" si="226"/>
        <v>-7.0572309867117378E-3</v>
      </c>
      <c r="AS127" s="4">
        <f t="shared" si="227"/>
        <v>1.0855126318674108E-2</v>
      </c>
      <c r="AT127" s="4">
        <f t="shared" si="228"/>
        <v>3.7978953319623698E-3</v>
      </c>
      <c r="AU127" s="4">
        <f t="shared" si="229"/>
        <v>-2.3620414275345447E-3</v>
      </c>
      <c r="AV127" s="32">
        <f t="shared" si="230"/>
        <v>0</v>
      </c>
      <c r="AW127" s="4">
        <f t="shared" si="231"/>
        <v>-2.3620414275345447E-3</v>
      </c>
      <c r="AX127" s="4">
        <f t="shared" si="232"/>
        <v>-1.7660809050837334E-3</v>
      </c>
      <c r="AY127" s="4">
        <f t="shared" si="233"/>
        <v>3.0985985012084633E-2</v>
      </c>
      <c r="AZ127" s="4">
        <f t="shared" si="233"/>
        <v>1.2278944059688685E-2</v>
      </c>
      <c r="BA127" s="4">
        <f t="shared" si="234"/>
        <v>2.9219904107000899E-2</v>
      </c>
      <c r="BB127" s="4">
        <f t="shared" si="234"/>
        <v>1.0512863154604951E-2</v>
      </c>
      <c r="BC127" s="4">
        <f t="shared" si="235"/>
        <v>4.0661112807753585E-4</v>
      </c>
      <c r="BD127" s="4">
        <f t="shared" si="236"/>
        <v>1.5833455372070288E-2</v>
      </c>
      <c r="BE127" s="4">
        <f t="shared" si="236"/>
        <v>8.0578395073786502E-3</v>
      </c>
      <c r="BF127" s="4">
        <f t="shared" si="237"/>
        <v>1.6240066500147823E-2</v>
      </c>
      <c r="BG127" s="4">
        <f t="shared" si="237"/>
        <v>8.464450635456186E-3</v>
      </c>
      <c r="BH127" s="4">
        <f t="shared" si="237"/>
        <v>4.0661112807753585E-4</v>
      </c>
      <c r="BI127" s="34">
        <f t="shared" si="238"/>
        <v>0</v>
      </c>
      <c r="BJ127" s="33">
        <f t="shared" si="239"/>
        <v>0</v>
      </c>
      <c r="BK127" s="4"/>
      <c r="BL127" s="32">
        <f t="shared" si="240"/>
        <v>-4.2498664410951043E-2</v>
      </c>
    </row>
    <row r="128" spans="1:184" x14ac:dyDescent="0.2">
      <c r="AL128" s="4">
        <f t="shared" si="220"/>
        <v>-2.2678591845497753E-2</v>
      </c>
      <c r="AM128" s="4">
        <f t="shared" si="221"/>
        <v>1.6237125822008244E-2</v>
      </c>
      <c r="AN128" s="4">
        <f t="shared" si="222"/>
        <v>-6.4414660234895088E-3</v>
      </c>
      <c r="AO128" s="4">
        <f t="shared" si="223"/>
        <v>-6.8336788735181772E-3</v>
      </c>
      <c r="AP128" s="4">
        <f t="shared" si="224"/>
        <v>1.2783442173449011E-2</v>
      </c>
      <c r="AQ128" s="4">
        <f t="shared" si="225"/>
        <v>5.9497632999308339E-3</v>
      </c>
      <c r="AR128" s="4">
        <f t="shared" si="226"/>
        <v>-3.6147245756291968E-3</v>
      </c>
      <c r="AS128" s="4">
        <f t="shared" si="227"/>
        <v>7.3885654167664266E-3</v>
      </c>
      <c r="AT128" s="4">
        <f t="shared" si="228"/>
        <v>3.7738408411372298E-3</v>
      </c>
      <c r="AU128" s="4">
        <f t="shared" si="229"/>
        <v>-9.5659875896233343E-4</v>
      </c>
      <c r="AV128" s="32">
        <f t="shared" si="230"/>
        <v>0</v>
      </c>
      <c r="AW128" s="4">
        <f t="shared" si="231"/>
        <v>-9.5659875896233343E-4</v>
      </c>
      <c r="AX128" s="4">
        <f t="shared" si="232"/>
        <v>-1.2533655417664852E-3</v>
      </c>
      <c r="AY128" s="4">
        <f t="shared" si="233"/>
        <v>1.9632838908417841E-2</v>
      </c>
      <c r="AZ128" s="4">
        <f t="shared" si="233"/>
        <v>7.9409998937665927E-3</v>
      </c>
      <c r="BA128" s="4">
        <f t="shared" si="234"/>
        <v>1.8379473366651355E-2</v>
      </c>
      <c r="BB128" s="4">
        <f t="shared" si="234"/>
        <v>6.6876343520001075E-3</v>
      </c>
      <c r="BC128" s="4">
        <f t="shared" si="235"/>
        <v>2.353982629262133E-4</v>
      </c>
      <c r="BD128" s="4">
        <f t="shared" si="236"/>
        <v>1.0401162602668115E-2</v>
      </c>
      <c r="BE128" s="4">
        <f t="shared" si="236"/>
        <v>5.5540027583676904E-3</v>
      </c>
      <c r="BF128" s="4">
        <f t="shared" si="237"/>
        <v>1.0636560865594329E-2</v>
      </c>
      <c r="BG128" s="4">
        <f t="shared" si="237"/>
        <v>5.7894010212939037E-3</v>
      </c>
      <c r="BH128" s="4">
        <f t="shared" si="237"/>
        <v>2.353982629262133E-4</v>
      </c>
      <c r="BI128" s="34">
        <f t="shared" si="238"/>
        <v>0</v>
      </c>
      <c r="BJ128" s="33">
        <f t="shared" si="239"/>
        <v>0</v>
      </c>
      <c r="BK128" s="4"/>
      <c r="BL128" s="32">
        <f t="shared" si="240"/>
        <v>-2.1895301218078506E-2</v>
      </c>
    </row>
    <row r="129" spans="38:64" x14ac:dyDescent="0.2">
      <c r="AL129" s="4">
        <f t="shared" si="220"/>
        <v>-1.0497782782731672E-2</v>
      </c>
      <c r="AM129" s="4">
        <f t="shared" si="221"/>
        <v>6.3463424985020639E-3</v>
      </c>
      <c r="AN129" s="4">
        <f t="shared" si="222"/>
        <v>-4.1514402842296079E-3</v>
      </c>
      <c r="AO129" s="4">
        <f t="shared" si="223"/>
        <v>-2.2929272729864218E-3</v>
      </c>
      <c r="AP129" s="4">
        <f t="shared" si="224"/>
        <v>5.6060827190532528E-3</v>
      </c>
      <c r="AQ129" s="4">
        <f t="shared" si="225"/>
        <v>3.313155446066831E-3</v>
      </c>
      <c r="AR129" s="4">
        <f t="shared" si="226"/>
        <v>-1.0745178176674447E-3</v>
      </c>
      <c r="AS129" s="4">
        <f t="shared" si="227"/>
        <v>3.240199966450294E-3</v>
      </c>
      <c r="AT129" s="4">
        <f t="shared" si="228"/>
        <v>2.1656821487828493E-3</v>
      </c>
      <c r="AU129" s="4">
        <f t="shared" si="229"/>
        <v>-6.8388084611480104E-5</v>
      </c>
      <c r="AV129" s="32">
        <f t="shared" si="230"/>
        <v>0</v>
      </c>
      <c r="AW129" s="4">
        <f t="shared" si="231"/>
        <v>-6.8388084611480104E-5</v>
      </c>
      <c r="AX129" s="4">
        <f t="shared" si="232"/>
        <v>-7.0276924094279242E-4</v>
      </c>
      <c r="AY129" s="4">
        <f t="shared" si="233"/>
        <v>9.0870253624488265E-3</v>
      </c>
      <c r="AZ129" s="4">
        <f t="shared" si="233"/>
        <v>3.4376206342731919E-3</v>
      </c>
      <c r="BA129" s="4">
        <f t="shared" si="234"/>
        <v>8.3842561215060341E-3</v>
      </c>
      <c r="BB129" s="4">
        <f t="shared" si="234"/>
        <v>2.7348513933303994E-3</v>
      </c>
      <c r="BC129" s="4">
        <f t="shared" si="235"/>
        <v>9.5990138943964631E-5</v>
      </c>
      <c r="BD129" s="4">
        <f t="shared" si="236"/>
        <v>4.6210239258906508E-3</v>
      </c>
      <c r="BE129" s="4">
        <f t="shared" si="236"/>
        <v>2.2786335965757146E-3</v>
      </c>
      <c r="BF129" s="4">
        <f t="shared" si="237"/>
        <v>4.7170140648346154E-3</v>
      </c>
      <c r="BG129" s="4">
        <f t="shared" si="237"/>
        <v>2.3746237355196792E-3</v>
      </c>
      <c r="BH129" s="4">
        <f t="shared" si="237"/>
        <v>9.5990138943964631E-5</v>
      </c>
      <c r="BI129" s="34">
        <f t="shared" si="238"/>
        <v>0</v>
      </c>
      <c r="BJ129" s="33">
        <f t="shared" si="239"/>
        <v>0</v>
      </c>
      <c r="BK129" s="4"/>
      <c r="BL129" s="32">
        <f t="shared" si="240"/>
        <v>-1.0042348191391902E-2</v>
      </c>
    </row>
    <row r="130" spans="38:64" x14ac:dyDescent="0.2">
      <c r="AL130" s="4">
        <f t="shared" si="220"/>
        <v>-2.8275289031972767E-3</v>
      </c>
      <c r="AM130" s="4">
        <f t="shared" si="221"/>
        <v>1.4073194485604724E-3</v>
      </c>
      <c r="AN130" s="4">
        <f t="shared" si="222"/>
        <v>-1.4202094546368043E-3</v>
      </c>
      <c r="AO130" s="4">
        <f t="shared" si="223"/>
        <v>-1.8604399628356465E-4</v>
      </c>
      <c r="AP130" s="4">
        <f t="shared" si="224"/>
        <v>1.2297424176829809E-3</v>
      </c>
      <c r="AQ130" s="4">
        <f t="shared" si="225"/>
        <v>1.0436984213994163E-3</v>
      </c>
      <c r="AR130" s="4">
        <f t="shared" si="226"/>
        <v>-7.1096570282581234E-6</v>
      </c>
      <c r="AS130" s="4">
        <f t="shared" si="227"/>
        <v>7.1076570578891031E-4</v>
      </c>
      <c r="AT130" s="4">
        <f t="shared" si="228"/>
        <v>7.0365604876065219E-4</v>
      </c>
      <c r="AU130" s="4">
        <f t="shared" si="229"/>
        <v>1.4064950406784092E-4</v>
      </c>
      <c r="AV130" s="32">
        <f t="shared" si="230"/>
        <v>0</v>
      </c>
      <c r="AW130" s="4">
        <f t="shared" si="231"/>
        <v>1.4064950406784092E-4</v>
      </c>
      <c r="AX130" s="4">
        <f t="shared" si="232"/>
        <v>-2.7245019003395085E-4</v>
      </c>
      <c r="AY130" s="4">
        <f t="shared" si="233"/>
        <v>2.2928602171936718E-3</v>
      </c>
      <c r="AZ130" s="4">
        <f t="shared" si="233"/>
        <v>6.0074753338538317E-4</v>
      </c>
      <c r="BA130" s="4">
        <f t="shared" si="234"/>
        <v>2.0204100271597209E-3</v>
      </c>
      <c r="BB130" s="4">
        <f t="shared" si="234"/>
        <v>3.2829734335143232E-4</v>
      </c>
      <c r="BC130" s="4">
        <f t="shared" si="235"/>
        <v>2.2811862153589157E-5</v>
      </c>
      <c r="BD130" s="4">
        <f t="shared" si="236"/>
        <v>1.1422349556329103E-3</v>
      </c>
      <c r="BE130" s="4">
        <f t="shared" si="236"/>
        <v>4.5049765235505128E-4</v>
      </c>
      <c r="BF130" s="4">
        <f t="shared" si="237"/>
        <v>1.1650468177864994E-3</v>
      </c>
      <c r="BG130" s="4">
        <f t="shared" si="237"/>
        <v>4.7330951450864044E-4</v>
      </c>
      <c r="BH130" s="4">
        <f t="shared" si="237"/>
        <v>2.2811862153589157E-5</v>
      </c>
      <c r="BI130" s="34">
        <f t="shared" si="238"/>
        <v>0</v>
      </c>
      <c r="BJ130" s="33">
        <f t="shared" si="239"/>
        <v>0</v>
      </c>
      <c r="BK130" s="4"/>
      <c r="BL130" s="32">
        <f t="shared" si="240"/>
        <v>-3.2433236933497953E-3</v>
      </c>
    </row>
    <row r="131" spans="38:64" x14ac:dyDescent="0.2">
      <c r="AL131" s="4">
        <f t="shared" si="220"/>
        <v>-6.023292067455531E-2</v>
      </c>
      <c r="AM131" s="4">
        <f t="shared" si="221"/>
        <v>4.990781410987008E-2</v>
      </c>
      <c r="AN131" s="4">
        <f t="shared" si="222"/>
        <v>-1.032510656468523E-2</v>
      </c>
      <c r="AO131" s="4">
        <f t="shared" si="223"/>
        <v>-2.3561838420352962E-2</v>
      </c>
      <c r="AP131" s="4">
        <f t="shared" si="224"/>
        <v>2.8973530548793786E-2</v>
      </c>
      <c r="AQ131" s="4">
        <f t="shared" si="225"/>
        <v>5.4116921284408231E-3</v>
      </c>
      <c r="AR131" s="4">
        <f t="shared" si="226"/>
        <v>-1.4076037071690459E-2</v>
      </c>
      <c r="AS131" s="4">
        <f t="shared" si="227"/>
        <v>1.6746101942641783E-2</v>
      </c>
      <c r="AT131" s="4">
        <f t="shared" si="228"/>
        <v>2.6700648709513247E-3</v>
      </c>
      <c r="AU131" s="4">
        <f t="shared" si="229"/>
        <v>-6.2429176412005516E-3</v>
      </c>
      <c r="AV131" s="32">
        <f t="shared" si="230"/>
        <v>0</v>
      </c>
      <c r="AW131" s="4">
        <f t="shared" si="231"/>
        <v>-6.2429176412005516E-3</v>
      </c>
      <c r="AX131" s="4">
        <f t="shared" si="232"/>
        <v>-4.1757685833335167E-4</v>
      </c>
      <c r="AY131" s="4">
        <f t="shared" si="233"/>
        <v>5.0094072107143506E-2</v>
      </c>
      <c r="AZ131" s="4">
        <f t="shared" si="233"/>
        <v>2.3654958521822061E-2</v>
      </c>
      <c r="BA131" s="4">
        <f t="shared" si="234"/>
        <v>4.9676495248810154E-2</v>
      </c>
      <c r="BB131" s="4">
        <f t="shared" si="234"/>
        <v>2.323738166348871E-2</v>
      </c>
      <c r="BC131" s="4">
        <f t="shared" si="235"/>
        <v>1.5231945911288458E-3</v>
      </c>
      <c r="BD131" s="4">
        <f t="shared" si="236"/>
        <v>2.4655376000770363E-2</v>
      </c>
      <c r="BE131" s="4">
        <f t="shared" si="236"/>
        <v>1.3453884203958544E-2</v>
      </c>
      <c r="BF131" s="4">
        <f t="shared" si="237"/>
        <v>2.6178570591899208E-2</v>
      </c>
      <c r="BG131" s="4">
        <f t="shared" si="237"/>
        <v>1.497707879508739E-2</v>
      </c>
      <c r="BH131" s="4">
        <f t="shared" si="237"/>
        <v>1.5231945911288458E-3</v>
      </c>
      <c r="BI131" s="34">
        <f t="shared" si="238"/>
        <v>0</v>
      </c>
      <c r="BJ131" s="33">
        <f t="shared" si="239"/>
        <v>0</v>
      </c>
      <c r="BK131" s="4"/>
      <c r="BL131" s="32">
        <f t="shared" si="240"/>
        <v>-7.7115706815327922E-2</v>
      </c>
    </row>
    <row r="132" spans="38:64" x14ac:dyDescent="0.2">
      <c r="AL132" s="4">
        <f t="shared" si="220"/>
        <v>-4.9939764999115926E-2</v>
      </c>
      <c r="AM132" s="4">
        <f t="shared" si="221"/>
        <v>4.0888349654195855E-2</v>
      </c>
      <c r="AN132" s="4">
        <f t="shared" si="222"/>
        <v>-9.0514153449200718E-3</v>
      </c>
      <c r="AO132" s="4">
        <f t="shared" si="223"/>
        <v>-1.9016042871402017E-2</v>
      </c>
      <c r="AP132" s="4">
        <f t="shared" si="224"/>
        <v>2.5186404711604715E-2</v>
      </c>
      <c r="AQ132" s="4">
        <f t="shared" si="225"/>
        <v>6.1703618402026983E-3</v>
      </c>
      <c r="AR132" s="4">
        <f t="shared" si="226"/>
        <v>-1.1439008105701962E-2</v>
      </c>
      <c r="AS132" s="4">
        <f t="shared" si="227"/>
        <v>1.4557221466637071E-2</v>
      </c>
      <c r="AT132" s="4">
        <f t="shared" si="228"/>
        <v>3.1182133609351098E-3</v>
      </c>
      <c r="AU132" s="4">
        <f t="shared" si="229"/>
        <v>-5.1820967423756303E-3</v>
      </c>
      <c r="AV132" s="32">
        <f t="shared" si="230"/>
        <v>0</v>
      </c>
      <c r="AW132" s="4">
        <f t="shared" si="231"/>
        <v>-5.1820967423756303E-3</v>
      </c>
      <c r="AX132" s="4">
        <f t="shared" si="232"/>
        <v>-3.3522751411481366E-4</v>
      </c>
      <c r="AY132" s="4">
        <f t="shared" si="233"/>
        <v>4.143037166416047E-2</v>
      </c>
      <c r="AZ132" s="4">
        <f t="shared" si="233"/>
        <v>1.9251698390512106E-2</v>
      </c>
      <c r="BA132" s="4">
        <f t="shared" si="234"/>
        <v>4.1095144150045657E-2</v>
      </c>
      <c r="BB132" s="4">
        <f t="shared" si="234"/>
        <v>1.8916470876397293E-2</v>
      </c>
      <c r="BC132" s="4">
        <f t="shared" si="235"/>
        <v>1.2905347867982198E-3</v>
      </c>
      <c r="BD132" s="4">
        <f t="shared" si="236"/>
        <v>2.0854692834237687E-2</v>
      </c>
      <c r="BE132" s="4">
        <f t="shared" si="236"/>
        <v>1.1498478540641954E-2</v>
      </c>
      <c r="BF132" s="4">
        <f t="shared" si="237"/>
        <v>2.2145227621035907E-2</v>
      </c>
      <c r="BG132" s="4">
        <f t="shared" si="237"/>
        <v>1.2789013327440174E-2</v>
      </c>
      <c r="BH132" s="4">
        <f t="shared" si="237"/>
        <v>1.2905347867982198E-3</v>
      </c>
      <c r="BI132" s="34">
        <f t="shared" si="238"/>
        <v>0</v>
      </c>
      <c r="BJ132" s="33">
        <f t="shared" si="239"/>
        <v>0</v>
      </c>
      <c r="BK132" s="4"/>
      <c r="BL132" s="32">
        <f t="shared" si="240"/>
        <v>-6.2645112914919698E-2</v>
      </c>
    </row>
    <row r="133" spans="38:64" x14ac:dyDescent="0.2">
      <c r="AL133" s="4">
        <f t="shared" si="220"/>
        <v>-4.145915796261089E-2</v>
      </c>
      <c r="AM133" s="4">
        <f t="shared" si="221"/>
        <v>3.3558486400777826E-2</v>
      </c>
      <c r="AN133" s="4">
        <f t="shared" si="222"/>
        <v>-7.9006715618330642E-3</v>
      </c>
      <c r="AO133" s="4">
        <f t="shared" si="223"/>
        <v>-1.5316142076478245E-2</v>
      </c>
      <c r="AP133" s="4">
        <f t="shared" si="224"/>
        <v>2.2044428164496088E-2</v>
      </c>
      <c r="AQ133" s="4">
        <f t="shared" si="225"/>
        <v>6.728286088017843E-3</v>
      </c>
      <c r="AR133" s="4">
        <f t="shared" si="226"/>
        <v>-9.2507287508765135E-3</v>
      </c>
      <c r="AS133" s="4">
        <f t="shared" si="227"/>
        <v>1.2741223948810887E-2</v>
      </c>
      <c r="AT133" s="4">
        <f t="shared" si="228"/>
        <v>3.4904951979343735E-3</v>
      </c>
      <c r="AU133" s="4">
        <f t="shared" si="229"/>
        <v>-4.2420736854378444E-3</v>
      </c>
      <c r="AV133" s="32">
        <f t="shared" si="230"/>
        <v>0</v>
      </c>
      <c r="AW133" s="4">
        <f t="shared" si="231"/>
        <v>-4.2420736854378444E-3</v>
      </c>
      <c r="AX133" s="4">
        <f t="shared" si="232"/>
        <v>-2.6828667000904083E-4</v>
      </c>
      <c r="AY133" s="4">
        <f t="shared" si="233"/>
        <v>3.4566533352229922E-2</v>
      </c>
      <c r="AZ133" s="4">
        <f t="shared" si="233"/>
        <v>1.5919200906350045E-2</v>
      </c>
      <c r="BA133" s="4">
        <f t="shared" si="234"/>
        <v>3.4298246682220881E-2</v>
      </c>
      <c r="BB133" s="4">
        <f t="shared" si="234"/>
        <v>1.5650914236341004E-2</v>
      </c>
      <c r="BC133" s="4">
        <f t="shared" si="235"/>
        <v>1.1016763909460492E-3</v>
      </c>
      <c r="BD133" s="4">
        <f t="shared" si="236"/>
        <v>1.7797839205290267E-2</v>
      </c>
      <c r="BE133" s="4">
        <f t="shared" si="236"/>
        <v>9.9593206734431561E-3</v>
      </c>
      <c r="BF133" s="4">
        <f t="shared" si="237"/>
        <v>1.8899515596236316E-2</v>
      </c>
      <c r="BG133" s="4">
        <f t="shared" si="237"/>
        <v>1.1060997064389205E-2</v>
      </c>
      <c r="BH133" s="4">
        <f t="shared" si="237"/>
        <v>1.1016763909460492E-3</v>
      </c>
      <c r="BI133" s="34">
        <f t="shared" si="238"/>
        <v>0</v>
      </c>
      <c r="BJ133" s="33">
        <f t="shared" si="239"/>
        <v>0</v>
      </c>
      <c r="BK133" s="4"/>
      <c r="BL133" s="32">
        <f t="shared" si="240"/>
        <v>-5.0285301022600926E-2</v>
      </c>
    </row>
    <row r="134" spans="38:64" x14ac:dyDescent="0.2">
      <c r="AL134" s="4">
        <f t="shared" si="220"/>
        <v>-3.44621528223992E-2</v>
      </c>
      <c r="AM134" s="4">
        <f t="shared" si="221"/>
        <v>2.7582187924398566E-2</v>
      </c>
      <c r="AN134" s="4">
        <f t="shared" si="222"/>
        <v>-6.8799648980006345E-3</v>
      </c>
      <c r="AO134" s="4">
        <f t="shared" si="223"/>
        <v>-1.2293439450850437E-2</v>
      </c>
      <c r="AP134" s="4">
        <f t="shared" si="224"/>
        <v>1.9363566735941459E-2</v>
      </c>
      <c r="AQ134" s="4">
        <f t="shared" si="225"/>
        <v>7.0701272850910157E-3</v>
      </c>
      <c r="AR134" s="4">
        <f t="shared" si="226"/>
        <v>-7.4629654763096673E-3</v>
      </c>
      <c r="AS134" s="4">
        <f t="shared" si="227"/>
        <v>1.1191741440938152E-2</v>
      </c>
      <c r="AT134" s="4">
        <f t="shared" si="228"/>
        <v>3.7287759646284779E-3</v>
      </c>
      <c r="AU134" s="4">
        <f t="shared" si="229"/>
        <v>-3.4740900869060926E-3</v>
      </c>
      <c r="AV134" s="32">
        <f t="shared" si="230"/>
        <v>0</v>
      </c>
      <c r="AW134" s="4">
        <f t="shared" si="231"/>
        <v>-3.4740900869060926E-3</v>
      </c>
      <c r="AX134" s="4">
        <f t="shared" si="232"/>
        <v>-2.1693755278592158E-4</v>
      </c>
      <c r="AY134" s="4">
        <f t="shared" si="233"/>
        <v>2.9040912828995069E-2</v>
      </c>
      <c r="AZ134" s="4">
        <f t="shared" si="233"/>
        <v>1.3351017782579272E-2</v>
      </c>
      <c r="BA134" s="4">
        <f t="shared" si="234"/>
        <v>2.8823975276209148E-2</v>
      </c>
      <c r="BB134" s="4">
        <f t="shared" si="234"/>
        <v>1.3134080229793343E-2</v>
      </c>
      <c r="BC134" s="4">
        <f t="shared" si="235"/>
        <v>9.4495211106083998E-4</v>
      </c>
      <c r="BD134" s="4">
        <f t="shared" si="236"/>
        <v>1.5281154348927017E-2</v>
      </c>
      <c r="BE134" s="4">
        <f t="shared" si="236"/>
        <v>8.7042283187392933E-3</v>
      </c>
      <c r="BF134" s="4">
        <f t="shared" si="237"/>
        <v>1.6226106459987857E-2</v>
      </c>
      <c r="BG134" s="4">
        <f t="shared" si="237"/>
        <v>9.6491804298001332E-3</v>
      </c>
      <c r="BH134" s="4">
        <f t="shared" si="237"/>
        <v>9.4495211106083998E-4</v>
      </c>
      <c r="BI134" s="34">
        <f t="shared" si="238"/>
        <v>0</v>
      </c>
      <c r="BJ134" s="33">
        <f t="shared" si="239"/>
        <v>0</v>
      </c>
      <c r="BK134" s="4"/>
      <c r="BL134" s="32">
        <f t="shared" si="240"/>
        <v>-3.9959378946261004E-2</v>
      </c>
    </row>
    <row r="135" spans="38:64" x14ac:dyDescent="0.2">
      <c r="AL135" s="4">
        <f t="shared" si="220"/>
        <v>-2.8719125629581191E-2</v>
      </c>
      <c r="AM135" s="4">
        <f t="shared" si="221"/>
        <v>2.2701023385050201E-2</v>
      </c>
      <c r="AN135" s="4">
        <f t="shared" si="222"/>
        <v>-6.0181022445309901E-3</v>
      </c>
      <c r="AO135" s="4">
        <f t="shared" si="223"/>
        <v>-9.8342397920020488E-3</v>
      </c>
      <c r="AP135" s="4">
        <f t="shared" si="224"/>
        <v>1.7002332883861951E-2</v>
      </c>
      <c r="AQ135" s="4">
        <f t="shared" si="225"/>
        <v>7.168093091859902E-3</v>
      </c>
      <c r="AR135" s="4">
        <f t="shared" si="226"/>
        <v>-5.9366301962507501E-3</v>
      </c>
      <c r="AS135" s="4">
        <f t="shared" si="227"/>
        <v>9.8269970674228491E-3</v>
      </c>
      <c r="AT135" s="4">
        <f t="shared" si="228"/>
        <v>3.890366871172099E-3</v>
      </c>
      <c r="AU135" s="4">
        <f t="shared" si="229"/>
        <v>-2.7180891015388953E-3</v>
      </c>
      <c r="AV135" s="32">
        <f t="shared" si="230"/>
        <v>0</v>
      </c>
      <c r="AW135" s="4">
        <f t="shared" si="231"/>
        <v>-2.7180891015388953E-3</v>
      </c>
      <c r="AX135" s="4">
        <f t="shared" si="232"/>
        <v>-1.7688300556974873E-4</v>
      </c>
      <c r="AY135" s="4">
        <f t="shared" ref="AY135:AZ154" si="241">AY38-$AV38</f>
        <v>2.4529786235341244E-2</v>
      </c>
      <c r="AZ135" s="4">
        <f t="shared" si="241"/>
        <v>1.1314930836755777E-2</v>
      </c>
      <c r="BA135" s="4">
        <f t="shared" ref="BA135:BB154" si="242">BA38-$BJ38</f>
        <v>2.4352903229771496E-2</v>
      </c>
      <c r="BB135" s="4">
        <f t="shared" si="242"/>
        <v>1.1138047831186028E-2</v>
      </c>
      <c r="BC135" s="4">
        <f t="shared" si="235"/>
        <v>8.1298185071927709E-4</v>
      </c>
      <c r="BD135" s="4">
        <f t="shared" ref="BD135:BE154" si="243">BD38-$AV38</f>
        <v>1.3153967734016669E-2</v>
      </c>
      <c r="BE135" s="4">
        <f t="shared" si="243"/>
        <v>7.6257792999490648E-3</v>
      </c>
      <c r="BF135" s="4">
        <f t="shared" ref="BF135:BH154" si="244">BF38-$BJ38</f>
        <v>1.3966949584735946E-2</v>
      </c>
      <c r="BG135" s="4">
        <f t="shared" si="244"/>
        <v>8.4387611506683419E-3</v>
      </c>
      <c r="BH135" s="4">
        <f t="shared" si="244"/>
        <v>8.1298185071927709E-4</v>
      </c>
      <c r="BI135" s="34">
        <f t="shared" si="238"/>
        <v>0</v>
      </c>
      <c r="BJ135" s="33">
        <f t="shared" si="239"/>
        <v>0</v>
      </c>
      <c r="BK135" s="4"/>
      <c r="BL135" s="32">
        <f t="shared" si="240"/>
        <v>-3.1624499122019145E-2</v>
      </c>
    </row>
    <row r="136" spans="38:64" x14ac:dyDescent="0.2">
      <c r="AL136" s="4">
        <f t="shared" si="220"/>
        <v>-1.6912270178330392E-2</v>
      </c>
      <c r="AM136" s="4">
        <f t="shared" si="221"/>
        <v>1.2539153180141288E-2</v>
      </c>
      <c r="AN136" s="4">
        <f t="shared" si="222"/>
        <v>-4.3731169981891041E-3</v>
      </c>
      <c r="AO136" s="4">
        <f t="shared" si="223"/>
        <v>-4.8800340647623189E-3</v>
      </c>
      <c r="AP136" s="4">
        <f t="shared" si="224"/>
        <v>1.1014867971164966E-2</v>
      </c>
      <c r="AQ136" s="4">
        <f t="shared" si="225"/>
        <v>6.1348339064026466E-3</v>
      </c>
      <c r="AR136" s="4">
        <f t="shared" si="226"/>
        <v>-2.8940599995613131E-3</v>
      </c>
      <c r="AS136" s="4">
        <f t="shared" si="227"/>
        <v>6.3663660740008593E-3</v>
      </c>
      <c r="AT136" s="4">
        <f t="shared" si="228"/>
        <v>3.4723060744395462E-3</v>
      </c>
      <c r="AU136" s="4">
        <f t="shared" si="229"/>
        <v>-1.254096071709454E-3</v>
      </c>
      <c r="AV136" s="32">
        <f t="shared" si="230"/>
        <v>0</v>
      </c>
      <c r="AW136" s="4">
        <f t="shared" si="231"/>
        <v>-1.254096071709454E-3</v>
      </c>
      <c r="AX136" s="4">
        <f t="shared" si="232"/>
        <v>-1.1857981400461778E-4</v>
      </c>
      <c r="AY136" s="4">
        <f t="shared" si="241"/>
        <v>1.4897251031853756E-2</v>
      </c>
      <c r="AZ136" s="4">
        <f t="shared" si="241"/>
        <v>6.941493580376254E-3</v>
      </c>
      <c r="BA136" s="4">
        <f t="shared" si="242"/>
        <v>1.4778671217849138E-2</v>
      </c>
      <c r="BB136" s="4">
        <f t="shared" si="242"/>
        <v>6.8229137663716327E-3</v>
      </c>
      <c r="BC136" s="4">
        <f t="shared" si="235"/>
        <v>5.0920766796573244E-4</v>
      </c>
      <c r="BD136" s="4">
        <f t="shared" si="243"/>
        <v>8.2014667687383552E-3</v>
      </c>
      <c r="BE136" s="4">
        <f t="shared" si="243"/>
        <v>4.8813772983491432E-3</v>
      </c>
      <c r="BF136" s="4">
        <f t="shared" si="244"/>
        <v>8.7106744367040911E-3</v>
      </c>
      <c r="BG136" s="4">
        <f t="shared" si="244"/>
        <v>5.3905849663148792E-3</v>
      </c>
      <c r="BH136" s="4">
        <f t="shared" si="244"/>
        <v>5.0920766796573591E-4</v>
      </c>
      <c r="BI136" s="34">
        <f t="shared" si="238"/>
        <v>0</v>
      </c>
      <c r="BJ136" s="33">
        <f t="shared" si="239"/>
        <v>0</v>
      </c>
      <c r="BK136" s="4"/>
      <c r="BL136" s="32">
        <f t="shared" si="240"/>
        <v>-1.6453970721662894E-2</v>
      </c>
    </row>
    <row r="137" spans="38:64" x14ac:dyDescent="0.2">
      <c r="AL137" s="4">
        <f t="shared" si="220"/>
        <v>-7.3878086589481877E-3</v>
      </c>
      <c r="AM137" s="4">
        <f t="shared" si="221"/>
        <v>4.4288764779702311E-3</v>
      </c>
      <c r="AN137" s="4">
        <f t="shared" si="222"/>
        <v>-2.9589321809779558E-3</v>
      </c>
      <c r="AO137" s="4">
        <f t="shared" si="223"/>
        <v>-1.2197604930262503E-3</v>
      </c>
      <c r="AP137" s="4">
        <f t="shared" si="224"/>
        <v>4.5621513381505774E-3</v>
      </c>
      <c r="AQ137" s="4">
        <f t="shared" si="225"/>
        <v>3.3423908451243253E-3</v>
      </c>
      <c r="AR137" s="4">
        <f t="shared" si="226"/>
        <v>-7.2626380495304128E-4</v>
      </c>
      <c r="AS137" s="4">
        <f t="shared" si="227"/>
        <v>2.636829200285698E-3</v>
      </c>
      <c r="AT137" s="4">
        <f t="shared" si="228"/>
        <v>1.9105653953326585E-3</v>
      </c>
      <c r="AU137" s="4">
        <f t="shared" si="229"/>
        <v>-3.1874752307626229E-4</v>
      </c>
      <c r="AV137" s="32">
        <f t="shared" si="230"/>
        <v>0</v>
      </c>
      <c r="AW137" s="4">
        <f t="shared" si="231"/>
        <v>-3.1874752307626403E-4</v>
      </c>
      <c r="AX137" s="4">
        <f t="shared" si="232"/>
        <v>-8.0829517087009639E-6</v>
      </c>
      <c r="AY137" s="4">
        <f t="shared" si="241"/>
        <v>6.410477442881965E-3</v>
      </c>
      <c r="AZ137" s="4">
        <f t="shared" si="241"/>
        <v>2.8163888647125442E-3</v>
      </c>
      <c r="BA137" s="4">
        <f t="shared" si="242"/>
        <v>6.402394491173264E-3</v>
      </c>
      <c r="BB137" s="4">
        <f t="shared" si="242"/>
        <v>2.8083059130038432E-3</v>
      </c>
      <c r="BC137" s="4">
        <f t="shared" si="235"/>
        <v>2.495460858154535E-4</v>
      </c>
      <c r="BD137" s="4">
        <f t="shared" si="243"/>
        <v>3.3501230135313115E-3</v>
      </c>
      <c r="BE137" s="4">
        <f t="shared" si="243"/>
        <v>1.848371931215443E-3</v>
      </c>
      <c r="BF137" s="4">
        <f t="shared" si="244"/>
        <v>3.599669099346765E-3</v>
      </c>
      <c r="BG137" s="4">
        <f t="shared" si="244"/>
        <v>2.0979180170308948E-3</v>
      </c>
      <c r="BH137" s="4">
        <f t="shared" si="244"/>
        <v>2.4954608581545523E-4</v>
      </c>
      <c r="BI137" s="34">
        <f t="shared" si="238"/>
        <v>0</v>
      </c>
      <c r="BJ137" s="33">
        <f t="shared" si="239"/>
        <v>0</v>
      </c>
      <c r="BK137" s="4"/>
      <c r="BL137" s="32">
        <f t="shared" si="240"/>
        <v>-7.6864120920992623E-3</v>
      </c>
    </row>
    <row r="138" spans="38:64" x14ac:dyDescent="0.2">
      <c r="AL138" s="4">
        <f t="shared" si="220"/>
        <v>-1.7620040091325317E-3</v>
      </c>
      <c r="AM138" s="4">
        <f t="shared" si="221"/>
        <v>8.4641499915485714E-4</v>
      </c>
      <c r="AN138" s="4">
        <f t="shared" si="222"/>
        <v>-9.1558900997767458E-4</v>
      </c>
      <c r="AO138" s="4">
        <f t="shared" si="223"/>
        <v>2.0806645933507239E-4</v>
      </c>
      <c r="AP138" s="4">
        <f t="shared" si="224"/>
        <v>1.0174226330756124E-3</v>
      </c>
      <c r="AQ138" s="4">
        <f t="shared" si="225"/>
        <v>1.2254890924106848E-3</v>
      </c>
      <c r="AR138" s="4">
        <f t="shared" si="226"/>
        <v>1.1400843673659011E-4</v>
      </c>
      <c r="AS138" s="4">
        <f t="shared" si="227"/>
        <v>5.8804925770237354E-4</v>
      </c>
      <c r="AT138" s="4">
        <f t="shared" si="228"/>
        <v>7.0205769443896365E-4</v>
      </c>
      <c r="AU138" s="4">
        <f t="shared" si="229"/>
        <v>3.6337853374277494E-5</v>
      </c>
      <c r="AV138" s="32">
        <f t="shared" si="230"/>
        <v>0</v>
      </c>
      <c r="AW138" s="4">
        <f t="shared" si="231"/>
        <v>3.6337853374277494E-5</v>
      </c>
      <c r="AX138" s="4">
        <f t="shared" si="232"/>
        <v>-1.9302169294091454E-6</v>
      </c>
      <c r="AY138" s="4">
        <f t="shared" si="241"/>
        <v>1.4395884341543708E-3</v>
      </c>
      <c r="AZ138" s="4">
        <f t="shared" si="241"/>
        <v>4.8938753896031473E-4</v>
      </c>
      <c r="BA138" s="4">
        <f t="shared" si="242"/>
        <v>1.4376582172249616E-3</v>
      </c>
      <c r="BB138" s="4">
        <f t="shared" si="242"/>
        <v>4.8745732203090558E-4</v>
      </c>
      <c r="BC138" s="4">
        <f t="shared" si="235"/>
        <v>8.0791216654994488E-5</v>
      </c>
      <c r="BD138" s="4">
        <f t="shared" si="243"/>
        <v>7.6281881949444297E-4</v>
      </c>
      <c r="BE138" s="4">
        <f t="shared" si="243"/>
        <v>3.7276107795171116E-4</v>
      </c>
      <c r="BF138" s="4">
        <f t="shared" si="244"/>
        <v>8.4361003614943746E-4</v>
      </c>
      <c r="BG138" s="4">
        <f t="shared" si="244"/>
        <v>4.5355229460670565E-4</v>
      </c>
      <c r="BH138" s="4">
        <f t="shared" si="244"/>
        <v>8.0791216654994488E-5</v>
      </c>
      <c r="BI138" s="34">
        <f t="shared" si="238"/>
        <v>0</v>
      </c>
      <c r="BJ138" s="33">
        <f t="shared" si="239"/>
        <v>0</v>
      </c>
      <c r="BK138" s="4"/>
      <c r="BL138" s="32">
        <f t="shared" si="240"/>
        <v>-2.1096916143328159E-3</v>
      </c>
    </row>
    <row r="139" spans="38:64" x14ac:dyDescent="0.2">
      <c r="AL139" s="4">
        <f t="shared" si="220"/>
        <v>-3.1405248446026976E-2</v>
      </c>
      <c r="AM139" s="4">
        <f t="shared" si="221"/>
        <v>2.5493955441806521E-2</v>
      </c>
      <c r="AN139" s="4">
        <f t="shared" si="222"/>
        <v>-5.9112930042204553E-3</v>
      </c>
      <c r="AO139" s="4">
        <f t="shared" si="223"/>
        <v>-1.5049180703967616E-2</v>
      </c>
      <c r="AP139" s="4">
        <f t="shared" si="224"/>
        <v>1.7242456520605534E-2</v>
      </c>
      <c r="AQ139" s="4">
        <f t="shared" si="225"/>
        <v>2.1932758166379185E-3</v>
      </c>
      <c r="AR139" s="4">
        <f t="shared" si="226"/>
        <v>-8.8163214654834454E-3</v>
      </c>
      <c r="AS139" s="4">
        <f t="shared" si="227"/>
        <v>9.9657835675000112E-3</v>
      </c>
      <c r="AT139" s="4">
        <f t="shared" si="228"/>
        <v>1.1494621020165657E-3</v>
      </c>
      <c r="AU139" s="4">
        <f t="shared" si="229"/>
        <v>-3.6693940722207913E-3</v>
      </c>
      <c r="AV139" s="32">
        <f t="shared" si="230"/>
        <v>0</v>
      </c>
      <c r="AW139" s="4">
        <f t="shared" si="231"/>
        <v>-3.6693940722207913E-3</v>
      </c>
      <c r="AX139" s="4">
        <f t="shared" si="232"/>
        <v>-1.0618646925459746E-3</v>
      </c>
      <c r="AY139" s="4">
        <f t="shared" si="241"/>
        <v>2.7548001118247636E-2</v>
      </c>
      <c r="AZ139" s="4">
        <f t="shared" si="241"/>
        <v>1.2545198542386574E-2</v>
      </c>
      <c r="BA139" s="4">
        <f t="shared" si="242"/>
        <v>2.6486136425701662E-2</v>
      </c>
      <c r="BB139" s="4">
        <f t="shared" si="242"/>
        <v>1.1483333849840599E-2</v>
      </c>
      <c r="BC139" s="4">
        <f t="shared" si="235"/>
        <v>-2.8170797071028209E-5</v>
      </c>
      <c r="BD139" s="4">
        <f t="shared" si="243"/>
        <v>1.4143326416034122E-2</v>
      </c>
      <c r="BE139" s="4">
        <f t="shared" si="243"/>
        <v>7.8413749654703824E-3</v>
      </c>
      <c r="BF139" s="4">
        <f t="shared" si="244"/>
        <v>1.4115155618963093E-2</v>
      </c>
      <c r="BG139" s="4">
        <f t="shared" si="244"/>
        <v>7.8132041683993542E-3</v>
      </c>
      <c r="BH139" s="4">
        <f t="shared" si="244"/>
        <v>-2.8170797071028209E-5</v>
      </c>
      <c r="BI139" s="34">
        <f t="shared" si="238"/>
        <v>0</v>
      </c>
      <c r="BJ139" s="33">
        <f t="shared" si="239"/>
        <v>0</v>
      </c>
      <c r="BK139" s="4"/>
      <c r="BL139" s="32">
        <f t="shared" si="240"/>
        <v>-3.3306079552299639E-2</v>
      </c>
    </row>
    <row r="140" spans="38:64" x14ac:dyDescent="0.2">
      <c r="AL140" s="4">
        <f t="shared" si="220"/>
        <v>-2.5340718647632154E-2</v>
      </c>
      <c r="AM140" s="4">
        <f t="shared" si="221"/>
        <v>2.0146191025191537E-2</v>
      </c>
      <c r="AN140" s="4">
        <f t="shared" si="222"/>
        <v>-5.1945276224406173E-3</v>
      </c>
      <c r="AO140" s="4">
        <f t="shared" si="223"/>
        <v>-1.1805001139624613E-2</v>
      </c>
      <c r="AP140" s="4">
        <f t="shared" si="224"/>
        <v>1.4472005397484305E-2</v>
      </c>
      <c r="AQ140" s="4">
        <f t="shared" si="225"/>
        <v>2.6670042578596925E-3</v>
      </c>
      <c r="AR140" s="4">
        <f t="shared" si="226"/>
        <v>-6.7998504516646463E-3</v>
      </c>
      <c r="AS140" s="4">
        <f t="shared" si="227"/>
        <v>8.3645200674663245E-3</v>
      </c>
      <c r="AT140" s="4">
        <f t="shared" si="228"/>
        <v>1.5646696158016782E-3</v>
      </c>
      <c r="AU140" s="4">
        <f t="shared" si="229"/>
        <v>-2.6667317339806457E-3</v>
      </c>
      <c r="AV140" s="32">
        <f t="shared" si="230"/>
        <v>0</v>
      </c>
      <c r="AW140" s="4">
        <f t="shared" si="231"/>
        <v>-2.6667317339806457E-3</v>
      </c>
      <c r="AX140" s="4">
        <f t="shared" si="232"/>
        <v>-8.8827861402485109E-4</v>
      </c>
      <c r="AY140" s="4">
        <f t="shared" si="241"/>
        <v>2.2665654837153368E-2</v>
      </c>
      <c r="AZ140" s="4">
        <f t="shared" si="241"/>
        <v>1.0352060620781409E-2</v>
      </c>
      <c r="BA140" s="4">
        <f t="shared" si="242"/>
        <v>2.1777376223128517E-2</v>
      </c>
      <c r="BB140" s="4">
        <f t="shared" si="242"/>
        <v>9.4637820067565576E-3</v>
      </c>
      <c r="BC140" s="4">
        <f t="shared" si="235"/>
        <v>-1.7348749169324162E-5</v>
      </c>
      <c r="BD140" s="4">
        <f t="shared" si="243"/>
        <v>1.1752890007999575E-2</v>
      </c>
      <c r="BE140" s="4">
        <f t="shared" si="243"/>
        <v>6.5852436694946587E-3</v>
      </c>
      <c r="BF140" s="4">
        <f t="shared" si="244"/>
        <v>1.1735541258830251E-2</v>
      </c>
      <c r="BG140" s="4">
        <f t="shared" si="244"/>
        <v>6.5678949203253345E-3</v>
      </c>
      <c r="BH140" s="4">
        <f t="shared" si="244"/>
        <v>-1.7348749169324162E-5</v>
      </c>
      <c r="BI140" s="34">
        <f t="shared" si="238"/>
        <v>0</v>
      </c>
      <c r="BJ140" s="33">
        <f t="shared" si="239"/>
        <v>0</v>
      </c>
      <c r="BK140" s="4"/>
      <c r="BL140" s="32">
        <f t="shared" si="240"/>
        <v>-2.4930211923433102E-2</v>
      </c>
    </row>
    <row r="141" spans="38:64" x14ac:dyDescent="0.2">
      <c r="AL141" s="4">
        <f t="shared" si="220"/>
        <v>-2.0480252835386445E-2</v>
      </c>
      <c r="AM141" s="4">
        <f t="shared" si="221"/>
        <v>1.5874271565934253E-2</v>
      </c>
      <c r="AN141" s="4">
        <f t="shared" si="222"/>
        <v>-4.6059812694521918E-3</v>
      </c>
      <c r="AO141" s="4">
        <f t="shared" si="223"/>
        <v>-9.2715344417515153E-3</v>
      </c>
      <c r="AP141" s="4">
        <f t="shared" si="224"/>
        <v>1.1945221233201006E-2</v>
      </c>
      <c r="AQ141" s="4">
        <f t="shared" si="225"/>
        <v>2.6736867914494908E-3</v>
      </c>
      <c r="AR141" s="4">
        <f t="shared" si="226"/>
        <v>-5.2134047614485202E-3</v>
      </c>
      <c r="AS141" s="4">
        <f t="shared" si="227"/>
        <v>6.9040910344604495E-3</v>
      </c>
      <c r="AT141" s="4">
        <f t="shared" si="228"/>
        <v>1.6906862730119293E-3</v>
      </c>
      <c r="AU141" s="4">
        <f t="shared" si="229"/>
        <v>-1.862310501530115E-3</v>
      </c>
      <c r="AV141" s="32">
        <f t="shared" si="230"/>
        <v>0</v>
      </c>
      <c r="AW141" s="4">
        <f t="shared" si="231"/>
        <v>-1.862310501530115E-3</v>
      </c>
      <c r="AX141" s="4">
        <f t="shared" si="232"/>
        <v>-7.7659946777613315E-4</v>
      </c>
      <c r="AY141" s="4">
        <f t="shared" si="241"/>
        <v>1.8624528988398753E-2</v>
      </c>
      <c r="AZ141" s="4">
        <f t="shared" si="241"/>
        <v>8.4854114227759098E-3</v>
      </c>
      <c r="BA141" s="4">
        <f t="shared" si="242"/>
        <v>1.784792952062262E-2</v>
      </c>
      <c r="BB141" s="4">
        <f t="shared" si="242"/>
        <v>7.7088119549997766E-3</v>
      </c>
      <c r="BC141" s="4">
        <f t="shared" si="235"/>
        <v>-8.300073692110721E-6</v>
      </c>
      <c r="BD141" s="4">
        <f t="shared" si="243"/>
        <v>9.6599922881596967E-3</v>
      </c>
      <c r="BE141" s="4">
        <f t="shared" si="243"/>
        <v>5.4060219562982598E-3</v>
      </c>
      <c r="BF141" s="4">
        <f t="shared" si="244"/>
        <v>9.651692214467586E-3</v>
      </c>
      <c r="BG141" s="4">
        <f t="shared" si="244"/>
        <v>5.397721882606149E-3</v>
      </c>
      <c r="BH141" s="4">
        <f t="shared" si="244"/>
        <v>-8.300073692110721E-6</v>
      </c>
      <c r="BI141" s="34">
        <f t="shared" si="238"/>
        <v>0</v>
      </c>
      <c r="BJ141" s="33">
        <f t="shared" si="239"/>
        <v>0</v>
      </c>
      <c r="BK141" s="4"/>
      <c r="BL141" s="32">
        <f t="shared" si="240"/>
        <v>-1.9051869130630575E-2</v>
      </c>
    </row>
    <row r="142" spans="38:64" x14ac:dyDescent="0.2">
      <c r="AL142" s="4">
        <f t="shared" si="220"/>
        <v>-1.6547199596267895E-2</v>
      </c>
      <c r="AM142" s="4">
        <f t="shared" si="221"/>
        <v>1.2474008606240136E-2</v>
      </c>
      <c r="AN142" s="4">
        <f t="shared" si="222"/>
        <v>-4.0731909900277585E-3</v>
      </c>
      <c r="AO142" s="4">
        <f t="shared" si="223"/>
        <v>-7.2520274833273099E-3</v>
      </c>
      <c r="AP142" s="4">
        <f t="shared" si="224"/>
        <v>9.6926750315406013E-3</v>
      </c>
      <c r="AQ142" s="4">
        <f t="shared" si="225"/>
        <v>2.4406475482132914E-3</v>
      </c>
      <c r="AR142" s="4">
        <f t="shared" si="226"/>
        <v>-3.9604552854344971E-3</v>
      </c>
      <c r="AS142" s="4">
        <f t="shared" si="227"/>
        <v>5.6021658769450505E-3</v>
      </c>
      <c r="AT142" s="4">
        <f t="shared" si="228"/>
        <v>1.6417105915105534E-3</v>
      </c>
      <c r="AU142" s="4">
        <f t="shared" si="229"/>
        <v>-1.2423635615539386E-3</v>
      </c>
      <c r="AV142" s="32">
        <f t="shared" si="230"/>
        <v>0</v>
      </c>
      <c r="AW142" s="4">
        <f t="shared" si="231"/>
        <v>-1.2423635615539386E-3</v>
      </c>
      <c r="AX142" s="4">
        <f t="shared" si="232"/>
        <v>-6.0993419706346225E-4</v>
      </c>
      <c r="AY142" s="4">
        <f t="shared" si="241"/>
        <v>1.5270161438485017E-2</v>
      </c>
      <c r="AZ142" s="4">
        <f t="shared" si="241"/>
        <v>6.8872723493032667E-3</v>
      </c>
      <c r="BA142" s="4">
        <f t="shared" si="242"/>
        <v>1.4660227241421554E-2</v>
      </c>
      <c r="BB142" s="4">
        <f t="shared" si="242"/>
        <v>6.2773381522398045E-3</v>
      </c>
      <c r="BC142" s="4">
        <f t="shared" si="235"/>
        <v>2.8620766954479127E-6</v>
      </c>
      <c r="BD142" s="4">
        <f t="shared" si="243"/>
        <v>7.8501766267278922E-3</v>
      </c>
      <c r="BE142" s="4">
        <f t="shared" si="243"/>
        <v>4.332616498628275E-3</v>
      </c>
      <c r="BF142" s="4">
        <f t="shared" si="244"/>
        <v>7.8530387034233401E-3</v>
      </c>
      <c r="BG142" s="4">
        <f t="shared" si="244"/>
        <v>4.3354785753237229E-3</v>
      </c>
      <c r="BH142" s="4">
        <f t="shared" si="244"/>
        <v>2.8620766954479127E-6</v>
      </c>
      <c r="BI142" s="34">
        <f t="shared" si="238"/>
        <v>0</v>
      </c>
      <c r="BJ142" s="33">
        <f t="shared" si="239"/>
        <v>0</v>
      </c>
      <c r="BK142" s="4"/>
      <c r="BL142" s="32">
        <f t="shared" si="240"/>
        <v>-1.5007741098517546E-2</v>
      </c>
    </row>
    <row r="143" spans="38:64" x14ac:dyDescent="0.2">
      <c r="AL143" s="4">
        <f t="shared" si="220"/>
        <v>-1.3399045952122265E-2</v>
      </c>
      <c r="AM143" s="4">
        <f t="shared" si="221"/>
        <v>9.7647761740718153E-3</v>
      </c>
      <c r="AN143" s="4">
        <f t="shared" si="222"/>
        <v>-3.6342697780504495E-3</v>
      </c>
      <c r="AO143" s="4">
        <f t="shared" si="223"/>
        <v>-5.6891504744766633E-3</v>
      </c>
      <c r="AP143" s="4">
        <f t="shared" si="224"/>
        <v>7.7358735530785386E-3</v>
      </c>
      <c r="AQ143" s="4">
        <f t="shared" si="225"/>
        <v>2.0467230786018753E-3</v>
      </c>
      <c r="AR143" s="4">
        <f t="shared" si="226"/>
        <v>-3.0084330260913908E-3</v>
      </c>
      <c r="AS143" s="4">
        <f t="shared" si="227"/>
        <v>4.471175058112925E-3</v>
      </c>
      <c r="AT143" s="4">
        <f t="shared" si="228"/>
        <v>1.4627420320215342E-3</v>
      </c>
      <c r="AU143" s="4">
        <f t="shared" si="229"/>
        <v>-7.9476871236836E-4</v>
      </c>
      <c r="AV143" s="32">
        <f t="shared" si="230"/>
        <v>0</v>
      </c>
      <c r="AW143" s="4">
        <f t="shared" si="231"/>
        <v>-7.9476871236836E-4</v>
      </c>
      <c r="AX143" s="4">
        <f t="shared" si="232"/>
        <v>-5.0377338954419454E-4</v>
      </c>
      <c r="AY143" s="4">
        <f t="shared" si="241"/>
        <v>1.2469416178716983E-2</v>
      </c>
      <c r="AZ143" s="4">
        <f t="shared" si="241"/>
        <v>5.5180205015561007E-3</v>
      </c>
      <c r="BA143" s="4">
        <f t="shared" si="242"/>
        <v>1.1965642789172788E-2</v>
      </c>
      <c r="BB143" s="4">
        <f t="shared" si="242"/>
        <v>5.0142471120119061E-3</v>
      </c>
      <c r="BC143" s="4">
        <f t="shared" si="235"/>
        <v>9.6435761572297163E-6</v>
      </c>
      <c r="BD143" s="4">
        <f t="shared" si="243"/>
        <v>6.3040826261391431E-3</v>
      </c>
      <c r="BE143" s="4">
        <f t="shared" si="243"/>
        <v>3.3865400207677004E-3</v>
      </c>
      <c r="BF143" s="4">
        <f t="shared" si="244"/>
        <v>6.3137262022963728E-3</v>
      </c>
      <c r="BG143" s="4">
        <f t="shared" si="244"/>
        <v>3.3961835969249302E-3</v>
      </c>
      <c r="BH143" s="4">
        <f t="shared" si="244"/>
        <v>9.6435761572297163E-6</v>
      </c>
      <c r="BI143" s="34">
        <f t="shared" si="238"/>
        <v>0</v>
      </c>
      <c r="BJ143" s="33">
        <f t="shared" si="239"/>
        <v>0</v>
      </c>
      <c r="BK143" s="4"/>
      <c r="BL143" s="32">
        <f t="shared" si="240"/>
        <v>-1.2165445643894393E-2</v>
      </c>
    </row>
    <row r="144" spans="38:64" x14ac:dyDescent="0.2">
      <c r="AL144" s="4">
        <f t="shared" si="220"/>
        <v>-7.2912631949510441E-3</v>
      </c>
      <c r="AM144" s="4">
        <f t="shared" si="221"/>
        <v>4.8314665437191491E-3</v>
      </c>
      <c r="AN144" s="4">
        <f t="shared" si="222"/>
        <v>-2.459796651231895E-3</v>
      </c>
      <c r="AO144" s="4">
        <f t="shared" si="223"/>
        <v>-2.7995326116336122E-3</v>
      </c>
      <c r="AP144" s="4">
        <f t="shared" si="224"/>
        <v>3.8343696359580959E-3</v>
      </c>
      <c r="AQ144" s="4">
        <f t="shared" si="225"/>
        <v>1.0348370243244837E-3</v>
      </c>
      <c r="AR144" s="4">
        <f t="shared" si="226"/>
        <v>-1.3809601494109494E-3</v>
      </c>
      <c r="AS144" s="4">
        <f t="shared" si="227"/>
        <v>2.2161864154383384E-3</v>
      </c>
      <c r="AT144" s="4">
        <f t="shared" si="228"/>
        <v>8.3522626602738903E-4</v>
      </c>
      <c r="AU144" s="4">
        <f t="shared" si="229"/>
        <v>-2.0954119291329704E-4</v>
      </c>
      <c r="AV144" s="32">
        <f t="shared" si="230"/>
        <v>0</v>
      </c>
      <c r="AW144" s="4">
        <f t="shared" si="231"/>
        <v>-2.0954119291329704E-4</v>
      </c>
      <c r="AX144" s="4">
        <f t="shared" si="232"/>
        <v>-2.7822644360506882E-4</v>
      </c>
      <c r="AY144" s="4">
        <f t="shared" si="241"/>
        <v>6.8415087545494399E-3</v>
      </c>
      <c r="AZ144" s="4">
        <f t="shared" si="241"/>
        <v>2.7309558216321306E-3</v>
      </c>
      <c r="BA144" s="4">
        <f t="shared" si="242"/>
        <v>6.5632823109443711E-3</v>
      </c>
      <c r="BB144" s="4">
        <f t="shared" si="242"/>
        <v>2.4527293780270618E-3</v>
      </c>
      <c r="BC144" s="4">
        <f t="shared" si="235"/>
        <v>2.0107900699142117E-5</v>
      </c>
      <c r="BD144" s="4">
        <f t="shared" si="243"/>
        <v>3.2632970909841283E-3</v>
      </c>
      <c r="BE144" s="4">
        <f t="shared" si="243"/>
        <v>1.5416316380499617E-3</v>
      </c>
      <c r="BF144" s="4">
        <f t="shared" si="244"/>
        <v>3.2834049916832704E-3</v>
      </c>
      <c r="BG144" s="4">
        <f t="shared" si="244"/>
        <v>1.5617395387491038E-3</v>
      </c>
      <c r="BH144" s="4">
        <f t="shared" si="244"/>
        <v>2.0107900699142117E-5</v>
      </c>
      <c r="BI144" s="34">
        <f t="shared" si="238"/>
        <v>0</v>
      </c>
      <c r="BJ144" s="33">
        <f t="shared" si="239"/>
        <v>0</v>
      </c>
      <c r="BK144" s="4"/>
      <c r="BL144" s="32">
        <f t="shared" si="240"/>
        <v>-7.336136574796058E-3</v>
      </c>
    </row>
    <row r="145" spans="38:64" x14ac:dyDescent="0.2">
      <c r="AL145" s="4">
        <f t="shared" si="220"/>
        <v>-2.9071184761234794E-3</v>
      </c>
      <c r="AM145" s="4">
        <f t="shared" si="221"/>
        <v>1.9441512075597522E-3</v>
      </c>
      <c r="AN145" s="4">
        <f t="shared" si="222"/>
        <v>-9.6296726856372715E-4</v>
      </c>
      <c r="AO145" s="4">
        <f t="shared" si="223"/>
        <v>-9.7441936660884292E-4</v>
      </c>
      <c r="AP145" s="4">
        <f t="shared" si="224"/>
        <v>1.4185272875258132E-3</v>
      </c>
      <c r="AQ145" s="4">
        <f t="shared" si="225"/>
        <v>4.4410792091697029E-4</v>
      </c>
      <c r="AR145" s="4">
        <f t="shared" si="226"/>
        <v>-3.9362477582134507E-4</v>
      </c>
      <c r="AS145" s="4">
        <f t="shared" si="227"/>
        <v>8.1987945947151197E-4</v>
      </c>
      <c r="AT145" s="4">
        <f t="shared" si="228"/>
        <v>4.262546836501669E-4</v>
      </c>
      <c r="AU145" s="4">
        <f t="shared" si="229"/>
        <v>8.5979764375193266E-5</v>
      </c>
      <c r="AV145" s="32">
        <f t="shared" si="230"/>
        <v>0</v>
      </c>
      <c r="AW145" s="4">
        <f t="shared" si="231"/>
        <v>8.5979764375193266E-5</v>
      </c>
      <c r="AX145" s="4">
        <f t="shared" si="232"/>
        <v>-1.4230348058743431E-4</v>
      </c>
      <c r="AY145" s="4">
        <f t="shared" si="241"/>
        <v>2.8541454063335699E-3</v>
      </c>
      <c r="AZ145" s="4">
        <f t="shared" si="241"/>
        <v>9.5255352659022983E-4</v>
      </c>
      <c r="BA145" s="4">
        <f t="shared" si="242"/>
        <v>2.7118419257461356E-3</v>
      </c>
      <c r="BB145" s="4">
        <f t="shared" si="242"/>
        <v>8.1025004600279553E-4</v>
      </c>
      <c r="BC145" s="4">
        <f t="shared" si="235"/>
        <v>2.1091218589265603E-5</v>
      </c>
      <c r="BD145" s="4">
        <f t="shared" si="243"/>
        <v>1.3464967376242871E-3</v>
      </c>
      <c r="BE145" s="4">
        <f t="shared" si="243"/>
        <v>5.5781582502340693E-4</v>
      </c>
      <c r="BF145" s="4">
        <f t="shared" si="244"/>
        <v>1.3675879562135528E-3</v>
      </c>
      <c r="BG145" s="4">
        <f t="shared" si="244"/>
        <v>5.7890704361267253E-4</v>
      </c>
      <c r="BH145" s="4">
        <f t="shared" si="244"/>
        <v>2.1091218589265603E-5</v>
      </c>
      <c r="BI145" s="34">
        <f t="shared" si="238"/>
        <v>0</v>
      </c>
      <c r="BJ145" s="33">
        <f t="shared" si="239"/>
        <v>0</v>
      </c>
      <c r="BK145" s="4"/>
      <c r="BL145" s="32">
        <f t="shared" si="240"/>
        <v>-3.5575397230442583E-3</v>
      </c>
    </row>
    <row r="146" spans="38:64" x14ac:dyDescent="0.2">
      <c r="AL146" s="4">
        <f t="shared" si="220"/>
        <v>-6.3457840271419035E-4</v>
      </c>
      <c r="AM146" s="4">
        <f t="shared" si="221"/>
        <v>5.7971902397690924E-4</v>
      </c>
      <c r="AN146" s="4">
        <f t="shared" si="222"/>
        <v>-5.4859378737281105E-5</v>
      </c>
      <c r="AO146" s="4">
        <f t="shared" si="223"/>
        <v>-2.0428885963527654E-4</v>
      </c>
      <c r="AP146" s="4">
        <f t="shared" si="224"/>
        <v>3.7425986348439168E-4</v>
      </c>
      <c r="AQ146" s="4">
        <f t="shared" si="225"/>
        <v>1.6997100384911513E-4</v>
      </c>
      <c r="AR146" s="4">
        <f t="shared" si="226"/>
        <v>-4.212097367965479E-5</v>
      </c>
      <c r="AS146" s="4">
        <f t="shared" si="227"/>
        <v>2.1631446731678119E-4</v>
      </c>
      <c r="AT146" s="4">
        <f t="shared" si="228"/>
        <v>1.7419349363712641E-4</v>
      </c>
      <c r="AU146" s="4">
        <f t="shared" si="229"/>
        <v>9.17929015734429E-5</v>
      </c>
      <c r="AV146" s="32">
        <f t="shared" si="230"/>
        <v>0</v>
      </c>
      <c r="AW146" s="4">
        <f t="shared" si="231"/>
        <v>9.17929015734429E-5</v>
      </c>
      <c r="AX146" s="4">
        <f t="shared" si="232"/>
        <v>-6.1080548061653167E-5</v>
      </c>
      <c r="AY146" s="4">
        <f t="shared" si="241"/>
        <v>8.0645390399580567E-4</v>
      </c>
      <c r="AZ146" s="4">
        <f t="shared" si="241"/>
        <v>2.5747568180042348E-4</v>
      </c>
      <c r="BA146" s="4">
        <f t="shared" si="242"/>
        <v>7.4537335593415251E-4</v>
      </c>
      <c r="BB146" s="4">
        <f t="shared" si="242"/>
        <v>1.9639513373877031E-4</v>
      </c>
      <c r="BC146" s="4">
        <f t="shared" si="235"/>
        <v>7.3179997857513238E-6</v>
      </c>
      <c r="BD146" s="4">
        <f t="shared" si="243"/>
        <v>3.8337757179074221E-4</v>
      </c>
      <c r="BE146" s="4">
        <f t="shared" si="243"/>
        <v>1.5633160966600779E-4</v>
      </c>
      <c r="BF146" s="4">
        <f t="shared" si="244"/>
        <v>3.9069557157649353E-4</v>
      </c>
      <c r="BG146" s="4">
        <f t="shared" si="244"/>
        <v>1.6364960945175911E-4</v>
      </c>
      <c r="BH146" s="4">
        <f t="shared" si="244"/>
        <v>7.3179997857513238E-6</v>
      </c>
      <c r="BI146" s="34">
        <f t="shared" si="238"/>
        <v>0</v>
      </c>
      <c r="BJ146" s="33">
        <f t="shared" si="239"/>
        <v>0</v>
      </c>
      <c r="BK146" s="4"/>
      <c r="BL146" s="32">
        <f t="shared" si="240"/>
        <v>-1.0577186182216328E-3</v>
      </c>
    </row>
    <row r="147" spans="38:64" x14ac:dyDescent="0.2">
      <c r="AL147" s="4">
        <f t="shared" ref="AL147:AL178" si="245">AL50-$BI50</f>
        <v>-0.11254866751820236</v>
      </c>
      <c r="AM147" s="4">
        <f t="shared" ref="AM147:AM178" si="246">AM50-$AV50</f>
        <v>0.10810974064496709</v>
      </c>
      <c r="AN147" s="4">
        <f t="shared" ref="AN147:AN178" si="247">AN50-$BJ50</f>
        <v>-4.4389268732352716E-3</v>
      </c>
      <c r="AO147" s="4">
        <f t="shared" ref="AO147:AO178" si="248">AO50-$BI50</f>
        <v>-5.0243028390543287E-2</v>
      </c>
      <c r="AP147" s="4">
        <f t="shared" ref="AP147:AP178" si="249">AP50-$AV50</f>
        <v>4.9565645708442685E-2</v>
      </c>
      <c r="AQ147" s="4">
        <f t="shared" ref="AQ147:AQ178" si="250">AQ50-$BJ50</f>
        <v>-6.7738268210060237E-4</v>
      </c>
      <c r="AR147" s="4">
        <f t="shared" ref="AR147:AR178" si="251">AR50-$BI50</f>
        <v>-3.0196694008435387E-2</v>
      </c>
      <c r="AS147" s="4">
        <f t="shared" ref="AS147:AS178" si="252">AS50-$AV50</f>
        <v>2.8647918985523879E-2</v>
      </c>
      <c r="AT147" s="4">
        <f t="shared" ref="AT147:AT178" si="253">AT50-$BJ50</f>
        <v>-1.5487750229115083E-3</v>
      </c>
      <c r="AU147" s="4">
        <f t="shared" ref="AU147:AU178" si="254">AU50-$BI50</f>
        <v>-1.3642970650025843E-2</v>
      </c>
      <c r="AV147" s="32">
        <f t="shared" ref="AV147:AV178" si="255">AV50-$AV50</f>
        <v>0</v>
      </c>
      <c r="AW147" s="4">
        <f t="shared" ref="AW147:AW178" si="256">AW50-$BJ50</f>
        <v>-1.3642970650025843E-2</v>
      </c>
      <c r="AX147" s="4">
        <f t="shared" ref="AX147:AX178" si="257">AX50-$BI50</f>
        <v>-3.6627729535954057E-3</v>
      </c>
      <c r="AY147" s="4">
        <f t="shared" si="241"/>
        <v>0.10865810111687646</v>
      </c>
      <c r="AZ147" s="4">
        <f t="shared" si="241"/>
        <v>4.2733358609695626E-2</v>
      </c>
      <c r="BA147" s="4">
        <f t="shared" si="242"/>
        <v>0.10499532816328105</v>
      </c>
      <c r="BB147" s="4">
        <f t="shared" si="242"/>
        <v>3.9070585656100221E-2</v>
      </c>
      <c r="BC147" s="4">
        <f t="shared" ref="BC147:BC178" si="258">BC50-$BI50</f>
        <v>1.0340729627422718E-4</v>
      </c>
      <c r="BD147" s="4">
        <f t="shared" si="243"/>
        <v>5.123549869192312E-2</v>
      </c>
      <c r="BE147" s="4">
        <f t="shared" si="243"/>
        <v>2.3621684726517156E-2</v>
      </c>
      <c r="BF147" s="4">
        <f t="shared" si="244"/>
        <v>5.1338905988197348E-2</v>
      </c>
      <c r="BG147" s="4">
        <f t="shared" si="244"/>
        <v>2.3725092022791383E-2</v>
      </c>
      <c r="BH147" s="4">
        <f t="shared" si="244"/>
        <v>1.0340729627422718E-4</v>
      </c>
      <c r="BI147" s="34">
        <f t="shared" ref="BI147:BI178" si="259">BI50-$BI50</f>
        <v>0</v>
      </c>
      <c r="BJ147" s="33">
        <f t="shared" ref="BJ147:BJ178" si="260">BJ50-$BJ50</f>
        <v>0</v>
      </c>
      <c r="BK147" s="4"/>
      <c r="BL147" s="32">
        <f t="shared" ref="BL147:BL178" si="261">BL50-$AV50</f>
        <v>-0.15954266700392405</v>
      </c>
    </row>
    <row r="148" spans="38:64" x14ac:dyDescent="0.2">
      <c r="AL148" s="4">
        <f t="shared" si="245"/>
        <v>-9.8177658336174478E-2</v>
      </c>
      <c r="AM148" s="4">
        <f t="shared" si="246"/>
        <v>9.3635868981227444E-2</v>
      </c>
      <c r="AN148" s="4">
        <f t="shared" si="247"/>
        <v>-4.5417893549470345E-3</v>
      </c>
      <c r="AO148" s="4">
        <f t="shared" si="248"/>
        <v>-4.2945042100945241E-2</v>
      </c>
      <c r="AP148" s="4">
        <f t="shared" si="249"/>
        <v>4.4036225431651255E-2</v>
      </c>
      <c r="AQ148" s="4">
        <f t="shared" si="250"/>
        <v>1.0911833307060137E-3</v>
      </c>
      <c r="AR148" s="4">
        <f t="shared" si="251"/>
        <v>-2.5930735710467223E-2</v>
      </c>
      <c r="AS148" s="4">
        <f t="shared" si="252"/>
        <v>2.5452028326533593E-2</v>
      </c>
      <c r="AT148" s="4">
        <f t="shared" si="253"/>
        <v>-4.7870738393362977E-4</v>
      </c>
      <c r="AU148" s="4">
        <f t="shared" si="254"/>
        <v>-1.1880779456391377E-2</v>
      </c>
      <c r="AV148" s="32">
        <f t="shared" si="255"/>
        <v>0</v>
      </c>
      <c r="AW148" s="4">
        <f t="shared" si="256"/>
        <v>-1.1880779456391377E-2</v>
      </c>
      <c r="AX148" s="4">
        <f t="shared" si="257"/>
        <v>-3.4594134256300535E-3</v>
      </c>
      <c r="AY148" s="4">
        <f t="shared" si="241"/>
        <v>9.3700588419563191E-2</v>
      </c>
      <c r="AZ148" s="4">
        <f t="shared" si="241"/>
        <v>3.5099488033289439E-2</v>
      </c>
      <c r="BA148" s="4">
        <f t="shared" si="242"/>
        <v>9.0241174993933138E-2</v>
      </c>
      <c r="BB148" s="4">
        <f t="shared" si="242"/>
        <v>3.1640074607659385E-2</v>
      </c>
      <c r="BC148" s="4">
        <f t="shared" si="258"/>
        <v>1.2327424311470159E-4</v>
      </c>
      <c r="BD148" s="4">
        <f t="shared" si="243"/>
        <v>4.4764888819568194E-2</v>
      </c>
      <c r="BE148" s="4">
        <f t="shared" si="243"/>
        <v>2.0329799174946928E-2</v>
      </c>
      <c r="BF148" s="4">
        <f t="shared" si="244"/>
        <v>4.4888163062682895E-2</v>
      </c>
      <c r="BG148" s="4">
        <f t="shared" si="244"/>
        <v>2.0453073418061629E-2</v>
      </c>
      <c r="BH148" s="4">
        <f t="shared" si="244"/>
        <v>1.2327424311470159E-4</v>
      </c>
      <c r="BI148" s="34">
        <f t="shared" si="259"/>
        <v>0</v>
      </c>
      <c r="BJ148" s="33">
        <f t="shared" si="260"/>
        <v>0</v>
      </c>
      <c r="BK148" s="4"/>
      <c r="BL148" s="32">
        <f t="shared" si="261"/>
        <v>-0.14043832009233492</v>
      </c>
    </row>
    <row r="149" spans="38:64" x14ac:dyDescent="0.2">
      <c r="AL149" s="4">
        <f t="shared" si="245"/>
        <v>-8.547377873063372E-2</v>
      </c>
      <c r="AM149" s="4">
        <f t="shared" si="246"/>
        <v>8.1038845945143823E-2</v>
      </c>
      <c r="AN149" s="4">
        <f t="shared" si="247"/>
        <v>-4.4349327854898979E-3</v>
      </c>
      <c r="AO149" s="4">
        <f t="shared" si="248"/>
        <v>-3.6596773833767915E-2</v>
      </c>
      <c r="AP149" s="4">
        <f t="shared" si="249"/>
        <v>3.9269590358982365E-2</v>
      </c>
      <c r="AQ149" s="4">
        <f t="shared" si="250"/>
        <v>2.6728165252144498E-3</v>
      </c>
      <c r="AR149" s="4">
        <f t="shared" si="251"/>
        <v>-2.2176668919701659E-2</v>
      </c>
      <c r="AS149" s="4">
        <f t="shared" si="252"/>
        <v>2.2697011753187224E-2</v>
      </c>
      <c r="AT149" s="4">
        <f t="shared" si="253"/>
        <v>5.2034283348556531E-4</v>
      </c>
      <c r="AU149" s="4">
        <f t="shared" si="254"/>
        <v>-1.0268934418388054E-2</v>
      </c>
      <c r="AV149" s="32">
        <f t="shared" si="255"/>
        <v>0</v>
      </c>
      <c r="AW149" s="4">
        <f t="shared" si="256"/>
        <v>-1.0268934418388054E-2</v>
      </c>
      <c r="AX149" s="4">
        <f t="shared" si="257"/>
        <v>-3.1825336368074275E-3</v>
      </c>
      <c r="AY149" s="4">
        <f t="shared" si="241"/>
        <v>8.0998249812621437E-2</v>
      </c>
      <c r="AZ149" s="4">
        <f t="shared" si="241"/>
        <v>2.8824550782380387E-2</v>
      </c>
      <c r="BA149" s="4">
        <f t="shared" si="242"/>
        <v>7.7815716175814009E-2</v>
      </c>
      <c r="BB149" s="4">
        <f t="shared" si="242"/>
        <v>2.564201714557296E-2</v>
      </c>
      <c r="BC149" s="4">
        <f t="shared" si="258"/>
        <v>1.9622787159689903E-4</v>
      </c>
      <c r="BD149" s="4">
        <f t="shared" si="243"/>
        <v>3.9315771313980952E-2</v>
      </c>
      <c r="BE149" s="4">
        <f t="shared" si="243"/>
        <v>1.7660124237840746E-2</v>
      </c>
      <c r="BF149" s="4">
        <f t="shared" si="244"/>
        <v>3.9511999185577851E-2</v>
      </c>
      <c r="BG149" s="4">
        <f t="shared" si="244"/>
        <v>1.7856352109437645E-2</v>
      </c>
      <c r="BH149" s="4">
        <f t="shared" si="244"/>
        <v>1.9622787159689903E-4</v>
      </c>
      <c r="BI149" s="34">
        <f t="shared" si="259"/>
        <v>0</v>
      </c>
      <c r="BJ149" s="33">
        <f t="shared" si="260"/>
        <v>0</v>
      </c>
      <c r="BK149" s="4"/>
      <c r="BL149" s="32">
        <f t="shared" si="261"/>
        <v>-0.12271551333207359</v>
      </c>
    </row>
    <row r="150" spans="38:64" x14ac:dyDescent="0.2">
      <c r="AL150" s="4">
        <f t="shared" si="245"/>
        <v>-7.4392749050454454E-2</v>
      </c>
      <c r="AM150" s="4">
        <f t="shared" si="246"/>
        <v>6.9918500287137753E-2</v>
      </c>
      <c r="AN150" s="4">
        <f t="shared" si="247"/>
        <v>-4.4742487633167016E-3</v>
      </c>
      <c r="AO150" s="4">
        <f t="shared" si="248"/>
        <v>-3.1186891405215689E-2</v>
      </c>
      <c r="AP150" s="4">
        <f t="shared" si="249"/>
        <v>3.5056416842629334E-2</v>
      </c>
      <c r="AQ150" s="4">
        <f t="shared" si="250"/>
        <v>3.8695254374136456E-3</v>
      </c>
      <c r="AR150" s="4">
        <f t="shared" si="251"/>
        <v>-1.9117118300046421E-2</v>
      </c>
      <c r="AS150" s="4">
        <f t="shared" si="252"/>
        <v>2.0261884522556228E-2</v>
      </c>
      <c r="AT150" s="4">
        <f t="shared" si="253"/>
        <v>1.1447662225098076E-3</v>
      </c>
      <c r="AU150" s="4">
        <f t="shared" si="254"/>
        <v>-9.1502245441449359E-3</v>
      </c>
      <c r="AV150" s="32">
        <f t="shared" si="255"/>
        <v>0</v>
      </c>
      <c r="AW150" s="4">
        <f t="shared" si="256"/>
        <v>-9.1502245441449359E-3</v>
      </c>
      <c r="AX150" s="4">
        <f t="shared" si="257"/>
        <v>-2.9080528193983213E-3</v>
      </c>
      <c r="AY150" s="4">
        <f t="shared" si="241"/>
        <v>7.0119871824908031E-2</v>
      </c>
      <c r="AZ150" s="4">
        <f t="shared" si="241"/>
        <v>2.3578274049585068E-2</v>
      </c>
      <c r="BA150" s="4">
        <f t="shared" si="242"/>
        <v>6.721181900550971E-2</v>
      </c>
      <c r="BB150" s="4">
        <f t="shared" si="242"/>
        <v>2.0670221230186747E-2</v>
      </c>
      <c r="BC150" s="4">
        <f t="shared" si="258"/>
        <v>1.2691129494274422E-4</v>
      </c>
      <c r="BD150" s="4">
        <f t="shared" si="243"/>
        <v>3.4617940835949212E-2</v>
      </c>
      <c r="BE150" s="4">
        <f t="shared" si="243"/>
        <v>1.5388587071702153E-2</v>
      </c>
      <c r="BF150" s="4">
        <f t="shared" si="244"/>
        <v>3.4744852130891957E-2</v>
      </c>
      <c r="BG150" s="4">
        <f t="shared" si="244"/>
        <v>1.5515498366644898E-2</v>
      </c>
      <c r="BH150" s="4">
        <f t="shared" si="244"/>
        <v>1.2691129494274422E-4</v>
      </c>
      <c r="BI150" s="34">
        <f t="shared" si="259"/>
        <v>0</v>
      </c>
      <c r="BJ150" s="33">
        <f t="shared" si="260"/>
        <v>0</v>
      </c>
      <c r="BK150" s="4"/>
      <c r="BL150" s="32">
        <f t="shared" si="261"/>
        <v>-0.10615259182950293</v>
      </c>
    </row>
    <row r="151" spans="38:64" x14ac:dyDescent="0.2">
      <c r="AL151" s="4">
        <f t="shared" si="245"/>
        <v>-6.4416212746849305E-2</v>
      </c>
      <c r="AM151" s="4">
        <f t="shared" si="246"/>
        <v>6.0172196914915765E-2</v>
      </c>
      <c r="AN151" s="4">
        <f t="shared" si="247"/>
        <v>-4.2440158319335397E-3</v>
      </c>
      <c r="AO151" s="4">
        <f t="shared" si="248"/>
        <v>-2.63245989120513E-2</v>
      </c>
      <c r="AP151" s="4">
        <f t="shared" si="249"/>
        <v>3.1397946457906667E-2</v>
      </c>
      <c r="AQ151" s="4">
        <f t="shared" si="250"/>
        <v>5.0733475458553667E-3</v>
      </c>
      <c r="AR151" s="4">
        <f t="shared" si="251"/>
        <v>-1.6320012941507422E-2</v>
      </c>
      <c r="AS151" s="4">
        <f t="shared" si="252"/>
        <v>1.8147364239516295E-2</v>
      </c>
      <c r="AT151" s="4">
        <f t="shared" si="253"/>
        <v>1.8273512980088724E-3</v>
      </c>
      <c r="AU151" s="4">
        <f t="shared" si="254"/>
        <v>-8.0584951340610389E-3</v>
      </c>
      <c r="AV151" s="32">
        <f t="shared" si="255"/>
        <v>0</v>
      </c>
      <c r="AW151" s="4">
        <f t="shared" si="256"/>
        <v>-8.0584951340610389E-3</v>
      </c>
      <c r="AX151" s="4">
        <f t="shared" si="257"/>
        <v>-2.4831185060379402E-3</v>
      </c>
      <c r="AY151" s="4">
        <f t="shared" si="241"/>
        <v>6.0837024443835208E-2</v>
      </c>
      <c r="AZ151" s="4">
        <f t="shared" si="241"/>
        <v>1.9315071517897853E-2</v>
      </c>
      <c r="BA151" s="4">
        <f t="shared" si="242"/>
        <v>5.8353905937797268E-2</v>
      </c>
      <c r="BB151" s="4">
        <f t="shared" si="242"/>
        <v>1.6831953011859913E-2</v>
      </c>
      <c r="BC151" s="4">
        <f t="shared" si="258"/>
        <v>2.0612243819873033E-4</v>
      </c>
      <c r="BD151" s="4">
        <f t="shared" si="243"/>
        <v>3.0601285485787333E-2</v>
      </c>
      <c r="BE151" s="4">
        <f t="shared" si="243"/>
        <v>1.3521613499195728E-2</v>
      </c>
      <c r="BF151" s="4">
        <f t="shared" si="244"/>
        <v>3.0807407923986063E-2</v>
      </c>
      <c r="BG151" s="4">
        <f t="shared" si="244"/>
        <v>1.3727735937394459E-2</v>
      </c>
      <c r="BH151" s="4">
        <f t="shared" si="244"/>
        <v>2.0612243819873033E-4</v>
      </c>
      <c r="BI151" s="34">
        <f t="shared" si="259"/>
        <v>0</v>
      </c>
      <c r="BJ151" s="33">
        <f t="shared" si="260"/>
        <v>0</v>
      </c>
      <c r="BK151" s="4"/>
      <c r="BL151" s="32">
        <f t="shared" si="261"/>
        <v>-9.0601751832553368E-2</v>
      </c>
    </row>
    <row r="152" spans="38:64" x14ac:dyDescent="0.2">
      <c r="AL152" s="4">
        <f t="shared" si="245"/>
        <v>-4.2049733520651333E-2</v>
      </c>
      <c r="AM152" s="4">
        <f t="shared" si="246"/>
        <v>3.8690802851346268E-2</v>
      </c>
      <c r="AN152" s="4">
        <f t="shared" si="247"/>
        <v>-3.3589306693050658E-3</v>
      </c>
      <c r="AO152" s="4">
        <f t="shared" si="248"/>
        <v>-1.5834424762057653E-2</v>
      </c>
      <c r="AP152" s="4">
        <f t="shared" si="249"/>
        <v>2.310192319797813E-2</v>
      </c>
      <c r="AQ152" s="4">
        <f t="shared" si="250"/>
        <v>7.2674984359204775E-3</v>
      </c>
      <c r="AR152" s="4">
        <f t="shared" si="251"/>
        <v>-1.0186981705769316E-2</v>
      </c>
      <c r="AS152" s="4">
        <f t="shared" si="252"/>
        <v>1.3352434225884446E-2</v>
      </c>
      <c r="AT152" s="4">
        <f t="shared" si="253"/>
        <v>3.1654525201151307E-3</v>
      </c>
      <c r="AU152" s="4">
        <f t="shared" si="254"/>
        <v>-5.5234752384917818E-3</v>
      </c>
      <c r="AV152" s="32">
        <f t="shared" si="255"/>
        <v>0</v>
      </c>
      <c r="AW152" s="4">
        <f t="shared" si="256"/>
        <v>-5.5234752384917818E-3</v>
      </c>
      <c r="AX152" s="4">
        <f t="shared" si="257"/>
        <v>-1.657208061362353E-3</v>
      </c>
      <c r="AY152" s="4">
        <f t="shared" si="241"/>
        <v>4.0878301603819778E-2</v>
      </c>
      <c r="AZ152" s="4">
        <f t="shared" si="241"/>
        <v>1.0958491528426317E-2</v>
      </c>
      <c r="BA152" s="4">
        <f t="shared" si="242"/>
        <v>3.9221093542457425E-2</v>
      </c>
      <c r="BB152" s="4">
        <f t="shared" si="242"/>
        <v>9.3012834670639644E-3</v>
      </c>
      <c r="BC152" s="4">
        <f t="shared" si="258"/>
        <v>2.3082747420966054E-4</v>
      </c>
      <c r="BD152" s="4">
        <f t="shared" si="243"/>
        <v>2.1773447949261615E-2</v>
      </c>
      <c r="BE152" s="4">
        <f t="shared" si="243"/>
        <v>9.6075705624220076E-3</v>
      </c>
      <c r="BF152" s="4">
        <f t="shared" si="244"/>
        <v>2.2004275423471276E-2</v>
      </c>
      <c r="BG152" s="4">
        <f t="shared" si="244"/>
        <v>9.8383980366316681E-3</v>
      </c>
      <c r="BH152" s="4">
        <f t="shared" si="244"/>
        <v>2.3082747420966054E-4</v>
      </c>
      <c r="BI152" s="34">
        <f t="shared" si="259"/>
        <v>0</v>
      </c>
      <c r="BJ152" s="33">
        <f t="shared" si="260"/>
        <v>0</v>
      </c>
      <c r="BK152" s="4"/>
      <c r="BL152" s="32">
        <f t="shared" si="261"/>
        <v>-5.3329144409633877E-2</v>
      </c>
    </row>
    <row r="153" spans="38:64" x14ac:dyDescent="0.2">
      <c r="AL153" s="4">
        <f t="shared" si="245"/>
        <v>-1.9716478398803541E-2</v>
      </c>
      <c r="AM153" s="4">
        <f t="shared" si="246"/>
        <v>1.873783911523455E-2</v>
      </c>
      <c r="AN153" s="4">
        <f t="shared" si="247"/>
        <v>-9.786392835689911E-4</v>
      </c>
      <c r="AO153" s="4">
        <f t="shared" si="248"/>
        <v>-5.906020892267827E-3</v>
      </c>
      <c r="AP153" s="4">
        <f t="shared" si="249"/>
        <v>1.3315023753071281E-2</v>
      </c>
      <c r="AQ153" s="4">
        <f t="shared" si="250"/>
        <v>7.4090028608034542E-3</v>
      </c>
      <c r="AR153" s="4">
        <f t="shared" si="251"/>
        <v>-4.1325208947679409E-3</v>
      </c>
      <c r="AS153" s="4">
        <f t="shared" si="252"/>
        <v>7.6958085850849511E-3</v>
      </c>
      <c r="AT153" s="4">
        <f t="shared" si="253"/>
        <v>3.5632876903170102E-3</v>
      </c>
      <c r="AU153" s="4">
        <f t="shared" si="254"/>
        <v>-2.6680123329953509E-3</v>
      </c>
      <c r="AV153" s="32">
        <f t="shared" si="255"/>
        <v>0</v>
      </c>
      <c r="AW153" s="4">
        <f t="shared" si="256"/>
        <v>-2.6680123329953509E-3</v>
      </c>
      <c r="AX153" s="4">
        <f t="shared" si="257"/>
        <v>-5.8256917152599286E-4</v>
      </c>
      <c r="AY153" s="4">
        <f t="shared" si="241"/>
        <v>2.1681154864236829E-2</v>
      </c>
      <c r="AZ153" s="4">
        <f t="shared" si="241"/>
        <v>3.8032093897197028E-3</v>
      </c>
      <c r="BA153" s="4">
        <f t="shared" si="242"/>
        <v>2.1098585692710836E-2</v>
      </c>
      <c r="BB153" s="4">
        <f t="shared" si="242"/>
        <v>3.2206402181937099E-3</v>
      </c>
      <c r="BC153" s="4">
        <f t="shared" si="258"/>
        <v>3.6572321874883684E-4</v>
      </c>
      <c r="BD153" s="4">
        <f t="shared" si="243"/>
        <v>1.2307618743148785E-2</v>
      </c>
      <c r="BE153" s="4">
        <f t="shared" si="243"/>
        <v>5.1457796987885995E-3</v>
      </c>
      <c r="BF153" s="4">
        <f t="shared" si="244"/>
        <v>1.2673341961897622E-2</v>
      </c>
      <c r="BG153" s="4">
        <f t="shared" si="244"/>
        <v>5.5115029175374364E-3</v>
      </c>
      <c r="BH153" s="4">
        <f t="shared" si="244"/>
        <v>3.6572321874883684E-4</v>
      </c>
      <c r="BI153" s="34">
        <f t="shared" si="259"/>
        <v>0</v>
      </c>
      <c r="BJ153" s="33">
        <f t="shared" si="260"/>
        <v>0</v>
      </c>
      <c r="BK153" s="4"/>
      <c r="BL153" s="32">
        <f t="shared" si="261"/>
        <v>-2.0439032287699582E-2</v>
      </c>
    </row>
    <row r="154" spans="38:64" x14ac:dyDescent="0.2">
      <c r="AL154" s="4">
        <f t="shared" si="245"/>
        <v>-2.8973926900284636E-3</v>
      </c>
      <c r="AM154" s="4">
        <f t="shared" si="246"/>
        <v>4.9883079086550375E-3</v>
      </c>
      <c r="AN154" s="4">
        <f t="shared" si="247"/>
        <v>2.0909152186265739E-3</v>
      </c>
      <c r="AO154" s="4">
        <f t="shared" si="248"/>
        <v>5.1175531996207335E-4</v>
      </c>
      <c r="AP154" s="4">
        <f t="shared" si="249"/>
        <v>3.3315152836227852E-3</v>
      </c>
      <c r="AQ154" s="4">
        <f t="shared" si="250"/>
        <v>3.8432706035848585E-3</v>
      </c>
      <c r="AR154" s="4">
        <f t="shared" si="251"/>
        <v>-4.4152320692736335E-4</v>
      </c>
      <c r="AS154" s="4">
        <f t="shared" si="252"/>
        <v>1.9255469908667708E-3</v>
      </c>
      <c r="AT154" s="4">
        <f t="shared" si="253"/>
        <v>1.4840237839394074E-3</v>
      </c>
      <c r="AU154" s="4">
        <f t="shared" si="254"/>
        <v>-1.228714955645499E-3</v>
      </c>
      <c r="AV154" s="32">
        <f t="shared" si="255"/>
        <v>0</v>
      </c>
      <c r="AW154" s="4">
        <f t="shared" si="256"/>
        <v>-1.228714955645499E-3</v>
      </c>
      <c r="AX154" s="4">
        <f t="shared" si="257"/>
        <v>1.1453553807212746E-4</v>
      </c>
      <c r="AY154" s="4">
        <f t="shared" si="241"/>
        <v>5.8162226232163286E-3</v>
      </c>
      <c r="AZ154" s="4">
        <f t="shared" si="241"/>
        <v>-2.1271521980636768E-3</v>
      </c>
      <c r="BA154" s="4">
        <f t="shared" si="242"/>
        <v>5.9307581612884561E-3</v>
      </c>
      <c r="BB154" s="4">
        <f t="shared" si="242"/>
        <v>-2.0126166599915493E-3</v>
      </c>
      <c r="BC154" s="4">
        <f t="shared" si="258"/>
        <v>2.867084376611817E-4</v>
      </c>
      <c r="BD154" s="4">
        <f t="shared" si="243"/>
        <v>3.5107068855120063E-3</v>
      </c>
      <c r="BE154" s="4">
        <f t="shared" si="243"/>
        <v>4.2660285807089721E-4</v>
      </c>
      <c r="BF154" s="4">
        <f t="shared" si="244"/>
        <v>3.797415323173188E-3</v>
      </c>
      <c r="BG154" s="4">
        <f t="shared" si="244"/>
        <v>7.1331129573207891E-4</v>
      </c>
      <c r="BH154" s="4">
        <f t="shared" si="244"/>
        <v>2.867084376611817E-4</v>
      </c>
      <c r="BI154" s="34">
        <f t="shared" si="259"/>
        <v>0</v>
      </c>
      <c r="BJ154" s="33">
        <f t="shared" si="260"/>
        <v>0</v>
      </c>
      <c r="BK154" s="4"/>
      <c r="BL154" s="32">
        <f t="shared" si="261"/>
        <v>-5.4265127264720922E-3</v>
      </c>
    </row>
    <row r="155" spans="38:64" x14ac:dyDescent="0.2">
      <c r="AL155" s="4">
        <f t="shared" si="245"/>
        <v>-0.15701697013695715</v>
      </c>
      <c r="AM155" s="4">
        <f t="shared" si="246"/>
        <v>0.13331046856006301</v>
      </c>
      <c r="AN155" s="4">
        <f t="shared" si="247"/>
        <v>-2.3706501576894135E-2</v>
      </c>
      <c r="AO155" s="4">
        <f t="shared" si="248"/>
        <v>-6.136256390719852E-2</v>
      </c>
      <c r="AP155" s="4">
        <f t="shared" si="249"/>
        <v>5.9524239404617707E-2</v>
      </c>
      <c r="AQ155" s="4">
        <f t="shared" si="250"/>
        <v>-1.8383245025808126E-3</v>
      </c>
      <c r="AR155" s="4">
        <f t="shared" si="251"/>
        <v>-3.8083542796797598E-2</v>
      </c>
      <c r="AS155" s="4">
        <f t="shared" si="252"/>
        <v>3.4403780355633629E-2</v>
      </c>
      <c r="AT155" s="4">
        <f t="shared" si="253"/>
        <v>-3.6797624411639696E-3</v>
      </c>
      <c r="AU155" s="4">
        <f t="shared" si="254"/>
        <v>-1.886035375032058E-2</v>
      </c>
      <c r="AV155" s="32">
        <f t="shared" si="255"/>
        <v>0</v>
      </c>
      <c r="AW155" s="4">
        <f t="shared" si="256"/>
        <v>-1.886035375032058E-2</v>
      </c>
      <c r="AX155" s="4">
        <f t="shared" si="257"/>
        <v>-3.9645052105692358E-3</v>
      </c>
      <c r="AY155" s="4">
        <f t="shared" ref="AY155:AZ174" si="262">AY58-$AV58</f>
        <v>0.13406814171486969</v>
      </c>
      <c r="AZ155" s="4">
        <f t="shared" si="262"/>
        <v>6.3226505516193798E-2</v>
      </c>
      <c r="BA155" s="4">
        <f t="shared" ref="BA155:BB174" si="263">BA58-$BJ58</f>
        <v>0.13010363650430046</v>
      </c>
      <c r="BB155" s="4">
        <f t="shared" si="263"/>
        <v>5.9262000305624563E-2</v>
      </c>
      <c r="BC155" s="4">
        <f t="shared" si="258"/>
        <v>2.0896197961554064E-3</v>
      </c>
      <c r="BD155" s="4">
        <f t="shared" ref="BD155:BE174" si="264">BD58-$AV58</f>
        <v>5.9720411446998245E-2</v>
      </c>
      <c r="BE155" s="4">
        <f t="shared" si="264"/>
        <v>2.9380812405333523E-2</v>
      </c>
      <c r="BF155" s="4">
        <f t="shared" ref="BF155:BH174" si="265">BF58-$BJ58</f>
        <v>6.1810031243153651E-2</v>
      </c>
      <c r="BG155" s="4">
        <f t="shared" si="265"/>
        <v>3.1470432201488929E-2</v>
      </c>
      <c r="BH155" s="4">
        <f t="shared" si="265"/>
        <v>2.0896197961554064E-3</v>
      </c>
      <c r="BI155" s="34">
        <f t="shared" si="259"/>
        <v>0</v>
      </c>
      <c r="BJ155" s="33">
        <f t="shared" si="260"/>
        <v>0</v>
      </c>
      <c r="BK155" s="4"/>
      <c r="BL155" s="32">
        <f t="shared" si="261"/>
        <v>-0.19653995700668436</v>
      </c>
    </row>
    <row r="156" spans="38:64" x14ac:dyDescent="0.2">
      <c r="AL156" s="4">
        <f t="shared" si="245"/>
        <v>-0.13849584842650631</v>
      </c>
      <c r="AM156" s="4">
        <f t="shared" si="246"/>
        <v>0.11632099861025064</v>
      </c>
      <c r="AN156" s="4">
        <f t="shared" si="247"/>
        <v>-2.2174849816255671E-2</v>
      </c>
      <c r="AO156" s="4">
        <f t="shared" si="248"/>
        <v>-5.3174295338099531E-2</v>
      </c>
      <c r="AP156" s="4">
        <f t="shared" si="249"/>
        <v>5.3068599493705126E-2</v>
      </c>
      <c r="AQ156" s="4">
        <f t="shared" si="250"/>
        <v>-1.0569584439440449E-4</v>
      </c>
      <c r="AR156" s="4">
        <f t="shared" si="251"/>
        <v>-3.3325239258179762E-2</v>
      </c>
      <c r="AS156" s="4">
        <f t="shared" si="252"/>
        <v>3.0672553887700515E-2</v>
      </c>
      <c r="AT156" s="4">
        <f t="shared" si="253"/>
        <v>-2.6526853704792464E-3</v>
      </c>
      <c r="AU156" s="4">
        <f t="shared" si="254"/>
        <v>-1.6934423011703559E-2</v>
      </c>
      <c r="AV156" s="32">
        <f t="shared" si="255"/>
        <v>0</v>
      </c>
      <c r="AW156" s="4">
        <f t="shared" si="256"/>
        <v>-1.6934423011703559E-2</v>
      </c>
      <c r="AX156" s="4">
        <f t="shared" si="257"/>
        <v>-4.1684797391386974E-3</v>
      </c>
      <c r="AY156" s="4">
        <f t="shared" si="262"/>
        <v>0.11629374962289052</v>
      </c>
      <c r="AZ156" s="4">
        <f t="shared" si="262"/>
        <v>5.3866484561356009E-2</v>
      </c>
      <c r="BA156" s="4">
        <f t="shared" si="263"/>
        <v>0.11212526988375182</v>
      </c>
      <c r="BB156" s="4">
        <f t="shared" si="263"/>
        <v>4.9698004822217312E-2</v>
      </c>
      <c r="BC156" s="4">
        <f t="shared" si="258"/>
        <v>1.9312508627248315E-3</v>
      </c>
      <c r="BD156" s="4">
        <f t="shared" si="264"/>
        <v>5.2144515811462067E-2</v>
      </c>
      <c r="BE156" s="4">
        <f t="shared" si="264"/>
        <v>2.5480646173726695E-2</v>
      </c>
      <c r="BF156" s="4">
        <f t="shared" si="265"/>
        <v>5.4075766674186898E-2</v>
      </c>
      <c r="BG156" s="4">
        <f t="shared" si="265"/>
        <v>2.7411897036451527E-2</v>
      </c>
      <c r="BH156" s="4">
        <f t="shared" si="265"/>
        <v>1.9312508627248315E-3</v>
      </c>
      <c r="BI156" s="34">
        <f t="shared" si="259"/>
        <v>0</v>
      </c>
      <c r="BJ156" s="33">
        <f t="shared" si="260"/>
        <v>0</v>
      </c>
      <c r="BK156" s="4"/>
      <c r="BL156" s="32">
        <f t="shared" si="261"/>
        <v>-0.17279187031479692</v>
      </c>
    </row>
    <row r="157" spans="38:64" x14ac:dyDescent="0.2">
      <c r="AL157" s="4">
        <f t="shared" si="245"/>
        <v>-0.12212273499915005</v>
      </c>
      <c r="AM157" s="4">
        <f t="shared" si="246"/>
        <v>0.10150366517932863</v>
      </c>
      <c r="AN157" s="4">
        <f t="shared" si="247"/>
        <v>-2.0619069819821423E-2</v>
      </c>
      <c r="AO157" s="4">
        <f t="shared" si="248"/>
        <v>-4.6074228069208911E-2</v>
      </c>
      <c r="AP157" s="4">
        <f t="shared" si="249"/>
        <v>4.7386508575664177E-2</v>
      </c>
      <c r="AQ157" s="4">
        <f t="shared" si="250"/>
        <v>1.3122805064552656E-3</v>
      </c>
      <c r="AR157" s="4">
        <f t="shared" si="251"/>
        <v>-2.9196458295818184E-2</v>
      </c>
      <c r="AS157" s="4">
        <f t="shared" si="252"/>
        <v>2.7388422752883224E-2</v>
      </c>
      <c r="AT157" s="4">
        <f t="shared" si="253"/>
        <v>-1.8080355429349604E-3</v>
      </c>
      <c r="AU157" s="4">
        <f t="shared" si="254"/>
        <v>-1.5259250305064365E-2</v>
      </c>
      <c r="AV157" s="32">
        <f t="shared" si="255"/>
        <v>0</v>
      </c>
      <c r="AW157" s="4">
        <f t="shared" si="256"/>
        <v>-1.5259250305064365E-2</v>
      </c>
      <c r="AX157" s="4">
        <f t="shared" si="257"/>
        <v>-4.1472636272546493E-3</v>
      </c>
      <c r="AY157" s="4">
        <f t="shared" si="262"/>
        <v>0.10086626489559702</v>
      </c>
      <c r="AZ157" s="4">
        <f t="shared" si="262"/>
        <v>4.5776610575051779E-2</v>
      </c>
      <c r="BA157" s="4">
        <f t="shared" si="263"/>
        <v>9.6719001268342375E-2</v>
      </c>
      <c r="BB157" s="4">
        <f t="shared" si="263"/>
        <v>4.162934694779713E-2</v>
      </c>
      <c r="BC157" s="4">
        <f t="shared" si="258"/>
        <v>1.75347176080759E-3</v>
      </c>
      <c r="BD157" s="4">
        <f t="shared" si="264"/>
        <v>4.5659978927725331E-2</v>
      </c>
      <c r="BE157" s="4">
        <f t="shared" si="264"/>
        <v>2.2204076994141841E-2</v>
      </c>
      <c r="BF157" s="4">
        <f t="shared" si="265"/>
        <v>4.7413450688532921E-2</v>
      </c>
      <c r="BG157" s="4">
        <f t="shared" si="265"/>
        <v>2.3957548754949431E-2</v>
      </c>
      <c r="BH157" s="4">
        <f t="shared" si="265"/>
        <v>1.75347176080759E-3</v>
      </c>
      <c r="BI157" s="34">
        <f t="shared" si="259"/>
        <v>0</v>
      </c>
      <c r="BJ157" s="33">
        <f t="shared" si="260"/>
        <v>0</v>
      </c>
      <c r="BK157" s="4"/>
      <c r="BL157" s="32">
        <f t="shared" si="261"/>
        <v>-0.15149425142892103</v>
      </c>
    </row>
    <row r="158" spans="38:64" x14ac:dyDescent="0.2">
      <c r="AL158" s="4">
        <f t="shared" si="245"/>
        <v>-0.10727043605190811</v>
      </c>
      <c r="AM158" s="4">
        <f t="shared" si="246"/>
        <v>8.8178113077573561E-2</v>
      </c>
      <c r="AN158" s="4">
        <f t="shared" si="247"/>
        <v>-1.9092322974334552E-2</v>
      </c>
      <c r="AO158" s="4">
        <f t="shared" si="248"/>
        <v>-3.9724149417745991E-2</v>
      </c>
      <c r="AP158" s="4">
        <f t="shared" si="249"/>
        <v>4.2284851879717922E-2</v>
      </c>
      <c r="AQ158" s="4">
        <f t="shared" si="250"/>
        <v>2.560702461971931E-3</v>
      </c>
      <c r="AR158" s="4">
        <f t="shared" si="251"/>
        <v>-2.5546878757582936E-2</v>
      </c>
      <c r="AS158" s="4">
        <f t="shared" si="252"/>
        <v>2.4439770604233246E-2</v>
      </c>
      <c r="AT158" s="4">
        <f t="shared" si="253"/>
        <v>-1.1071081533496896E-3</v>
      </c>
      <c r="AU158" s="4">
        <f t="shared" si="254"/>
        <v>-1.3839670246928615E-2</v>
      </c>
      <c r="AV158" s="32">
        <f t="shared" si="255"/>
        <v>0</v>
      </c>
      <c r="AW158" s="4">
        <f t="shared" si="256"/>
        <v>-1.3839670246928615E-2</v>
      </c>
      <c r="AX158" s="4">
        <f t="shared" si="257"/>
        <v>-3.9720698981317581E-3</v>
      </c>
      <c r="AY158" s="4">
        <f t="shared" si="262"/>
        <v>8.7274028772095613E-2</v>
      </c>
      <c r="AZ158" s="4">
        <f t="shared" si="262"/>
        <v>3.8758575707047715E-2</v>
      </c>
      <c r="BA158" s="4">
        <f t="shared" si="263"/>
        <v>8.3301958873963855E-2</v>
      </c>
      <c r="BB158" s="4">
        <f t="shared" si="263"/>
        <v>3.4786505808915957E-2</v>
      </c>
      <c r="BC158" s="4">
        <f t="shared" si="258"/>
        <v>1.5727094698974597E-3</v>
      </c>
      <c r="BD158" s="4">
        <f t="shared" si="264"/>
        <v>3.9982896690857694E-2</v>
      </c>
      <c r="BE158" s="4">
        <f t="shared" si="264"/>
        <v>1.9396072455314273E-2</v>
      </c>
      <c r="BF158" s="4">
        <f t="shared" si="265"/>
        <v>4.1555606160755154E-2</v>
      </c>
      <c r="BG158" s="4">
        <f t="shared" si="265"/>
        <v>2.0968781925211732E-2</v>
      </c>
      <c r="BH158" s="4">
        <f t="shared" si="265"/>
        <v>1.5727094698974597E-3</v>
      </c>
      <c r="BI158" s="34">
        <f t="shared" si="259"/>
        <v>0</v>
      </c>
      <c r="BJ158" s="33">
        <f t="shared" si="260"/>
        <v>0</v>
      </c>
      <c r="BK158" s="4"/>
      <c r="BL158" s="32">
        <f t="shared" si="261"/>
        <v>-0.13152552762875996</v>
      </c>
    </row>
    <row r="159" spans="38:64" x14ac:dyDescent="0.2">
      <c r="AL159" s="4">
        <f t="shared" si="245"/>
        <v>-9.3968617021655904E-2</v>
      </c>
      <c r="AM159" s="4">
        <f t="shared" si="246"/>
        <v>7.6381684807597439E-2</v>
      </c>
      <c r="AN159" s="4">
        <f t="shared" si="247"/>
        <v>-1.7586932214058465E-2</v>
      </c>
      <c r="AO159" s="4">
        <f t="shared" si="248"/>
        <v>-3.4120064126980876E-2</v>
      </c>
      <c r="AP159" s="4">
        <f t="shared" si="249"/>
        <v>3.7798650750826779E-2</v>
      </c>
      <c r="AQ159" s="4">
        <f t="shared" si="250"/>
        <v>3.6785866238459031E-3</v>
      </c>
      <c r="AR159" s="4">
        <f t="shared" si="251"/>
        <v>-2.2372471348851231E-2</v>
      </c>
      <c r="AS159" s="4">
        <f t="shared" si="252"/>
        <v>2.1846839055449874E-2</v>
      </c>
      <c r="AT159" s="4">
        <f t="shared" si="253"/>
        <v>-5.2563229340135686E-4</v>
      </c>
      <c r="AU159" s="4">
        <f t="shared" si="254"/>
        <v>-1.26716254350977E-2</v>
      </c>
      <c r="AV159" s="32">
        <f t="shared" si="255"/>
        <v>0</v>
      </c>
      <c r="AW159" s="4">
        <f t="shared" si="256"/>
        <v>-1.26716254350977E-2</v>
      </c>
      <c r="AX159" s="4">
        <f t="shared" si="257"/>
        <v>-3.6981996671907602E-3</v>
      </c>
      <c r="AY159" s="4">
        <f t="shared" si="262"/>
        <v>7.5558698590015405E-2</v>
      </c>
      <c r="AZ159" s="4">
        <f t="shared" si="262"/>
        <v>3.2862315531977271E-2</v>
      </c>
      <c r="BA159" s="4">
        <f t="shared" si="263"/>
        <v>7.1860498922824645E-2</v>
      </c>
      <c r="BB159" s="4">
        <f t="shared" si="263"/>
        <v>2.9164115864786511E-2</v>
      </c>
      <c r="BC159" s="4">
        <f t="shared" si="258"/>
        <v>1.3944660008796683E-3</v>
      </c>
      <c r="BD159" s="4">
        <f t="shared" si="264"/>
        <v>3.5108720217669864E-2</v>
      </c>
      <c r="BE159" s="4">
        <f t="shared" si="264"/>
        <v>1.7052736101547672E-2</v>
      </c>
      <c r="BF159" s="4">
        <f t="shared" si="265"/>
        <v>3.6503186218549533E-2</v>
      </c>
      <c r="BG159" s="4">
        <f t="shared" si="265"/>
        <v>1.844720210242734E-2</v>
      </c>
      <c r="BH159" s="4">
        <f t="shared" si="265"/>
        <v>1.3944660008796683E-3</v>
      </c>
      <c r="BI159" s="34">
        <f t="shared" si="259"/>
        <v>0</v>
      </c>
      <c r="BJ159" s="33">
        <f t="shared" si="260"/>
        <v>0</v>
      </c>
      <c r="BK159" s="4"/>
      <c r="BL159" s="32">
        <f t="shared" si="261"/>
        <v>-0.11283996065003338</v>
      </c>
    </row>
    <row r="160" spans="38:64" x14ac:dyDescent="0.2">
      <c r="AL160" s="4">
        <f t="shared" si="245"/>
        <v>-6.2642493790372039E-2</v>
      </c>
      <c r="AM160" s="4">
        <f t="shared" si="246"/>
        <v>4.9196692102512096E-2</v>
      </c>
      <c r="AN160" s="4">
        <f t="shared" si="247"/>
        <v>-1.3445801687859943E-2</v>
      </c>
      <c r="AO160" s="4">
        <f t="shared" si="248"/>
        <v>-2.1111081844283591E-2</v>
      </c>
      <c r="AP160" s="4">
        <f t="shared" si="249"/>
        <v>2.7490002705319372E-2</v>
      </c>
      <c r="AQ160" s="4">
        <f t="shared" si="250"/>
        <v>6.3789208610357806E-3</v>
      </c>
      <c r="AR160" s="4">
        <f t="shared" si="251"/>
        <v>-1.4909153838512545E-2</v>
      </c>
      <c r="AS160" s="4">
        <f t="shared" si="252"/>
        <v>1.5888653505015865E-2</v>
      </c>
      <c r="AT160" s="4">
        <f t="shared" si="253"/>
        <v>9.7949966650331954E-4</v>
      </c>
      <c r="AU160" s="4">
        <f t="shared" si="254"/>
        <v>-9.7877686246682083E-3</v>
      </c>
      <c r="AV160" s="32">
        <f t="shared" si="255"/>
        <v>0</v>
      </c>
      <c r="AW160" s="4">
        <f t="shared" si="256"/>
        <v>-9.7877686246682083E-3</v>
      </c>
      <c r="AX160" s="4">
        <f t="shared" si="257"/>
        <v>-2.7234527092732941E-3</v>
      </c>
      <c r="AY160" s="4">
        <f t="shared" si="262"/>
        <v>4.9727986180912453E-2</v>
      </c>
      <c r="AZ160" s="4">
        <f t="shared" si="262"/>
        <v>2.0651049737824057E-2</v>
      </c>
      <c r="BA160" s="4">
        <f t="shared" si="263"/>
        <v>4.7004533471639159E-2</v>
      </c>
      <c r="BB160" s="4">
        <f t="shared" si="263"/>
        <v>1.7927597028550762E-2</v>
      </c>
      <c r="BC160" s="4">
        <f t="shared" si="258"/>
        <v>1.0107345521351285E-3</v>
      </c>
      <c r="BD160" s="4">
        <f t="shared" si="264"/>
        <v>2.4319626433325525E-2</v>
      </c>
      <c r="BE160" s="4">
        <f t="shared" si="264"/>
        <v>1.2135916911069605E-2</v>
      </c>
      <c r="BF160" s="4">
        <f t="shared" si="265"/>
        <v>2.5330360985460654E-2</v>
      </c>
      <c r="BG160" s="4">
        <f t="shared" si="265"/>
        <v>1.3146651463204734E-2</v>
      </c>
      <c r="BH160" s="4">
        <f t="shared" si="265"/>
        <v>1.0107345521351285E-3</v>
      </c>
      <c r="BI160" s="34">
        <f t="shared" si="259"/>
        <v>0</v>
      </c>
      <c r="BJ160" s="33">
        <f t="shared" si="260"/>
        <v>0</v>
      </c>
      <c r="BK160" s="4"/>
      <c r="BL160" s="32">
        <f t="shared" si="261"/>
        <v>-6.5556462016398198E-2</v>
      </c>
    </row>
    <row r="161" spans="38:64" x14ac:dyDescent="0.2">
      <c r="AL161" s="4">
        <f t="shared" si="245"/>
        <v>-3.1152330103034975E-2</v>
      </c>
      <c r="AM161" s="4">
        <f t="shared" si="246"/>
        <v>2.3080946189629137E-2</v>
      </c>
      <c r="AN161" s="4">
        <f t="shared" si="247"/>
        <v>-8.0713839134058385E-3</v>
      </c>
      <c r="AO161" s="4">
        <f t="shared" si="248"/>
        <v>-8.2784623857589112E-3</v>
      </c>
      <c r="AP161" s="4">
        <f t="shared" si="249"/>
        <v>1.5614740894656351E-2</v>
      </c>
      <c r="AQ161" s="4">
        <f t="shared" si="250"/>
        <v>7.3362785088974397E-3</v>
      </c>
      <c r="AR161" s="4">
        <f t="shared" si="251"/>
        <v>-7.3154963732064843E-3</v>
      </c>
      <c r="AS161" s="4">
        <f t="shared" si="252"/>
        <v>9.0249975711275132E-3</v>
      </c>
      <c r="AT161" s="4">
        <f t="shared" si="253"/>
        <v>1.7095011979210289E-3</v>
      </c>
      <c r="AU161" s="4">
        <f t="shared" si="254"/>
        <v>-6.520304959579698E-3</v>
      </c>
      <c r="AV161" s="32">
        <f t="shared" si="255"/>
        <v>0</v>
      </c>
      <c r="AW161" s="4">
        <f t="shared" si="256"/>
        <v>-6.520304959579698E-3</v>
      </c>
      <c r="AX161" s="4">
        <f t="shared" si="257"/>
        <v>-1.2921757485208074E-3</v>
      </c>
      <c r="AY161" s="4">
        <f t="shared" si="262"/>
        <v>2.520889618258812E-2</v>
      </c>
      <c r="AZ161" s="4">
        <f t="shared" si="262"/>
        <v>1.0104462943929443E-2</v>
      </c>
      <c r="BA161" s="4">
        <f t="shared" si="263"/>
        <v>2.3916720434067312E-2</v>
      </c>
      <c r="BB161" s="4">
        <f t="shared" si="263"/>
        <v>8.8122871954086357E-3</v>
      </c>
      <c r="BC161" s="4">
        <f t="shared" si="258"/>
        <v>7.2522843592864872E-4</v>
      </c>
      <c r="BD161" s="4">
        <f t="shared" si="264"/>
        <v>1.3277402912585806E-2</v>
      </c>
      <c r="BE161" s="4">
        <f t="shared" si="264"/>
        <v>7.0151834106232103E-3</v>
      </c>
      <c r="BF161" s="4">
        <f t="shared" si="265"/>
        <v>1.4002631348514455E-2</v>
      </c>
      <c r="BG161" s="4">
        <f t="shared" si="265"/>
        <v>7.740411846551859E-3</v>
      </c>
      <c r="BH161" s="4">
        <f t="shared" si="265"/>
        <v>7.2522843592864872E-4</v>
      </c>
      <c r="BI161" s="34">
        <f t="shared" si="259"/>
        <v>0</v>
      </c>
      <c r="BJ161" s="33">
        <f t="shared" si="260"/>
        <v>0</v>
      </c>
      <c r="BK161" s="4"/>
      <c r="BL161" s="32">
        <f t="shared" si="261"/>
        <v>-1.9821781740391203E-2</v>
      </c>
    </row>
    <row r="162" spans="38:64" x14ac:dyDescent="0.2">
      <c r="AL162" s="4">
        <f t="shared" si="245"/>
        <v>-6.5107838131545706E-3</v>
      </c>
      <c r="AM162" s="4">
        <f t="shared" si="246"/>
        <v>3.4080850798701573E-3</v>
      </c>
      <c r="AN162" s="4">
        <f t="shared" si="247"/>
        <v>-3.1026987332844133E-3</v>
      </c>
      <c r="AO162" s="4">
        <f t="shared" si="248"/>
        <v>1.0299075076317804E-3</v>
      </c>
      <c r="AP162" s="4">
        <f t="shared" si="249"/>
        <v>1.209072791051119E-3</v>
      </c>
      <c r="AQ162" s="4">
        <f t="shared" si="250"/>
        <v>2.2389802986828994E-3</v>
      </c>
      <c r="AR162" s="4">
        <f t="shared" si="251"/>
        <v>-1.6552772202116997E-3</v>
      </c>
      <c r="AS162" s="4">
        <f t="shared" si="252"/>
        <v>6.988190887168011E-4</v>
      </c>
      <c r="AT162" s="4">
        <f t="shared" si="253"/>
        <v>-9.5645813149489861E-4</v>
      </c>
      <c r="AU162" s="4">
        <f t="shared" si="254"/>
        <v>-3.8726304930684213E-3</v>
      </c>
      <c r="AV162" s="32">
        <f t="shared" si="255"/>
        <v>0</v>
      </c>
      <c r="AW162" s="4">
        <f t="shared" si="256"/>
        <v>-3.8726304930684213E-3</v>
      </c>
      <c r="AX162" s="4">
        <f t="shared" si="257"/>
        <v>2.5928441875745778E-4</v>
      </c>
      <c r="AY162" s="4">
        <f t="shared" si="262"/>
        <v>4.1326665282550787E-3</v>
      </c>
      <c r="AZ162" s="4">
        <f t="shared" si="262"/>
        <v>1.9960986043372764E-4</v>
      </c>
      <c r="BA162" s="4">
        <f t="shared" si="263"/>
        <v>4.3919509470125365E-3</v>
      </c>
      <c r="BB162" s="4">
        <f t="shared" si="263"/>
        <v>4.5889427919118542E-4</v>
      </c>
      <c r="BC162" s="4">
        <f t="shared" si="258"/>
        <v>4.2900692893738102E-4</v>
      </c>
      <c r="BD162" s="4">
        <f t="shared" si="264"/>
        <v>1.9666210602160769E-3</v>
      </c>
      <c r="BE162" s="4">
        <f t="shared" si="264"/>
        <v>3.8557671745321348E-4</v>
      </c>
      <c r="BF162" s="4">
        <f t="shared" si="265"/>
        <v>2.3956279891534579E-3</v>
      </c>
      <c r="BG162" s="4">
        <f t="shared" si="265"/>
        <v>8.145836463905945E-4</v>
      </c>
      <c r="BH162" s="4">
        <f t="shared" si="265"/>
        <v>4.2900692893738102E-4</v>
      </c>
      <c r="BI162" s="34">
        <f t="shared" si="259"/>
        <v>0</v>
      </c>
      <c r="BJ162" s="33">
        <f t="shared" si="260"/>
        <v>0</v>
      </c>
      <c r="BK162" s="4"/>
      <c r="BL162" s="32">
        <f t="shared" si="261"/>
        <v>-2.9398813384681061E-4</v>
      </c>
    </row>
    <row r="163" spans="38:64" x14ac:dyDescent="0.2">
      <c r="AL163" s="4">
        <f t="shared" si="245"/>
        <v>-0.11885320718785058</v>
      </c>
      <c r="AM163" s="4">
        <f t="shared" si="246"/>
        <v>0.11343839605341899</v>
      </c>
      <c r="AN163" s="4">
        <f t="shared" si="247"/>
        <v>-5.4148111344315963E-3</v>
      </c>
      <c r="AO163" s="4">
        <f t="shared" si="248"/>
        <v>-5.2170058010613085E-2</v>
      </c>
      <c r="AP163" s="4">
        <f t="shared" si="249"/>
        <v>5.5176618895965424E-2</v>
      </c>
      <c r="AQ163" s="4">
        <f t="shared" si="250"/>
        <v>3.0065608853523385E-3</v>
      </c>
      <c r="AR163" s="4">
        <f t="shared" si="251"/>
        <v>-3.6525891621060402E-2</v>
      </c>
      <c r="AS163" s="4">
        <f t="shared" si="252"/>
        <v>3.1890945541691973E-2</v>
      </c>
      <c r="AT163" s="4">
        <f t="shared" si="253"/>
        <v>-4.6349460793684294E-3</v>
      </c>
      <c r="AU163" s="4">
        <f t="shared" si="254"/>
        <v>-2.3607360100568353E-2</v>
      </c>
      <c r="AV163" s="32">
        <f t="shared" si="255"/>
        <v>0</v>
      </c>
      <c r="AW163" s="4">
        <f t="shared" si="256"/>
        <v>-2.3607360100568353E-2</v>
      </c>
      <c r="AX163" s="4">
        <f t="shared" si="257"/>
        <v>8.7226066976880956E-3</v>
      </c>
      <c r="AY163" s="4">
        <f t="shared" si="262"/>
        <v>0.10880464939588336</v>
      </c>
      <c r="AZ163" s="4">
        <f t="shared" si="262"/>
        <v>5.8543520829736295E-2</v>
      </c>
      <c r="BA163" s="4">
        <f t="shared" si="263"/>
        <v>0.11752725609357145</v>
      </c>
      <c r="BB163" s="4">
        <f t="shared" si="263"/>
        <v>6.7266127527424391E-2</v>
      </c>
      <c r="BC163" s="4">
        <f t="shared" si="258"/>
        <v>4.8365683535512294E-3</v>
      </c>
      <c r="BD163" s="4">
        <f t="shared" si="264"/>
        <v>5.0321571001220311E-2</v>
      </c>
      <c r="BE163" s="4">
        <f t="shared" si="264"/>
        <v>2.8493854769567173E-2</v>
      </c>
      <c r="BF163" s="4">
        <f t="shared" si="265"/>
        <v>5.515813935477154E-2</v>
      </c>
      <c r="BG163" s="4">
        <f t="shared" si="265"/>
        <v>3.3330423123118402E-2</v>
      </c>
      <c r="BH163" s="4">
        <f t="shared" si="265"/>
        <v>4.8365683535512294E-3</v>
      </c>
      <c r="BI163" s="34">
        <f t="shared" si="259"/>
        <v>0</v>
      </c>
      <c r="BJ163" s="33">
        <f t="shared" si="260"/>
        <v>0</v>
      </c>
      <c r="BK163" s="4"/>
      <c r="BL163" s="32">
        <f t="shared" si="261"/>
        <v>-0.15018412709035661</v>
      </c>
    </row>
    <row r="164" spans="38:64" x14ac:dyDescent="0.2">
      <c r="AL164" s="4">
        <f t="shared" si="245"/>
        <v>-0.10312530343572207</v>
      </c>
      <c r="AM164" s="4">
        <f t="shared" si="246"/>
        <v>9.8421767967080465E-2</v>
      </c>
      <c r="AN164" s="4">
        <f t="shared" si="247"/>
        <v>-4.7035354686416064E-3</v>
      </c>
      <c r="AO164" s="4">
        <f t="shared" si="248"/>
        <v>-4.4512792364916065E-2</v>
      </c>
      <c r="AP164" s="4">
        <f t="shared" si="249"/>
        <v>4.8939774291138882E-2</v>
      </c>
      <c r="AQ164" s="4">
        <f t="shared" si="250"/>
        <v>4.4269819262228172E-3</v>
      </c>
      <c r="AR164" s="4">
        <f t="shared" si="251"/>
        <v>-3.2021637211134657E-2</v>
      </c>
      <c r="AS164" s="4">
        <f t="shared" si="252"/>
        <v>2.8286178239448623E-2</v>
      </c>
      <c r="AT164" s="4">
        <f t="shared" si="253"/>
        <v>-3.7354589716860342E-3</v>
      </c>
      <c r="AU164" s="4">
        <f t="shared" si="254"/>
        <v>-2.170677750155986E-2</v>
      </c>
      <c r="AV164" s="32">
        <f t="shared" si="255"/>
        <v>0</v>
      </c>
      <c r="AW164" s="4">
        <f t="shared" si="256"/>
        <v>-2.170677750155986E-2</v>
      </c>
      <c r="AX164" s="4">
        <f t="shared" si="257"/>
        <v>8.2832050939233848E-3</v>
      </c>
      <c r="AY164" s="4">
        <f t="shared" si="262"/>
        <v>9.3066891188827772E-2</v>
      </c>
      <c r="AZ164" s="4">
        <f t="shared" si="262"/>
        <v>4.9340377663292412E-2</v>
      </c>
      <c r="BA164" s="4">
        <f t="shared" si="263"/>
        <v>0.10135009628275116</v>
      </c>
      <c r="BB164" s="4">
        <f t="shared" si="263"/>
        <v>5.7623582757215797E-2</v>
      </c>
      <c r="BC164" s="4">
        <f t="shared" si="258"/>
        <v>4.5654591780148746E-3</v>
      </c>
      <c r="BD164" s="4">
        <f t="shared" si="264"/>
        <v>4.347688491448648E-2</v>
      </c>
      <c r="BE164" s="4">
        <f t="shared" si="264"/>
        <v>2.4555018386406779E-2</v>
      </c>
      <c r="BF164" s="4">
        <f t="shared" si="265"/>
        <v>4.8042344092501355E-2</v>
      </c>
      <c r="BG164" s="4">
        <f t="shared" si="265"/>
        <v>2.9120477564421654E-2</v>
      </c>
      <c r="BH164" s="4">
        <f t="shared" si="265"/>
        <v>4.5654591780148746E-3</v>
      </c>
      <c r="BI164" s="34">
        <f t="shared" si="259"/>
        <v>0</v>
      </c>
      <c r="BJ164" s="33">
        <f t="shared" si="260"/>
        <v>0</v>
      </c>
      <c r="BK164" s="4"/>
      <c r="BL164" s="32">
        <f t="shared" si="261"/>
        <v>-0.1297619696775853</v>
      </c>
    </row>
    <row r="165" spans="38:64" x14ac:dyDescent="0.2">
      <c r="AL165" s="4">
        <f t="shared" si="245"/>
        <v>-8.9112374329187699E-2</v>
      </c>
      <c r="AM165" s="4">
        <f t="shared" si="246"/>
        <v>8.5150439720980853E-2</v>
      </c>
      <c r="AN165" s="4">
        <f t="shared" si="247"/>
        <v>-3.9619346082068463E-3</v>
      </c>
      <c r="AO165" s="4">
        <f t="shared" si="248"/>
        <v>-3.7805973983648794E-2</v>
      </c>
      <c r="AP165" s="4">
        <f t="shared" si="249"/>
        <v>4.3334179280707041E-2</v>
      </c>
      <c r="AQ165" s="4">
        <f t="shared" si="250"/>
        <v>5.5282052970582474E-3</v>
      </c>
      <c r="AR165" s="4">
        <f t="shared" si="251"/>
        <v>-2.8143439611946486E-2</v>
      </c>
      <c r="AS165" s="4">
        <f t="shared" si="252"/>
        <v>2.5046260158503419E-2</v>
      </c>
      <c r="AT165" s="4">
        <f t="shared" si="253"/>
        <v>-3.0971794534430663E-3</v>
      </c>
      <c r="AU165" s="4">
        <f t="shared" si="254"/>
        <v>-2.016437880803984E-2</v>
      </c>
      <c r="AV165" s="32">
        <f t="shared" si="255"/>
        <v>0</v>
      </c>
      <c r="AW165" s="4">
        <f t="shared" si="256"/>
        <v>-2.016437880803984E-2</v>
      </c>
      <c r="AX165" s="4">
        <f t="shared" si="257"/>
        <v>8.0102014336651539E-3</v>
      </c>
      <c r="AY165" s="4">
        <f t="shared" si="262"/>
        <v>7.9354460770610924E-2</v>
      </c>
      <c r="AZ165" s="4">
        <f t="shared" si="262"/>
        <v>4.130188287214509E-2</v>
      </c>
      <c r="BA165" s="4">
        <f t="shared" si="263"/>
        <v>8.7364662204276078E-2</v>
      </c>
      <c r="BB165" s="4">
        <f t="shared" si="263"/>
        <v>4.9312084305810244E-2</v>
      </c>
      <c r="BC165" s="4">
        <f t="shared" si="258"/>
        <v>4.2888774548360264E-3</v>
      </c>
      <c r="BD165" s="4">
        <f t="shared" si="264"/>
        <v>3.7545262942895175E-2</v>
      </c>
      <c r="BE165" s="4">
        <f t="shared" si="264"/>
        <v>2.1149626248166131E-2</v>
      </c>
      <c r="BF165" s="4">
        <f t="shared" si="265"/>
        <v>4.1834140397731201E-2</v>
      </c>
      <c r="BG165" s="4">
        <f t="shared" si="265"/>
        <v>2.5438503703002158E-2</v>
      </c>
      <c r="BH165" s="4">
        <f t="shared" si="265"/>
        <v>4.2888774548360264E-3</v>
      </c>
      <c r="BI165" s="34">
        <f t="shared" si="259"/>
        <v>0</v>
      </c>
      <c r="BJ165" s="33">
        <f t="shared" si="260"/>
        <v>0</v>
      </c>
      <c r="BK165" s="4"/>
      <c r="BL165" s="32">
        <f t="shared" si="261"/>
        <v>-0.1113721949535309</v>
      </c>
    </row>
    <row r="166" spans="38:64" x14ac:dyDescent="0.2">
      <c r="AL166" s="4">
        <f t="shared" si="245"/>
        <v>-7.6383920176628262E-2</v>
      </c>
      <c r="AM166" s="4">
        <f t="shared" si="246"/>
        <v>7.3109717408676639E-2</v>
      </c>
      <c r="AN166" s="4">
        <f t="shared" si="247"/>
        <v>-3.2742027679516228E-3</v>
      </c>
      <c r="AO166" s="4">
        <f t="shared" si="248"/>
        <v>-3.1841938575388667E-2</v>
      </c>
      <c r="AP166" s="4">
        <f t="shared" si="249"/>
        <v>3.8210922148383231E-2</v>
      </c>
      <c r="AQ166" s="4">
        <f t="shared" si="250"/>
        <v>6.3689835729945632E-3</v>
      </c>
      <c r="AR166" s="4">
        <f t="shared" si="251"/>
        <v>-2.4588604588081098E-2</v>
      </c>
      <c r="AS166" s="4">
        <f t="shared" si="252"/>
        <v>2.208512340398272E-2</v>
      </c>
      <c r="AT166" s="4">
        <f t="shared" si="253"/>
        <v>-2.5034811840983773E-3</v>
      </c>
      <c r="AU166" s="4">
        <f t="shared" si="254"/>
        <v>-1.8598996614704877E-2</v>
      </c>
      <c r="AV166" s="32">
        <f t="shared" si="255"/>
        <v>0</v>
      </c>
      <c r="AW166" s="4">
        <f t="shared" si="256"/>
        <v>-1.8598996614704877E-2</v>
      </c>
      <c r="AX166" s="4">
        <f t="shared" si="257"/>
        <v>7.9383603903750988E-3</v>
      </c>
      <c r="AY166" s="4">
        <f t="shared" si="262"/>
        <v>6.731770055664682E-2</v>
      </c>
      <c r="AZ166" s="4">
        <f t="shared" si="262"/>
        <v>3.4378208072819605E-2</v>
      </c>
      <c r="BA166" s="4">
        <f t="shared" si="263"/>
        <v>7.5256060947021919E-2</v>
      </c>
      <c r="BB166" s="4">
        <f t="shared" si="263"/>
        <v>4.2316568463194704E-2</v>
      </c>
      <c r="BC166" s="4">
        <f t="shared" si="258"/>
        <v>4.025950366259301E-3</v>
      </c>
      <c r="BD166" s="4">
        <f t="shared" si="264"/>
        <v>3.2316550329121896E-2</v>
      </c>
      <c r="BE166" s="4">
        <f t="shared" si="264"/>
        <v>1.8186701291057761E-2</v>
      </c>
      <c r="BF166" s="4">
        <f t="shared" si="265"/>
        <v>3.6342500695381197E-2</v>
      </c>
      <c r="BG166" s="4">
        <f t="shared" si="265"/>
        <v>2.2212651657317062E-2</v>
      </c>
      <c r="BH166" s="4">
        <f t="shared" si="265"/>
        <v>4.025950366259301E-3</v>
      </c>
      <c r="BI166" s="34">
        <f t="shared" si="259"/>
        <v>0</v>
      </c>
      <c r="BJ166" s="33">
        <f t="shared" si="260"/>
        <v>0</v>
      </c>
      <c r="BK166" s="4"/>
      <c r="BL166" s="32">
        <f t="shared" si="261"/>
        <v>-9.4087035012203446E-2</v>
      </c>
    </row>
    <row r="167" spans="38:64" x14ac:dyDescent="0.2">
      <c r="AL167" s="4">
        <f t="shared" si="245"/>
        <v>-6.5257232368633844E-2</v>
      </c>
      <c r="AM167" s="4">
        <f t="shared" si="246"/>
        <v>6.2614760521130963E-2</v>
      </c>
      <c r="AN167" s="4">
        <f t="shared" si="247"/>
        <v>-2.6424718475028808E-3</v>
      </c>
      <c r="AO167" s="4">
        <f t="shared" si="248"/>
        <v>-2.6676055117323155E-2</v>
      </c>
      <c r="AP167" s="4">
        <f t="shared" si="249"/>
        <v>3.3720502637302752E-2</v>
      </c>
      <c r="AQ167" s="4">
        <f t="shared" si="250"/>
        <v>7.0444475199795964E-3</v>
      </c>
      <c r="AR167" s="4">
        <f t="shared" si="251"/>
        <v>-2.1576284152855701E-2</v>
      </c>
      <c r="AS167" s="4">
        <f t="shared" si="252"/>
        <v>1.9489753717463393E-2</v>
      </c>
      <c r="AT167" s="4">
        <f t="shared" si="253"/>
        <v>-2.0865304353923086E-3</v>
      </c>
      <c r="AU167" s="4">
        <f t="shared" si="254"/>
        <v>-1.7365030557665168E-2</v>
      </c>
      <c r="AV167" s="32">
        <f t="shared" si="255"/>
        <v>0</v>
      </c>
      <c r="AW167" s="4">
        <f t="shared" si="256"/>
        <v>-1.7365030557665168E-2</v>
      </c>
      <c r="AX167" s="4">
        <f t="shared" si="257"/>
        <v>7.9074279092194721E-3</v>
      </c>
      <c r="AY167" s="4">
        <f t="shared" si="262"/>
        <v>5.7138961390694909E-2</v>
      </c>
      <c r="AZ167" s="4">
        <f t="shared" si="262"/>
        <v>2.859533135325365E-2</v>
      </c>
      <c r="BA167" s="4">
        <f t="shared" si="263"/>
        <v>6.5046389299914381E-2</v>
      </c>
      <c r="BB167" s="4">
        <f t="shared" si="263"/>
        <v>3.6502759262473122E-2</v>
      </c>
      <c r="BC167" s="4">
        <f t="shared" si="258"/>
        <v>3.7729560912117266E-3</v>
      </c>
      <c r="BD167" s="4">
        <f t="shared" si="264"/>
        <v>2.7883271204780236E-2</v>
      </c>
      <c r="BE167" s="4">
        <f t="shared" si="264"/>
        <v>1.569571216373658E-2</v>
      </c>
      <c r="BF167" s="4">
        <f t="shared" si="265"/>
        <v>3.1656227295991962E-2</v>
      </c>
      <c r="BG167" s="4">
        <f t="shared" si="265"/>
        <v>1.9468668254948307E-2</v>
      </c>
      <c r="BH167" s="4">
        <f t="shared" si="265"/>
        <v>3.7729560912117266E-3</v>
      </c>
      <c r="BI167" s="34">
        <f t="shared" si="259"/>
        <v>0</v>
      </c>
      <c r="BJ167" s="33">
        <f t="shared" si="260"/>
        <v>0</v>
      </c>
      <c r="BK167" s="4"/>
      <c r="BL167" s="32">
        <f t="shared" si="261"/>
        <v>-7.8362576876074563E-2</v>
      </c>
    </row>
    <row r="168" spans="38:64" x14ac:dyDescent="0.2">
      <c r="AL168" s="4">
        <f t="shared" si="245"/>
        <v>-3.9221796055732686E-2</v>
      </c>
      <c r="AM168" s="4">
        <f t="shared" si="246"/>
        <v>3.8283698020542045E-2</v>
      </c>
      <c r="AN168" s="4">
        <f t="shared" si="247"/>
        <v>-9.3809803519064039E-4</v>
      </c>
      <c r="AO168" s="4">
        <f t="shared" si="248"/>
        <v>-1.4736339569430615E-2</v>
      </c>
      <c r="AP168" s="4">
        <f t="shared" si="249"/>
        <v>2.2991469090725108E-2</v>
      </c>
      <c r="AQ168" s="4">
        <f t="shared" si="250"/>
        <v>8.2551295212944936E-3</v>
      </c>
      <c r="AR168" s="4">
        <f t="shared" si="251"/>
        <v>-1.4424684459715134E-2</v>
      </c>
      <c r="AS168" s="4">
        <f t="shared" si="252"/>
        <v>1.3288594034336937E-2</v>
      </c>
      <c r="AT168" s="4">
        <f t="shared" si="253"/>
        <v>-1.1360904253781973E-3</v>
      </c>
      <c r="AU168" s="4">
        <f t="shared" si="254"/>
        <v>-1.4167328058732942E-2</v>
      </c>
      <c r="AV168" s="32">
        <f t="shared" si="255"/>
        <v>0</v>
      </c>
      <c r="AW168" s="4">
        <f t="shared" si="256"/>
        <v>-1.4167328058732942E-2</v>
      </c>
      <c r="AX168" s="4">
        <f t="shared" si="257"/>
        <v>7.956726967951841E-3</v>
      </c>
      <c r="AY168" s="4">
        <f t="shared" si="262"/>
        <v>3.4666315970008604E-2</v>
      </c>
      <c r="AZ168" s="4">
        <f t="shared" si="262"/>
        <v>1.6368654349972533E-2</v>
      </c>
      <c r="BA168" s="4">
        <f t="shared" si="263"/>
        <v>4.2623042937960445E-2</v>
      </c>
      <c r="BB168" s="4">
        <f t="shared" si="263"/>
        <v>2.4325381317924374E-2</v>
      </c>
      <c r="BC168" s="4">
        <f t="shared" si="258"/>
        <v>3.1967304343119424E-3</v>
      </c>
      <c r="BD168" s="4">
        <f t="shared" si="264"/>
        <v>1.7869638680280048E-2</v>
      </c>
      <c r="BE168" s="4">
        <f t="shared" si="264"/>
        <v>1.0160060528966258E-2</v>
      </c>
      <c r="BF168" s="4">
        <f t="shared" si="265"/>
        <v>2.106636911459199E-2</v>
      </c>
      <c r="BG168" s="4">
        <f t="shared" si="265"/>
        <v>1.3356790963278201E-2</v>
      </c>
      <c r="BH168" s="4">
        <f t="shared" si="265"/>
        <v>3.1967304343119424E-3</v>
      </c>
      <c r="BI168" s="34">
        <f t="shared" si="259"/>
        <v>0</v>
      </c>
      <c r="BJ168" s="33">
        <f t="shared" si="260"/>
        <v>0</v>
      </c>
      <c r="BK168" s="4"/>
      <c r="BL168" s="32">
        <f t="shared" si="261"/>
        <v>-3.9392450427373021E-2</v>
      </c>
    </row>
    <row r="169" spans="38:64" x14ac:dyDescent="0.2">
      <c r="AL169" s="4">
        <f t="shared" si="245"/>
        <v>-1.459144641338099E-2</v>
      </c>
      <c r="AM169" s="4">
        <f t="shared" si="246"/>
        <v>1.5280455076000392E-2</v>
      </c>
      <c r="AN169" s="4">
        <f t="shared" si="247"/>
        <v>6.8900866261940169E-4</v>
      </c>
      <c r="AO169" s="4">
        <f t="shared" si="248"/>
        <v>-3.3094694279752548E-3</v>
      </c>
      <c r="AP169" s="4">
        <f t="shared" si="249"/>
        <v>1.030322228711656E-2</v>
      </c>
      <c r="AQ169" s="4">
        <f t="shared" si="250"/>
        <v>6.9937528591413056E-3</v>
      </c>
      <c r="AR169" s="4">
        <f t="shared" si="251"/>
        <v>-7.2017872416387518E-3</v>
      </c>
      <c r="AS169" s="4">
        <f t="shared" si="252"/>
        <v>5.9550495742030224E-3</v>
      </c>
      <c r="AT169" s="4">
        <f t="shared" si="253"/>
        <v>-1.2467376674357294E-3</v>
      </c>
      <c r="AU169" s="4">
        <f t="shared" si="254"/>
        <v>-1.0415958525138012E-2</v>
      </c>
      <c r="AV169" s="32">
        <f t="shared" si="255"/>
        <v>0</v>
      </c>
      <c r="AW169" s="4">
        <f t="shared" si="256"/>
        <v>-1.0415958525138012E-2</v>
      </c>
      <c r="AX169" s="4">
        <f t="shared" si="257"/>
        <v>7.8879167774053641E-3</v>
      </c>
      <c r="AY169" s="4">
        <f t="shared" si="262"/>
        <v>1.3706772298825193E-2</v>
      </c>
      <c r="AZ169" s="4">
        <f t="shared" si="262"/>
        <v>5.4747318226071318E-3</v>
      </c>
      <c r="BA169" s="4">
        <f t="shared" si="263"/>
        <v>2.1594689076230557E-2</v>
      </c>
      <c r="BB169" s="4">
        <f t="shared" si="263"/>
        <v>1.3362648600012496E-2</v>
      </c>
      <c r="BC169" s="4">
        <f t="shared" si="258"/>
        <v>2.627736202170175E-3</v>
      </c>
      <c r="BD169" s="4">
        <f t="shared" si="264"/>
        <v>7.5123750140629608E-3</v>
      </c>
      <c r="BE169" s="4">
        <f t="shared" si="264"/>
        <v>4.1156646501447208E-3</v>
      </c>
      <c r="BF169" s="4">
        <f t="shared" si="265"/>
        <v>1.0140111216233136E-2</v>
      </c>
      <c r="BG169" s="4">
        <f t="shared" si="265"/>
        <v>6.7434008523148958E-3</v>
      </c>
      <c r="BH169" s="4">
        <f t="shared" si="265"/>
        <v>2.627736202170175E-3</v>
      </c>
      <c r="BI169" s="34">
        <f t="shared" si="259"/>
        <v>0</v>
      </c>
      <c r="BJ169" s="33">
        <f t="shared" si="260"/>
        <v>0</v>
      </c>
      <c r="BK169" s="4"/>
      <c r="BL169" s="32">
        <f t="shared" si="261"/>
        <v>-5.6007237850541763E-3</v>
      </c>
    </row>
    <row r="170" spans="38:64" x14ac:dyDescent="0.2">
      <c r="AL170" s="4">
        <f t="shared" si="245"/>
        <v>2.5439862838299507E-3</v>
      </c>
      <c r="AM170" s="4">
        <f t="shared" si="246"/>
        <v>-8.5048688581273665E-4</v>
      </c>
      <c r="AN170" s="4">
        <f t="shared" si="247"/>
        <v>1.693499398017214E-3</v>
      </c>
      <c r="AO170" s="4">
        <f t="shared" si="248"/>
        <v>4.8874957914894074E-3</v>
      </c>
      <c r="AP170" s="4">
        <f t="shared" si="249"/>
        <v>-3.1919770891295609E-3</v>
      </c>
      <c r="AQ170" s="4">
        <f t="shared" si="250"/>
        <v>1.6955187023598439E-3</v>
      </c>
      <c r="AR170" s="4">
        <f t="shared" si="251"/>
        <v>-1.7974733392039609E-3</v>
      </c>
      <c r="AS170" s="4">
        <f t="shared" si="252"/>
        <v>-1.8448967978935494E-3</v>
      </c>
      <c r="AT170" s="4">
        <f t="shared" si="253"/>
        <v>-3.6423701370975111E-3</v>
      </c>
      <c r="AU170" s="4">
        <f t="shared" si="254"/>
        <v>-7.3177409123007572E-3</v>
      </c>
      <c r="AV170" s="32">
        <f t="shared" si="255"/>
        <v>0</v>
      </c>
      <c r="AW170" s="4">
        <f t="shared" si="256"/>
        <v>-7.3177409123007589E-3</v>
      </c>
      <c r="AX170" s="4">
        <f t="shared" si="257"/>
        <v>7.0328917978542335E-3</v>
      </c>
      <c r="AY170" s="4">
        <f t="shared" si="262"/>
        <v>-2.8085016365038641E-3</v>
      </c>
      <c r="AZ170" s="4">
        <f t="shared" si="262"/>
        <v>-3.6391659904697581E-3</v>
      </c>
      <c r="BA170" s="4">
        <f t="shared" si="263"/>
        <v>4.2243901613503686E-3</v>
      </c>
      <c r="BB170" s="4">
        <f t="shared" si="263"/>
        <v>3.3937258073844755E-3</v>
      </c>
      <c r="BC170" s="4">
        <f t="shared" si="258"/>
        <v>1.9209258242359924E-3</v>
      </c>
      <c r="BD170" s="4">
        <f t="shared" si="264"/>
        <v>-1.9095415670365391E-3</v>
      </c>
      <c r="BE170" s="4">
        <f t="shared" si="264"/>
        <v>-2.1719753696346532E-3</v>
      </c>
      <c r="BF170" s="4">
        <f t="shared" si="265"/>
        <v>1.1384257199452408E-5</v>
      </c>
      <c r="BG170" s="4">
        <f t="shared" si="265"/>
        <v>-2.5104954539865998E-4</v>
      </c>
      <c r="BH170" s="4">
        <f t="shared" si="265"/>
        <v>1.9209258242359924E-3</v>
      </c>
      <c r="BI170" s="34">
        <f t="shared" si="259"/>
        <v>0</v>
      </c>
      <c r="BJ170" s="33">
        <f t="shared" si="260"/>
        <v>0</v>
      </c>
      <c r="BK170" s="4"/>
      <c r="BL170" s="32">
        <f t="shared" si="261"/>
        <v>5.0602491694522527E-3</v>
      </c>
    </row>
    <row r="171" spans="38:64" x14ac:dyDescent="0.2">
      <c r="AL171" s="4">
        <f t="shared" si="245"/>
        <v>-5.1462140041256627E-2</v>
      </c>
      <c r="AM171" s="4">
        <f t="shared" si="246"/>
        <v>4.6213698277357024E-2</v>
      </c>
      <c r="AN171" s="4">
        <f t="shared" si="247"/>
        <v>-5.2484417638996028E-3</v>
      </c>
      <c r="AO171" s="4">
        <f t="shared" si="248"/>
        <v>-2.7114780243608722E-2</v>
      </c>
      <c r="AP171" s="4">
        <f t="shared" si="249"/>
        <v>2.817465193288976E-2</v>
      </c>
      <c r="AQ171" s="4">
        <f t="shared" si="250"/>
        <v>1.0598716892810389E-3</v>
      </c>
      <c r="AR171" s="4">
        <f t="shared" si="251"/>
        <v>-1.6702273533276968E-2</v>
      </c>
      <c r="AS171" s="4">
        <f t="shared" si="252"/>
        <v>1.6284366610829326E-2</v>
      </c>
      <c r="AT171" s="4">
        <f t="shared" si="253"/>
        <v>-4.1790692244764172E-4</v>
      </c>
      <c r="AU171" s="4">
        <f t="shared" si="254"/>
        <v>-8.1039057586548835E-3</v>
      </c>
      <c r="AV171" s="32">
        <f t="shared" si="255"/>
        <v>0</v>
      </c>
      <c r="AW171" s="4">
        <f t="shared" si="256"/>
        <v>-8.1039057586548835E-3</v>
      </c>
      <c r="AX171" s="4">
        <f t="shared" si="257"/>
        <v>-2.2808972544277328E-3</v>
      </c>
      <c r="AY171" s="4">
        <f t="shared" si="262"/>
        <v>4.8786284536217805E-2</v>
      </c>
      <c r="AZ171" s="4">
        <f t="shared" si="262"/>
        <v>2.4739849067827863E-2</v>
      </c>
      <c r="BA171" s="4">
        <f t="shared" si="263"/>
        <v>4.6505387281790073E-2</v>
      </c>
      <c r="BB171" s="4">
        <f t="shared" si="263"/>
        <v>2.245895181340013E-2</v>
      </c>
      <c r="BC171" s="4">
        <f t="shared" si="258"/>
        <v>-3.5540067714495693E-4</v>
      </c>
      <c r="BD171" s="4">
        <f t="shared" si="264"/>
        <v>2.3885938258934702E-2</v>
      </c>
      <c r="BE171" s="4">
        <f t="shared" si="264"/>
        <v>1.3605203462463356E-2</v>
      </c>
      <c r="BF171" s="4">
        <f t="shared" si="265"/>
        <v>2.3530537581789746E-2</v>
      </c>
      <c r="BG171" s="4">
        <f t="shared" si="265"/>
        <v>1.3249802785318399E-2</v>
      </c>
      <c r="BH171" s="4">
        <f t="shared" si="265"/>
        <v>-3.5540067714495693E-4</v>
      </c>
      <c r="BI171" s="34">
        <f t="shared" si="259"/>
        <v>0</v>
      </c>
      <c r="BJ171" s="33">
        <f t="shared" si="260"/>
        <v>0</v>
      </c>
      <c r="BK171" s="4"/>
      <c r="BL171" s="32">
        <f t="shared" si="261"/>
        <v>-6.5473844824382343E-2</v>
      </c>
    </row>
    <row r="172" spans="38:64" x14ac:dyDescent="0.2">
      <c r="AL172" s="4">
        <f t="shared" si="245"/>
        <v>-4.2620955415603803E-2</v>
      </c>
      <c r="AM172" s="4">
        <f t="shared" si="246"/>
        <v>3.7843180170155449E-2</v>
      </c>
      <c r="AN172" s="4">
        <f t="shared" si="247"/>
        <v>-4.7777752454483541E-3</v>
      </c>
      <c r="AO172" s="4">
        <f t="shared" si="248"/>
        <v>-2.2030759139099826E-2</v>
      </c>
      <c r="AP172" s="4">
        <f t="shared" si="249"/>
        <v>2.4655064012456152E-2</v>
      </c>
      <c r="AQ172" s="4">
        <f t="shared" si="250"/>
        <v>2.6243048733563257E-3</v>
      </c>
      <c r="AR172" s="4">
        <f t="shared" si="251"/>
        <v>-1.3560106313536449E-2</v>
      </c>
      <c r="AS172" s="4">
        <f t="shared" si="252"/>
        <v>1.4250117522254746E-2</v>
      </c>
      <c r="AT172" s="4">
        <f t="shared" si="253"/>
        <v>6.9001120871829691E-4</v>
      </c>
      <c r="AU172" s="4">
        <f t="shared" si="254"/>
        <v>-6.565269209319588E-3</v>
      </c>
      <c r="AV172" s="32">
        <f t="shared" si="255"/>
        <v>0</v>
      </c>
      <c r="AW172" s="4">
        <f t="shared" si="256"/>
        <v>-6.565269209319588E-3</v>
      </c>
      <c r="AX172" s="4">
        <f t="shared" si="257"/>
        <v>-2.0195427040078373E-3</v>
      </c>
      <c r="AY172" s="4">
        <f t="shared" si="262"/>
        <v>4.1358098067899862E-2</v>
      </c>
      <c r="AZ172" s="4">
        <f t="shared" si="262"/>
        <v>2.1136017400577412E-2</v>
      </c>
      <c r="BA172" s="4">
        <f t="shared" si="263"/>
        <v>3.9338555363892025E-2</v>
      </c>
      <c r="BB172" s="4">
        <f t="shared" si="263"/>
        <v>1.9116474696569574E-2</v>
      </c>
      <c r="BC172" s="4">
        <f t="shared" si="258"/>
        <v>-3.3895616149293151E-4</v>
      </c>
      <c r="BD172" s="4">
        <f t="shared" si="264"/>
        <v>2.0599876734961164E-2</v>
      </c>
      <c r="BE172" s="4">
        <f t="shared" si="264"/>
        <v>1.1963783642917059E-2</v>
      </c>
      <c r="BF172" s="4">
        <f t="shared" si="265"/>
        <v>2.0260920573468233E-2</v>
      </c>
      <c r="BG172" s="4">
        <f t="shared" si="265"/>
        <v>1.1624827481424127E-2</v>
      </c>
      <c r="BH172" s="4">
        <f t="shared" si="265"/>
        <v>-3.3895616149293151E-4</v>
      </c>
      <c r="BI172" s="34">
        <f t="shared" si="259"/>
        <v>0</v>
      </c>
      <c r="BJ172" s="33">
        <f t="shared" si="260"/>
        <v>0</v>
      </c>
      <c r="BK172" s="4"/>
      <c r="BL172" s="32">
        <f t="shared" si="261"/>
        <v>-5.0900716094247844E-2</v>
      </c>
    </row>
    <row r="173" spans="38:64" x14ac:dyDescent="0.2">
      <c r="AL173" s="4">
        <f t="shared" si="245"/>
        <v>-3.5286557868371385E-2</v>
      </c>
      <c r="AM173" s="4">
        <f t="shared" si="246"/>
        <v>3.0935467862907656E-2</v>
      </c>
      <c r="AN173" s="4">
        <f t="shared" si="247"/>
        <v>-4.3510900054637286E-3</v>
      </c>
      <c r="AO173" s="4">
        <f t="shared" si="248"/>
        <v>-1.7909067167584725E-2</v>
      </c>
      <c r="AP173" s="4">
        <f t="shared" si="249"/>
        <v>2.141354583849947E-2</v>
      </c>
      <c r="AQ173" s="4">
        <f t="shared" si="250"/>
        <v>3.5044786709147457E-3</v>
      </c>
      <c r="AR173" s="4">
        <f t="shared" si="251"/>
        <v>-1.0942035660111288E-2</v>
      </c>
      <c r="AS173" s="4">
        <f t="shared" si="252"/>
        <v>1.2376587001057537E-2</v>
      </c>
      <c r="AT173" s="4">
        <f t="shared" si="253"/>
        <v>1.4345513409462496E-3</v>
      </c>
      <c r="AU173" s="4">
        <f t="shared" si="254"/>
        <v>-5.1888485683617425E-3</v>
      </c>
      <c r="AV173" s="32">
        <f t="shared" si="255"/>
        <v>0</v>
      </c>
      <c r="AW173" s="4">
        <f t="shared" si="256"/>
        <v>-5.1888485683617425E-3</v>
      </c>
      <c r="AX173" s="4">
        <f t="shared" si="257"/>
        <v>-1.7977896365668072E-3</v>
      </c>
      <c r="AY173" s="4">
        <f t="shared" si="262"/>
        <v>3.5124184142390269E-2</v>
      </c>
      <c r="AZ173" s="4">
        <f t="shared" si="262"/>
        <v>1.8100855638933239E-2</v>
      </c>
      <c r="BA173" s="4">
        <f t="shared" si="263"/>
        <v>3.3326394505823462E-2</v>
      </c>
      <c r="BB173" s="4">
        <f t="shared" si="263"/>
        <v>1.6303066002366431E-2</v>
      </c>
      <c r="BC173" s="4">
        <f t="shared" si="258"/>
        <v>-3.079615703235894E-4</v>
      </c>
      <c r="BD173" s="4">
        <f t="shared" si="264"/>
        <v>1.7712677410055222E-2</v>
      </c>
      <c r="BE173" s="4">
        <f t="shared" si="264"/>
        <v>1.0445979808288874E-2</v>
      </c>
      <c r="BF173" s="4">
        <f t="shared" si="265"/>
        <v>1.7404715839731633E-2</v>
      </c>
      <c r="BG173" s="4">
        <f t="shared" si="265"/>
        <v>1.0138018237965285E-2</v>
      </c>
      <c r="BH173" s="4">
        <f t="shared" si="265"/>
        <v>-3.079615703235894E-4</v>
      </c>
      <c r="BI173" s="34">
        <f t="shared" si="259"/>
        <v>0</v>
      </c>
      <c r="BJ173" s="33">
        <f t="shared" si="260"/>
        <v>0</v>
      </c>
      <c r="BK173" s="4"/>
      <c r="BL173" s="32">
        <f t="shared" si="261"/>
        <v>-3.942718137909848E-2</v>
      </c>
    </row>
    <row r="174" spans="38:64" x14ac:dyDescent="0.2">
      <c r="AL174" s="4">
        <f t="shared" si="245"/>
        <v>-2.9433850789562323E-2</v>
      </c>
      <c r="AM174" s="4">
        <f t="shared" si="246"/>
        <v>2.5448641510415398E-2</v>
      </c>
      <c r="AN174" s="4">
        <f t="shared" si="247"/>
        <v>-3.9852092791469243E-3</v>
      </c>
      <c r="AO174" s="4">
        <f t="shared" si="248"/>
        <v>-1.4697574574129207E-2</v>
      </c>
      <c r="AP174" s="4">
        <f t="shared" si="249"/>
        <v>1.8480058779058645E-2</v>
      </c>
      <c r="AQ174" s="4">
        <f t="shared" si="250"/>
        <v>3.7824842049294372E-3</v>
      </c>
      <c r="AR174" s="4">
        <f t="shared" si="251"/>
        <v>-8.8693315953072283E-3</v>
      </c>
      <c r="AS174" s="4">
        <f t="shared" si="252"/>
        <v>1.0681092098836803E-2</v>
      </c>
      <c r="AT174" s="4">
        <f t="shared" si="253"/>
        <v>1.8117605035295747E-3</v>
      </c>
      <c r="AU174" s="4">
        <f t="shared" si="254"/>
        <v>-4.0565254184770638E-3</v>
      </c>
      <c r="AV174" s="32">
        <f t="shared" si="255"/>
        <v>0</v>
      </c>
      <c r="AW174" s="4">
        <f t="shared" si="256"/>
        <v>-4.0565254184770638E-3</v>
      </c>
      <c r="AX174" s="4">
        <f t="shared" si="257"/>
        <v>-1.5935829601169682E-3</v>
      </c>
      <c r="AY174" s="4">
        <f t="shared" si="262"/>
        <v>2.9983934417001173E-2</v>
      </c>
      <c r="AZ174" s="4">
        <f t="shared" si="262"/>
        <v>1.5572544006210901E-2</v>
      </c>
      <c r="BA174" s="4">
        <f t="shared" si="263"/>
        <v>2.8390351456884205E-2</v>
      </c>
      <c r="BB174" s="4">
        <f t="shared" si="263"/>
        <v>1.3978961046093932E-2</v>
      </c>
      <c r="BC174" s="4">
        <f t="shared" si="258"/>
        <v>-2.7504493506437522E-4</v>
      </c>
      <c r="BD174" s="4">
        <f t="shared" si="264"/>
        <v>1.5206453419701144E-2</v>
      </c>
      <c r="BE174" s="4">
        <f t="shared" si="264"/>
        <v>9.0527313059725473E-3</v>
      </c>
      <c r="BF174" s="4">
        <f t="shared" si="265"/>
        <v>1.4931408484636768E-2</v>
      </c>
      <c r="BG174" s="4">
        <f t="shared" si="265"/>
        <v>8.7776863709081721E-3</v>
      </c>
      <c r="BH174" s="4">
        <f t="shared" si="265"/>
        <v>-2.7504493506437522E-4</v>
      </c>
      <c r="BI174" s="34">
        <f t="shared" si="259"/>
        <v>0</v>
      </c>
      <c r="BJ174" s="33">
        <f t="shared" si="260"/>
        <v>0</v>
      </c>
      <c r="BK174" s="4"/>
      <c r="BL174" s="32">
        <f t="shared" si="261"/>
        <v>-3.1054172125809354E-2</v>
      </c>
    </row>
    <row r="175" spans="38:64" x14ac:dyDescent="0.2">
      <c r="AL175" s="4">
        <f t="shared" si="245"/>
        <v>-2.4473919709535177E-2</v>
      </c>
      <c r="AM175" s="4">
        <f t="shared" si="246"/>
        <v>2.0791075933155975E-2</v>
      </c>
      <c r="AN175" s="4">
        <f t="shared" si="247"/>
        <v>-3.6828437763792021E-3</v>
      </c>
      <c r="AO175" s="4">
        <f t="shared" si="248"/>
        <v>-1.2052502169636728E-2</v>
      </c>
      <c r="AP175" s="4">
        <f t="shared" si="249"/>
        <v>1.5678303602308541E-2</v>
      </c>
      <c r="AQ175" s="4">
        <f t="shared" si="250"/>
        <v>3.625801432671813E-3</v>
      </c>
      <c r="AR175" s="4">
        <f t="shared" si="251"/>
        <v>-7.1433347140585357E-3</v>
      </c>
      <c r="AS175" s="4">
        <f t="shared" si="252"/>
        <v>9.0617355026785668E-3</v>
      </c>
      <c r="AT175" s="4">
        <f t="shared" si="253"/>
        <v>1.918400788620031E-3</v>
      </c>
      <c r="AU175" s="4">
        <f t="shared" si="254"/>
        <v>-3.0894763661562519E-3</v>
      </c>
      <c r="AV175" s="32">
        <f t="shared" si="255"/>
        <v>0</v>
      </c>
      <c r="AW175" s="4">
        <f t="shared" si="256"/>
        <v>-3.0894763661562519E-3</v>
      </c>
      <c r="AX175" s="4">
        <f t="shared" si="257"/>
        <v>-1.4170852640272708E-3</v>
      </c>
      <c r="AY175" s="4">
        <f t="shared" ref="AY175:AZ194" si="266">AY78-$AV78</f>
        <v>2.5483376753040216E-2</v>
      </c>
      <c r="AZ175" s="4">
        <f t="shared" si="266"/>
        <v>1.3281187421413002E-2</v>
      </c>
      <c r="BA175" s="4">
        <f t="shared" ref="BA175:BB194" si="267">BA78-$BJ78</f>
        <v>2.4066291489012945E-2</v>
      </c>
      <c r="BB175" s="4">
        <f t="shared" si="267"/>
        <v>1.1864102157385731E-2</v>
      </c>
      <c r="BC175" s="4">
        <f t="shared" si="258"/>
        <v>-2.4471615610834052E-4</v>
      </c>
      <c r="BD175" s="4">
        <f t="shared" ref="BD175:BE194" si="268">BD78-$AV78</f>
        <v>1.2901273478106962E-2</v>
      </c>
      <c r="BE175" s="4">
        <f t="shared" si="268"/>
        <v>7.6872031622217674E-3</v>
      </c>
      <c r="BF175" s="4">
        <f t="shared" ref="BF175:BH194" si="269">BF78-$BJ78</f>
        <v>1.2656557321998621E-2</v>
      </c>
      <c r="BG175" s="4">
        <f t="shared" si="269"/>
        <v>7.4424870061134268E-3</v>
      </c>
      <c r="BH175" s="4">
        <f t="shared" si="269"/>
        <v>-2.4471615610834052E-4</v>
      </c>
      <c r="BI175" s="34">
        <f t="shared" si="259"/>
        <v>0</v>
      </c>
      <c r="BJ175" s="33">
        <f t="shared" si="260"/>
        <v>0</v>
      </c>
      <c r="BK175" s="4"/>
      <c r="BL175" s="32">
        <f t="shared" si="261"/>
        <v>-2.4780105714718392E-2</v>
      </c>
    </row>
    <row r="176" spans="38:64" x14ac:dyDescent="0.2">
      <c r="AL176" s="4">
        <f t="shared" si="245"/>
        <v>-1.4123615486858518E-2</v>
      </c>
      <c r="AM176" s="4">
        <f t="shared" si="246"/>
        <v>1.1260294213808947E-2</v>
      </c>
      <c r="AN176" s="4">
        <f t="shared" si="247"/>
        <v>-2.8633212730495711E-3</v>
      </c>
      <c r="AO176" s="4">
        <f t="shared" si="248"/>
        <v>-6.7547620282848997E-3</v>
      </c>
      <c r="AP176" s="4">
        <f t="shared" si="249"/>
        <v>8.922826973891157E-3</v>
      </c>
      <c r="AQ176" s="4">
        <f t="shared" si="250"/>
        <v>2.1680649456062573E-3</v>
      </c>
      <c r="AR176" s="4">
        <f t="shared" si="251"/>
        <v>-3.8085252119663751E-3</v>
      </c>
      <c r="AS176" s="4">
        <f t="shared" si="252"/>
        <v>5.1572096079107593E-3</v>
      </c>
      <c r="AT176" s="4">
        <f t="shared" si="253"/>
        <v>1.3486843959443842E-3</v>
      </c>
      <c r="AU176" s="4">
        <f t="shared" si="254"/>
        <v>-1.3756021510187219E-3</v>
      </c>
      <c r="AV176" s="32">
        <f t="shared" si="255"/>
        <v>0</v>
      </c>
      <c r="AW176" s="4">
        <f t="shared" si="256"/>
        <v>-1.3756021510187219E-3</v>
      </c>
      <c r="AX176" s="4">
        <f t="shared" si="257"/>
        <v>-9.8727955929298061E-4</v>
      </c>
      <c r="AY176" s="4">
        <f t="shared" si="266"/>
        <v>1.551191895124987E-2</v>
      </c>
      <c r="AZ176" s="4">
        <f t="shared" si="266"/>
        <v>7.9515799385856817E-3</v>
      </c>
      <c r="BA176" s="4">
        <f t="shared" si="267"/>
        <v>1.4524639391956889E-2</v>
      </c>
      <c r="BB176" s="4">
        <f t="shared" si="267"/>
        <v>6.9643003792927011E-3</v>
      </c>
      <c r="BC176" s="4">
        <f t="shared" si="258"/>
        <v>-1.7827736423132318E-4</v>
      </c>
      <c r="BD176" s="4">
        <f t="shared" si="268"/>
        <v>7.5520770256594649E-3</v>
      </c>
      <c r="BE176" s="4">
        <f t="shared" si="268"/>
        <v>4.3128490818184761E-3</v>
      </c>
      <c r="BF176" s="4">
        <f t="shared" si="269"/>
        <v>7.3737996614281417E-3</v>
      </c>
      <c r="BG176" s="4">
        <f t="shared" si="269"/>
        <v>4.134571717587153E-3</v>
      </c>
      <c r="BH176" s="4">
        <f t="shared" si="269"/>
        <v>-1.7827736423132318E-4</v>
      </c>
      <c r="BI176" s="34">
        <f t="shared" si="259"/>
        <v>0</v>
      </c>
      <c r="BJ176" s="33">
        <f t="shared" si="260"/>
        <v>0</v>
      </c>
      <c r="BK176" s="4"/>
      <c r="BL176" s="32">
        <f t="shared" si="261"/>
        <v>-1.443261656738376E-2</v>
      </c>
    </row>
    <row r="177" spans="38:64" x14ac:dyDescent="0.2">
      <c r="AL177" s="4">
        <f t="shared" si="245"/>
        <v>-5.8548449875223674E-3</v>
      </c>
      <c r="AM177" s="4">
        <f t="shared" si="246"/>
        <v>4.5307896850754932E-3</v>
      </c>
      <c r="AN177" s="4">
        <f t="shared" si="247"/>
        <v>-1.3240553024468742E-3</v>
      </c>
      <c r="AO177" s="4">
        <f t="shared" si="248"/>
        <v>-2.8153025447638681E-3</v>
      </c>
      <c r="AP177" s="4">
        <f t="shared" si="249"/>
        <v>3.4502559766453403E-3</v>
      </c>
      <c r="AQ177" s="4">
        <f t="shared" si="250"/>
        <v>6.3495343188147216E-4</v>
      </c>
      <c r="AR177" s="4">
        <f t="shared" si="251"/>
        <v>-1.558066559305054E-3</v>
      </c>
      <c r="AS177" s="4">
        <f t="shared" si="252"/>
        <v>1.9941766577534804E-3</v>
      </c>
      <c r="AT177" s="4">
        <f t="shared" si="253"/>
        <v>4.3611009844842646E-4</v>
      </c>
      <c r="AU177" s="4">
        <f t="shared" si="254"/>
        <v>-5.198749227284423E-4</v>
      </c>
      <c r="AV177" s="32">
        <f t="shared" si="255"/>
        <v>0</v>
      </c>
      <c r="AW177" s="4">
        <f t="shared" si="256"/>
        <v>-5.198749227284423E-4</v>
      </c>
      <c r="AX177" s="4">
        <f t="shared" si="257"/>
        <v>-6.9816204675154925E-4</v>
      </c>
      <c r="AY177" s="4">
        <f t="shared" si="266"/>
        <v>7.0549522872205631E-3</v>
      </c>
      <c r="AZ177" s="4">
        <f t="shared" si="266"/>
        <v>3.3771118742491543E-3</v>
      </c>
      <c r="BA177" s="4">
        <f t="shared" si="267"/>
        <v>6.3567902404690138E-3</v>
      </c>
      <c r="BB177" s="4">
        <f t="shared" si="267"/>
        <v>2.6789498274976051E-3</v>
      </c>
      <c r="BC177" s="4">
        <f t="shared" si="258"/>
        <v>-1.8952982605666135E-4</v>
      </c>
      <c r="BD177" s="4">
        <f t="shared" si="268"/>
        <v>3.2746693991623013E-3</v>
      </c>
      <c r="BE177" s="4">
        <f t="shared" si="268"/>
        <v>1.7037415570366962E-3</v>
      </c>
      <c r="BF177" s="4">
        <f t="shared" si="269"/>
        <v>3.08513957310564E-3</v>
      </c>
      <c r="BG177" s="4">
        <f t="shared" si="269"/>
        <v>1.5142117309800349E-3</v>
      </c>
      <c r="BH177" s="4">
        <f t="shared" si="269"/>
        <v>-1.8952982605666135E-4</v>
      </c>
      <c r="BI177" s="34">
        <f t="shared" si="259"/>
        <v>0</v>
      </c>
      <c r="BJ177" s="33">
        <f t="shared" si="260"/>
        <v>0</v>
      </c>
      <c r="BK177" s="4"/>
      <c r="BL177" s="32">
        <f t="shared" si="261"/>
        <v>-7.5487779504209498E-3</v>
      </c>
    </row>
    <row r="178" spans="38:64" x14ac:dyDescent="0.2">
      <c r="AL178" s="4">
        <f t="shared" si="245"/>
        <v>-1.3267056657491495E-3</v>
      </c>
      <c r="AM178" s="4">
        <f t="shared" si="246"/>
        <v>1.4201530476716673E-3</v>
      </c>
      <c r="AN178" s="4">
        <f t="shared" si="247"/>
        <v>9.3447381922517891E-5</v>
      </c>
      <c r="AO178" s="4">
        <f t="shared" si="248"/>
        <v>-7.5151729958346236E-4</v>
      </c>
      <c r="AP178" s="4">
        <f t="shared" si="249"/>
        <v>8.8542459230132528E-4</v>
      </c>
      <c r="AQ178" s="4">
        <f t="shared" si="250"/>
        <v>1.3390729271786292E-4</v>
      </c>
      <c r="AR178" s="4">
        <f t="shared" si="251"/>
        <v>-4.2572626731088303E-4</v>
      </c>
      <c r="AS178" s="4">
        <f t="shared" si="252"/>
        <v>5.1175711776752474E-4</v>
      </c>
      <c r="AT178" s="4">
        <f t="shared" si="253"/>
        <v>8.6030850456641703E-5</v>
      </c>
      <c r="AU178" s="4">
        <f t="shared" si="254"/>
        <v>-1.5669680196860741E-4</v>
      </c>
      <c r="AV178" s="32">
        <f t="shared" si="255"/>
        <v>0</v>
      </c>
      <c r="AW178" s="4">
        <f t="shared" si="256"/>
        <v>-1.5669680196860741E-4</v>
      </c>
      <c r="AX178" s="4">
        <f t="shared" si="257"/>
        <v>-4.7533779336290764E-4</v>
      </c>
      <c r="AY178" s="4">
        <f t="shared" si="266"/>
        <v>2.1632378717828769E-3</v>
      </c>
      <c r="AZ178" s="4">
        <f t="shared" si="266"/>
        <v>1.0350021441115527E-3</v>
      </c>
      <c r="BA178" s="4">
        <f t="shared" si="267"/>
        <v>1.6879000784199693E-3</v>
      </c>
      <c r="BB178" s="4">
        <f t="shared" si="267"/>
        <v>5.5966435074864505E-4</v>
      </c>
      <c r="BC178" s="4">
        <f t="shared" si="258"/>
        <v>-1.5861051596928639E-4</v>
      </c>
      <c r="BD178" s="4">
        <f t="shared" si="268"/>
        <v>9.9728253013239496E-4</v>
      </c>
      <c r="BE178" s="4">
        <f t="shared" si="268"/>
        <v>5.1504388215339696E-4</v>
      </c>
      <c r="BF178" s="4">
        <f t="shared" si="269"/>
        <v>8.3867201416310856E-4</v>
      </c>
      <c r="BG178" s="4">
        <f t="shared" si="269"/>
        <v>3.5643336618411056E-4</v>
      </c>
      <c r="BH178" s="4">
        <f t="shared" si="269"/>
        <v>-1.5861051596928639E-4</v>
      </c>
      <c r="BI178" s="34">
        <f t="shared" si="259"/>
        <v>0</v>
      </c>
      <c r="BJ178" s="33">
        <f t="shared" si="260"/>
        <v>0</v>
      </c>
      <c r="BK178" s="4"/>
      <c r="BL178" s="32">
        <f t="shared" si="261"/>
        <v>-2.8946172174793075E-3</v>
      </c>
    </row>
    <row r="179" spans="38:64" x14ac:dyDescent="0.2">
      <c r="AL179" s="4">
        <f t="shared" ref="AL179:AL210" si="270">AL82-$BI82</f>
        <v>-0.17620214625368513</v>
      </c>
      <c r="AM179" s="4">
        <f t="shared" ref="AM179:AM210" si="271">AM82-$AV82</f>
        <v>0.18683077153403838</v>
      </c>
      <c r="AN179" s="4">
        <f t="shared" ref="AN179:AN210" si="272">AN82-$BJ82</f>
        <v>1.0628625280353243E-2</v>
      </c>
      <c r="AO179" s="4">
        <f t="shared" ref="AO179:AO210" si="273">AO82-$BI82</f>
        <v>-8.4199515260386049E-2</v>
      </c>
      <c r="AP179" s="4">
        <f t="shared" ref="AP179:AP210" si="274">AP82-$AV82</f>
        <v>8.2106659245888003E-2</v>
      </c>
      <c r="AQ179" s="4">
        <f t="shared" ref="AQ179:AQ210" si="275">AQ82-$BJ82</f>
        <v>-2.0928560144980457E-3</v>
      </c>
      <c r="AR179" s="4">
        <f t="shared" ref="AR179:AR210" si="276">AR82-$BI82</f>
        <v>-5.090730432402224E-2</v>
      </c>
      <c r="AS179" s="4">
        <f t="shared" ref="AS179:AS210" si="277">AS82-$AV82</f>
        <v>4.7455952376457389E-2</v>
      </c>
      <c r="AT179" s="4">
        <f t="shared" ref="AT179:AT210" si="278">AT82-$BJ82</f>
        <v>-3.4513519475648513E-3</v>
      </c>
      <c r="AU179" s="4">
        <f t="shared" ref="AU179:AU210" si="279">AU82-$BI82</f>
        <v>-2.3415492637878232E-2</v>
      </c>
      <c r="AV179" s="32">
        <f t="shared" ref="AV179:AV210" si="280">AV82-$AV82</f>
        <v>0</v>
      </c>
      <c r="AW179" s="4">
        <f t="shared" ref="AW179:AW210" si="281">AW82-$BJ82</f>
        <v>-2.3415492637878232E-2</v>
      </c>
      <c r="AX179" s="4">
        <f t="shared" ref="AX179:AX210" si="282">AX82-$BI82</f>
        <v>3.4864233004909817E-3</v>
      </c>
      <c r="AY179" s="4">
        <f t="shared" si="266"/>
        <v>0.18889730465742138</v>
      </c>
      <c r="AZ179" s="4">
        <f t="shared" si="266"/>
        <v>8.0674610699732807E-2</v>
      </c>
      <c r="BA179" s="4">
        <f t="shared" si="267"/>
        <v>0.19238372795791236</v>
      </c>
      <c r="BB179" s="4">
        <f t="shared" si="267"/>
        <v>8.4161034000223789E-2</v>
      </c>
      <c r="BC179" s="4">
        <f t="shared" ref="BC179:BC210" si="283">BC82-$BI82</f>
        <v>4.6054484941110418E-3</v>
      </c>
      <c r="BD179" s="4">
        <f t="shared" si="268"/>
        <v>8.7526751824570592E-2</v>
      </c>
      <c r="BE179" s="4">
        <f t="shared" si="268"/>
        <v>4.1821211789570323E-2</v>
      </c>
      <c r="BF179" s="4">
        <f t="shared" si="269"/>
        <v>9.2132200318681634E-2</v>
      </c>
      <c r="BG179" s="4">
        <f t="shared" si="269"/>
        <v>4.6426660283681365E-2</v>
      </c>
      <c r="BH179" s="4">
        <f t="shared" si="269"/>
        <v>4.6054484941110418E-3</v>
      </c>
      <c r="BI179" s="34">
        <f t="shared" ref="BI179:BI210" si="284">BI82-$BI82</f>
        <v>0</v>
      </c>
      <c r="BJ179" s="33">
        <f t="shared" ref="BJ179:BJ210" si="285">BJ82-$BJ82</f>
        <v>0</v>
      </c>
      <c r="BK179" s="4"/>
      <c r="BL179" s="32">
        <f t="shared" ref="BL179:BL210" si="286">BL82-$AV82</f>
        <v>-0.26452755121945382</v>
      </c>
    </row>
    <row r="180" spans="38:64" x14ac:dyDescent="0.2">
      <c r="AL180" s="4">
        <f t="shared" si="270"/>
        <v>-0.15813164221672582</v>
      </c>
      <c r="AM180" s="4">
        <f t="shared" si="271"/>
        <v>0.16886322727063852</v>
      </c>
      <c r="AN180" s="4">
        <f t="shared" si="272"/>
        <v>1.0731585053912696E-2</v>
      </c>
      <c r="AO180" s="4">
        <f t="shared" si="273"/>
        <v>-7.515647145373805E-2</v>
      </c>
      <c r="AP180" s="4">
        <f t="shared" si="274"/>
        <v>7.5773144250043112E-2</v>
      </c>
      <c r="AQ180" s="4">
        <f t="shared" si="275"/>
        <v>6.1667279630506222E-4</v>
      </c>
      <c r="AR180" s="4">
        <f t="shared" si="276"/>
        <v>-4.5539680318208875E-2</v>
      </c>
      <c r="AS180" s="4">
        <f t="shared" si="277"/>
        <v>4.379531158582084E-2</v>
      </c>
      <c r="AT180" s="4">
        <f t="shared" si="278"/>
        <v>-1.7443687323880352E-3</v>
      </c>
      <c r="AU180" s="4">
        <f t="shared" si="279"/>
        <v>-2.1082931374674874E-2</v>
      </c>
      <c r="AV180" s="32">
        <f t="shared" si="280"/>
        <v>0</v>
      </c>
      <c r="AW180" s="4">
        <f t="shared" si="281"/>
        <v>-2.1082931374674874E-2</v>
      </c>
      <c r="AX180" s="4">
        <f t="shared" si="282"/>
        <v>1.998920217609057E-3</v>
      </c>
      <c r="AY180" s="4">
        <f t="shared" si="266"/>
        <v>0.17080294383708994</v>
      </c>
      <c r="AZ180" s="4">
        <f t="shared" si="266"/>
        <v>7.1381516590084182E-2</v>
      </c>
      <c r="BA180" s="4">
        <f t="shared" si="267"/>
        <v>0.17280186405469899</v>
      </c>
      <c r="BB180" s="4">
        <f t="shared" si="267"/>
        <v>7.3380436807693239E-2</v>
      </c>
      <c r="BC180" s="4">
        <f t="shared" si="283"/>
        <v>4.2165663997018044E-3</v>
      </c>
      <c r="BD180" s="4">
        <f t="shared" si="268"/>
        <v>7.9422210504052071E-2</v>
      </c>
      <c r="BE180" s="4">
        <f t="shared" si="268"/>
        <v>3.7525701229536912E-2</v>
      </c>
      <c r="BF180" s="4">
        <f t="shared" si="269"/>
        <v>8.3638776903753875E-2</v>
      </c>
      <c r="BG180" s="4">
        <f t="shared" si="269"/>
        <v>4.1742267629238716E-2</v>
      </c>
      <c r="BH180" s="4">
        <f t="shared" si="269"/>
        <v>4.2165663997018044E-3</v>
      </c>
      <c r="BI180" s="34">
        <f t="shared" si="284"/>
        <v>0</v>
      </c>
      <c r="BJ180" s="33">
        <f t="shared" si="285"/>
        <v>0</v>
      </c>
      <c r="BK180" s="4"/>
      <c r="BL180" s="32">
        <f t="shared" si="286"/>
        <v>-0.24263264559453601</v>
      </c>
    </row>
    <row r="181" spans="38:64" x14ac:dyDescent="0.2">
      <c r="AL181" s="4">
        <f t="shared" si="270"/>
        <v>-0.14180997137926521</v>
      </c>
      <c r="AM181" s="4">
        <f t="shared" si="271"/>
        <v>0.15239905776103324</v>
      </c>
      <c r="AN181" s="4">
        <f t="shared" si="272"/>
        <v>1.0589086381768031E-2</v>
      </c>
      <c r="AO181" s="4">
        <f t="shared" si="273"/>
        <v>-6.705722828397509E-2</v>
      </c>
      <c r="AP181" s="4">
        <f t="shared" si="274"/>
        <v>6.9938816870373954E-2</v>
      </c>
      <c r="AQ181" s="4">
        <f t="shared" si="275"/>
        <v>2.8815885863988644E-3</v>
      </c>
      <c r="AR181" s="4">
        <f t="shared" si="276"/>
        <v>-4.0644745976435415E-2</v>
      </c>
      <c r="AS181" s="4">
        <f t="shared" si="277"/>
        <v>4.0423190922025731E-2</v>
      </c>
      <c r="AT181" s="4">
        <f t="shared" si="278"/>
        <v>-2.2155505440968337E-4</v>
      </c>
      <c r="AU181" s="4">
        <f t="shared" si="279"/>
        <v>-1.8834029014728082E-2</v>
      </c>
      <c r="AV181" s="32">
        <f t="shared" si="280"/>
        <v>0</v>
      </c>
      <c r="AW181" s="4">
        <f t="shared" si="281"/>
        <v>-1.8834029014728082E-2</v>
      </c>
      <c r="AX181" s="4">
        <f t="shared" si="282"/>
        <v>7.9744101570278225E-4</v>
      </c>
      <c r="AY181" s="4">
        <f t="shared" si="266"/>
        <v>0.15407121430535431</v>
      </c>
      <c r="AZ181" s="4">
        <f t="shared" si="266"/>
        <v>6.2687546404007422E-2</v>
      </c>
      <c r="BA181" s="4">
        <f t="shared" si="267"/>
        <v>0.15486865532105709</v>
      </c>
      <c r="BB181" s="4">
        <f t="shared" si="267"/>
        <v>6.3484987419710204E-2</v>
      </c>
      <c r="BC181" s="4">
        <f t="shared" si="283"/>
        <v>3.8737398123515066E-3</v>
      </c>
      <c r="BD181" s="4">
        <f t="shared" si="268"/>
        <v>7.2127657840310611E-2</v>
      </c>
      <c r="BE181" s="4">
        <f t="shared" si="268"/>
        <v>3.3726293289330522E-2</v>
      </c>
      <c r="BF181" s="4">
        <f t="shared" si="269"/>
        <v>7.6001397652662117E-2</v>
      </c>
      <c r="BG181" s="4">
        <f t="shared" si="269"/>
        <v>3.7600033101682029E-2</v>
      </c>
      <c r="BH181" s="4">
        <f t="shared" si="269"/>
        <v>3.8737398123515066E-3</v>
      </c>
      <c r="BI181" s="34">
        <f t="shared" si="284"/>
        <v>0</v>
      </c>
      <c r="BJ181" s="33">
        <f t="shared" si="285"/>
        <v>0</v>
      </c>
      <c r="BK181" s="4"/>
      <c r="BL181" s="32">
        <f t="shared" si="286"/>
        <v>-0.22227360039822208</v>
      </c>
    </row>
    <row r="182" spans="38:64" x14ac:dyDescent="0.2">
      <c r="AL182" s="4">
        <f t="shared" si="270"/>
        <v>-0.12733213500678825</v>
      </c>
      <c r="AM182" s="4">
        <f t="shared" si="271"/>
        <v>0.13763125757893213</v>
      </c>
      <c r="AN182" s="4">
        <f t="shared" si="272"/>
        <v>1.0299122572143882E-2</v>
      </c>
      <c r="AO182" s="4">
        <f t="shared" si="273"/>
        <v>-5.9911854172232881E-2</v>
      </c>
      <c r="AP182" s="4">
        <f t="shared" si="274"/>
        <v>6.46354971205646E-2</v>
      </c>
      <c r="AQ182" s="4">
        <f t="shared" si="275"/>
        <v>4.7236429483317188E-3</v>
      </c>
      <c r="AR182" s="4">
        <f t="shared" si="276"/>
        <v>-3.6370464455084517E-2</v>
      </c>
      <c r="AS182" s="4">
        <f t="shared" si="277"/>
        <v>3.7357981695446685E-2</v>
      </c>
      <c r="AT182" s="4">
        <f t="shared" si="278"/>
        <v>9.8751724036216793E-4</v>
      </c>
      <c r="AU182" s="4">
        <f t="shared" si="279"/>
        <v>-1.6930618475163084E-2</v>
      </c>
      <c r="AV182" s="32">
        <f t="shared" si="280"/>
        <v>0</v>
      </c>
      <c r="AW182" s="4">
        <f t="shared" si="281"/>
        <v>-1.6930618475163084E-2</v>
      </c>
      <c r="AX182" s="4">
        <f t="shared" si="282"/>
        <v>2.5420072526927129E-6</v>
      </c>
      <c r="AY182" s="4">
        <f t="shared" si="266"/>
        <v>0.13897712617116476</v>
      </c>
      <c r="AZ182" s="4">
        <f t="shared" si="266"/>
        <v>5.4888914016407164E-2</v>
      </c>
      <c r="BA182" s="4">
        <f t="shared" si="267"/>
        <v>0.13897966817841745</v>
      </c>
      <c r="BB182" s="4">
        <f t="shared" si="267"/>
        <v>5.4891456023659857E-2</v>
      </c>
      <c r="BC182" s="4">
        <f t="shared" si="283"/>
        <v>3.6182655865601987E-3</v>
      </c>
      <c r="BD182" s="4">
        <f t="shared" si="268"/>
        <v>6.5672830561712914E-2</v>
      </c>
      <c r="BE182" s="4">
        <f t="shared" si="268"/>
        <v>3.0447707059558238E-2</v>
      </c>
      <c r="BF182" s="4">
        <f t="shared" si="269"/>
        <v>6.9291096148273112E-2</v>
      </c>
      <c r="BG182" s="4">
        <f t="shared" si="269"/>
        <v>3.4065972646118436E-2</v>
      </c>
      <c r="BH182" s="4">
        <f t="shared" si="269"/>
        <v>3.6182655865601987E-3</v>
      </c>
      <c r="BI182" s="34">
        <f t="shared" si="284"/>
        <v>0</v>
      </c>
      <c r="BJ182" s="33">
        <f t="shared" si="285"/>
        <v>0</v>
      </c>
      <c r="BK182" s="4"/>
      <c r="BL182" s="32">
        <f t="shared" si="286"/>
        <v>-0.20357883615335925</v>
      </c>
    </row>
    <row r="183" spans="38:64" x14ac:dyDescent="0.2">
      <c r="AL183" s="4">
        <f t="shared" si="270"/>
        <v>-0.11412785983782503</v>
      </c>
      <c r="AM183" s="4">
        <f t="shared" si="271"/>
        <v>0.12410489546048342</v>
      </c>
      <c r="AN183" s="4">
        <f t="shared" si="272"/>
        <v>9.9770356226583923E-3</v>
      </c>
      <c r="AO183" s="4">
        <f t="shared" si="273"/>
        <v>-5.3488593516487104E-2</v>
      </c>
      <c r="AP183" s="4">
        <f t="shared" si="274"/>
        <v>5.9795962991356588E-2</v>
      </c>
      <c r="AQ183" s="4">
        <f t="shared" si="275"/>
        <v>6.3073694748694842E-3</v>
      </c>
      <c r="AR183" s="4">
        <f t="shared" si="276"/>
        <v>-3.254219776920636E-2</v>
      </c>
      <c r="AS183" s="4">
        <f t="shared" si="277"/>
        <v>3.4560830973820678E-2</v>
      </c>
      <c r="AT183" s="4">
        <f t="shared" si="278"/>
        <v>2.0186332046143174E-3</v>
      </c>
      <c r="AU183" s="4">
        <f t="shared" si="279"/>
        <v>-1.5245227961812047E-2</v>
      </c>
      <c r="AV183" s="32">
        <f t="shared" si="280"/>
        <v>0</v>
      </c>
      <c r="AW183" s="4">
        <f t="shared" si="281"/>
        <v>-1.5245227961812047E-2</v>
      </c>
      <c r="AX183" s="4">
        <f t="shared" si="282"/>
        <v>-6.1917807098232913E-4</v>
      </c>
      <c r="AY183" s="4">
        <f t="shared" si="266"/>
        <v>0.12530888223231118</v>
      </c>
      <c r="AZ183" s="4">
        <f t="shared" si="266"/>
        <v>4.7896927950736856E-2</v>
      </c>
      <c r="BA183" s="4">
        <f t="shared" si="267"/>
        <v>0.12468970416132885</v>
      </c>
      <c r="BB183" s="4">
        <f t="shared" si="267"/>
        <v>4.7277749879754527E-2</v>
      </c>
      <c r="BC183" s="4">
        <f t="shared" si="283"/>
        <v>3.3296431795568626E-3</v>
      </c>
      <c r="BD183" s="4">
        <f t="shared" si="268"/>
        <v>5.9907723091285892E-2</v>
      </c>
      <c r="BE183" s="4">
        <f t="shared" si="268"/>
        <v>2.7589107548510183E-2</v>
      </c>
      <c r="BF183" s="4">
        <f t="shared" si="269"/>
        <v>6.3237366270842754E-2</v>
      </c>
      <c r="BG183" s="4">
        <f t="shared" si="269"/>
        <v>3.0918750728067046E-2</v>
      </c>
      <c r="BH183" s="4">
        <f t="shared" si="269"/>
        <v>3.3296431795568626E-3</v>
      </c>
      <c r="BI183" s="34">
        <f t="shared" si="284"/>
        <v>0</v>
      </c>
      <c r="BJ183" s="33">
        <f t="shared" si="285"/>
        <v>0</v>
      </c>
      <c r="BK183" s="4"/>
      <c r="BL183" s="32">
        <f t="shared" si="286"/>
        <v>-0.18574201763048059</v>
      </c>
    </row>
    <row r="184" spans="38:64" x14ac:dyDescent="0.2">
      <c r="AL184" s="4">
        <f t="shared" si="270"/>
        <v>-8.1746423704498028E-2</v>
      </c>
      <c r="AM184" s="4">
        <f t="shared" si="271"/>
        <v>9.0444354563471663E-2</v>
      </c>
      <c r="AN184" s="4">
        <f t="shared" si="272"/>
        <v>8.6979308589736348E-3</v>
      </c>
      <c r="AO184" s="4">
        <f t="shared" si="273"/>
        <v>-3.7742834566659444E-2</v>
      </c>
      <c r="AP184" s="4">
        <f t="shared" si="274"/>
        <v>4.800343916391786E-2</v>
      </c>
      <c r="AQ184" s="4">
        <f t="shared" si="275"/>
        <v>1.0260604597258416E-2</v>
      </c>
      <c r="AR184" s="4">
        <f t="shared" si="276"/>
        <v>-2.3316919543937054E-2</v>
      </c>
      <c r="AS184" s="4">
        <f t="shared" si="277"/>
        <v>2.7744995884522505E-2</v>
      </c>
      <c r="AT184" s="4">
        <f t="shared" si="278"/>
        <v>4.4280763405854517E-3</v>
      </c>
      <c r="AU184" s="4">
        <f t="shared" si="279"/>
        <v>-1.1404387211282174E-2</v>
      </c>
      <c r="AV184" s="32">
        <f t="shared" si="280"/>
        <v>0</v>
      </c>
      <c r="AW184" s="4">
        <f t="shared" si="281"/>
        <v>-1.1404387211282174E-2</v>
      </c>
      <c r="AX184" s="4">
        <f t="shared" si="282"/>
        <v>-1.3277561097165824E-3</v>
      </c>
      <c r="AY184" s="4">
        <f t="shared" si="266"/>
        <v>9.2840663368186416E-2</v>
      </c>
      <c r="AZ184" s="4">
        <f t="shared" si="266"/>
        <v>3.2333735298648469E-2</v>
      </c>
      <c r="BA184" s="4">
        <f t="shared" si="267"/>
        <v>9.1512907258469833E-2</v>
      </c>
      <c r="BB184" s="4">
        <f t="shared" si="267"/>
        <v>3.1005979188931887E-2</v>
      </c>
      <c r="BC184" s="4">
        <f t="shared" si="283"/>
        <v>2.6674318489236515E-3</v>
      </c>
      <c r="BD184" s="4">
        <f t="shared" si="268"/>
        <v>4.6370943709270751E-2</v>
      </c>
      <c r="BE184" s="4">
        <f t="shared" si="268"/>
        <v>2.1355003571960351E-2</v>
      </c>
      <c r="BF184" s="4">
        <f t="shared" si="269"/>
        <v>4.9038375558194403E-2</v>
      </c>
      <c r="BG184" s="4">
        <f t="shared" si="269"/>
        <v>2.4022435420884003E-2</v>
      </c>
      <c r="BH184" s="4">
        <f t="shared" si="269"/>
        <v>2.6674318489236515E-3</v>
      </c>
      <c r="BI184" s="34">
        <f t="shared" si="284"/>
        <v>0</v>
      </c>
      <c r="BJ184" s="33">
        <f t="shared" si="285"/>
        <v>0</v>
      </c>
      <c r="BK184" s="4"/>
      <c r="BL184" s="32">
        <f t="shared" si="286"/>
        <v>-0.13538963427378836</v>
      </c>
    </row>
    <row r="185" spans="38:64" x14ac:dyDescent="0.2">
      <c r="AL185" s="4">
        <f t="shared" si="270"/>
        <v>-4.6065474266929696E-2</v>
      </c>
      <c r="AM185" s="4">
        <f t="shared" si="271"/>
        <v>5.315888268899821E-2</v>
      </c>
      <c r="AN185" s="4">
        <f t="shared" si="272"/>
        <v>7.0934084220685145E-3</v>
      </c>
      <c r="AO185" s="4">
        <f t="shared" si="273"/>
        <v>-2.0397256530436142E-2</v>
      </c>
      <c r="AP185" s="4">
        <f t="shared" si="274"/>
        <v>3.4910624677229773E-2</v>
      </c>
      <c r="AQ185" s="4">
        <f t="shared" si="275"/>
        <v>1.4513368146793632E-2</v>
      </c>
      <c r="AR185" s="4">
        <f t="shared" si="276"/>
        <v>-1.2921221939050848E-2</v>
      </c>
      <c r="AS185" s="4">
        <f t="shared" si="277"/>
        <v>2.0177619663632407E-2</v>
      </c>
      <c r="AT185" s="4">
        <f t="shared" si="278"/>
        <v>7.2563977245815592E-3</v>
      </c>
      <c r="AU185" s="4">
        <f t="shared" si="279"/>
        <v>-6.7477138011166893E-3</v>
      </c>
      <c r="AV185" s="32">
        <f t="shared" si="280"/>
        <v>0</v>
      </c>
      <c r="AW185" s="4">
        <f t="shared" si="281"/>
        <v>-6.7477138011166893E-3</v>
      </c>
      <c r="AX185" s="4">
        <f t="shared" si="282"/>
        <v>-1.2189830254673573E-3</v>
      </c>
      <c r="AY185" s="4">
        <f t="shared" si="266"/>
        <v>5.965885137048399E-2</v>
      </c>
      <c r="AZ185" s="4">
        <f t="shared" si="266"/>
        <v>1.9107371026180542E-2</v>
      </c>
      <c r="BA185" s="4">
        <f t="shared" si="267"/>
        <v>5.8439868345016632E-2</v>
      </c>
      <c r="BB185" s="4">
        <f t="shared" si="267"/>
        <v>1.7888388000713185E-2</v>
      </c>
      <c r="BC185" s="4">
        <f t="shared" si="283"/>
        <v>2.0084445140041429E-3</v>
      </c>
      <c r="BD185" s="4">
        <f t="shared" si="268"/>
        <v>3.2262326273608255E-2</v>
      </c>
      <c r="BE185" s="4">
        <f t="shared" si="268"/>
        <v>1.5694233476411301E-2</v>
      </c>
      <c r="BF185" s="4">
        <f t="shared" si="269"/>
        <v>3.4270770787612398E-2</v>
      </c>
      <c r="BG185" s="4">
        <f t="shared" si="269"/>
        <v>1.7702677990415444E-2</v>
      </c>
      <c r="BH185" s="4">
        <f t="shared" si="269"/>
        <v>2.0084445140041429E-3</v>
      </c>
      <c r="BI185" s="34">
        <f t="shared" si="284"/>
        <v>0</v>
      </c>
      <c r="BJ185" s="33">
        <f t="shared" si="285"/>
        <v>0</v>
      </c>
      <c r="BK185" s="4"/>
      <c r="BL185" s="32">
        <f t="shared" si="286"/>
        <v>-6.6571985768236419E-2</v>
      </c>
    </row>
    <row r="186" spans="38:64" x14ac:dyDescent="0.2">
      <c r="AL186" s="4">
        <f t="shared" si="270"/>
        <v>-1.4169949516977504E-2</v>
      </c>
      <c r="AM186" s="4">
        <f t="shared" si="271"/>
        <v>1.8835579836677441E-2</v>
      </c>
      <c r="AN186" s="4">
        <f t="shared" si="272"/>
        <v>4.6656303196999371E-3</v>
      </c>
      <c r="AO186" s="4">
        <f t="shared" si="273"/>
        <v>-4.6166419402765557E-3</v>
      </c>
      <c r="AP186" s="4">
        <f t="shared" si="274"/>
        <v>1.5235871589928091E-2</v>
      </c>
      <c r="AQ186" s="4">
        <f t="shared" si="275"/>
        <v>1.0619229649651535E-2</v>
      </c>
      <c r="AR186" s="4">
        <f t="shared" si="276"/>
        <v>-3.1085929361901465E-3</v>
      </c>
      <c r="AS186" s="4">
        <f t="shared" si="277"/>
        <v>8.8060189420221535E-3</v>
      </c>
      <c r="AT186" s="4">
        <f t="shared" si="278"/>
        <v>5.697426005832007E-3</v>
      </c>
      <c r="AU186" s="4">
        <f t="shared" si="279"/>
        <v>-1.8632866598041475E-3</v>
      </c>
      <c r="AV186" s="32">
        <f t="shared" si="280"/>
        <v>0</v>
      </c>
      <c r="AW186" s="4">
        <f t="shared" si="281"/>
        <v>-1.8632866598041475E-3</v>
      </c>
      <c r="AX186" s="4">
        <f t="shared" si="282"/>
        <v>-8.5554832664175295E-4</v>
      </c>
      <c r="AY186" s="4">
        <f t="shared" si="266"/>
        <v>2.6252167331601017E-2</v>
      </c>
      <c r="AZ186" s="4">
        <f t="shared" si="266"/>
        <v>6.1878726831042785E-3</v>
      </c>
      <c r="BA186" s="4">
        <f t="shared" si="267"/>
        <v>2.5396619004959264E-2</v>
      </c>
      <c r="BB186" s="4">
        <f t="shared" si="267"/>
        <v>5.3323243564625256E-3</v>
      </c>
      <c r="BC186" s="4">
        <f t="shared" si="283"/>
        <v>1.1241205511173802E-3</v>
      </c>
      <c r="BD186" s="4">
        <f t="shared" si="268"/>
        <v>1.4943571394346267E-2</v>
      </c>
      <c r="BE186" s="4">
        <f t="shared" si="268"/>
        <v>6.8643222739746823E-3</v>
      </c>
      <c r="BF186" s="4">
        <f t="shared" si="269"/>
        <v>1.6067691945463647E-2</v>
      </c>
      <c r="BG186" s="4">
        <f t="shared" si="269"/>
        <v>7.9884428250920625E-3</v>
      </c>
      <c r="BH186" s="4">
        <f t="shared" si="269"/>
        <v>1.1241205511173802E-3</v>
      </c>
      <c r="BI186" s="34">
        <f t="shared" si="284"/>
        <v>0</v>
      </c>
      <c r="BJ186" s="33">
        <f t="shared" si="285"/>
        <v>0</v>
      </c>
      <c r="BK186" s="4"/>
      <c r="BL186" s="32">
        <f t="shared" si="286"/>
        <v>-1.6366604274722391E-2</v>
      </c>
    </row>
    <row r="187" spans="38:64" x14ac:dyDescent="0.2">
      <c r="AL187" s="4">
        <f t="shared" si="270"/>
        <v>-0.21136763619784482</v>
      </c>
      <c r="AM187" s="4">
        <f t="shared" si="271"/>
        <v>0.19563339674168656</v>
      </c>
      <c r="AN187" s="4">
        <f t="shared" si="272"/>
        <v>-1.5734239456158261E-2</v>
      </c>
      <c r="AO187" s="4">
        <f t="shared" si="273"/>
        <v>-9.1001385014269021E-2</v>
      </c>
      <c r="AP187" s="4">
        <f t="shared" si="274"/>
        <v>8.6094825118918861E-2</v>
      </c>
      <c r="AQ187" s="4">
        <f t="shared" si="275"/>
        <v>-4.9065598953501599E-3</v>
      </c>
      <c r="AR187" s="4">
        <f t="shared" si="276"/>
        <v>-5.9956761245965162E-2</v>
      </c>
      <c r="AS187" s="4">
        <f t="shared" si="277"/>
        <v>4.9761029838849002E-2</v>
      </c>
      <c r="AT187" s="4">
        <f t="shared" si="278"/>
        <v>-1.019573140711616E-2</v>
      </c>
      <c r="AU187" s="4">
        <f t="shared" si="279"/>
        <v>-3.4320946546341768E-2</v>
      </c>
      <c r="AV187" s="32">
        <f t="shared" si="280"/>
        <v>0</v>
      </c>
      <c r="AW187" s="4">
        <f t="shared" si="281"/>
        <v>-3.4320946546341768E-2</v>
      </c>
      <c r="AX187" s="4">
        <f t="shared" si="282"/>
        <v>3.8881467851488161E-3</v>
      </c>
      <c r="AY187" s="4">
        <f t="shared" si="266"/>
        <v>0.19870206690235059</v>
      </c>
      <c r="AZ187" s="4">
        <f t="shared" si="266"/>
        <v>0.10597916379141636</v>
      </c>
      <c r="BA187" s="4">
        <f t="shared" si="267"/>
        <v>0.20259021368749941</v>
      </c>
      <c r="BB187" s="4">
        <f t="shared" si="267"/>
        <v>0.10986731057656518</v>
      </c>
      <c r="BC187" s="4">
        <f t="shared" si="283"/>
        <v>7.2648852103375239E-3</v>
      </c>
      <c r="BD187" s="4">
        <f t="shared" si="268"/>
        <v>8.6692229185869052E-2</v>
      </c>
      <c r="BE187" s="4">
        <f t="shared" si="268"/>
        <v>4.6206883321747383E-2</v>
      </c>
      <c r="BF187" s="4">
        <f t="shared" si="269"/>
        <v>9.3957114396206576E-2</v>
      </c>
      <c r="BG187" s="4">
        <f t="shared" si="269"/>
        <v>5.3471768532084907E-2</v>
      </c>
      <c r="BH187" s="4">
        <f t="shared" si="269"/>
        <v>7.2648852103375239E-3</v>
      </c>
      <c r="BI187" s="34">
        <f t="shared" si="284"/>
        <v>0</v>
      </c>
      <c r="BJ187" s="33">
        <f t="shared" si="285"/>
        <v>0</v>
      </c>
      <c r="BK187" s="4"/>
      <c r="BL187" s="32">
        <f t="shared" si="286"/>
        <v>-0.27947819073400748</v>
      </c>
    </row>
    <row r="188" spans="38:64" x14ac:dyDescent="0.2">
      <c r="AL188" s="4">
        <f t="shared" si="270"/>
        <v>-0.18910363240369632</v>
      </c>
      <c r="AM188" s="4">
        <f t="shared" si="271"/>
        <v>0.17536540576849458</v>
      </c>
      <c r="AN188" s="4">
        <f t="shared" si="272"/>
        <v>-1.3738226635201745E-2</v>
      </c>
      <c r="AO188" s="4">
        <f t="shared" si="273"/>
        <v>-8.088014499684415E-2</v>
      </c>
      <c r="AP188" s="4">
        <f t="shared" si="274"/>
        <v>7.8800366527291055E-2</v>
      </c>
      <c r="AQ188" s="4">
        <f t="shared" si="275"/>
        <v>-2.0797784695530952E-3</v>
      </c>
      <c r="AR188" s="4">
        <f t="shared" si="276"/>
        <v>-5.3888410575962165E-2</v>
      </c>
      <c r="AS188" s="4">
        <f t="shared" si="277"/>
        <v>4.554498350697167E-2</v>
      </c>
      <c r="AT188" s="4">
        <f t="shared" si="278"/>
        <v>-8.3434270689904944E-3</v>
      </c>
      <c r="AU188" s="4">
        <f t="shared" si="279"/>
        <v>-3.1599362810414644E-2</v>
      </c>
      <c r="AV188" s="32">
        <f t="shared" si="280"/>
        <v>0</v>
      </c>
      <c r="AW188" s="4">
        <f t="shared" si="281"/>
        <v>-3.1599362810414644E-2</v>
      </c>
      <c r="AX188" s="4">
        <f t="shared" si="282"/>
        <v>2.1911363976224729E-3</v>
      </c>
      <c r="AY188" s="4">
        <f t="shared" si="266"/>
        <v>0.17851170451535947</v>
      </c>
      <c r="AZ188" s="4">
        <f t="shared" si="266"/>
        <v>9.4811253325035927E-2</v>
      </c>
      <c r="BA188" s="4">
        <f t="shared" si="267"/>
        <v>0.18070284091298194</v>
      </c>
      <c r="BB188" s="4">
        <f t="shared" si="267"/>
        <v>9.70023897226584E-2</v>
      </c>
      <c r="BC188" s="4">
        <f t="shared" si="283"/>
        <v>6.7834404242363977E-3</v>
      </c>
      <c r="BD188" s="4">
        <f t="shared" si="268"/>
        <v>7.7913235636358324E-2</v>
      </c>
      <c r="BE188" s="4">
        <f t="shared" si="268"/>
        <v>4.1394330595861395E-2</v>
      </c>
      <c r="BF188" s="4">
        <f t="shared" si="269"/>
        <v>8.4696676060594722E-2</v>
      </c>
      <c r="BG188" s="4">
        <f t="shared" si="269"/>
        <v>4.8177771020097793E-2</v>
      </c>
      <c r="BH188" s="4">
        <f t="shared" si="269"/>
        <v>6.7834404242363977E-3</v>
      </c>
      <c r="BI188" s="34">
        <f t="shared" si="284"/>
        <v>0</v>
      </c>
      <c r="BJ188" s="33">
        <f t="shared" si="285"/>
        <v>0</v>
      </c>
      <c r="BK188" s="4"/>
      <c r="BL188" s="32">
        <f t="shared" si="286"/>
        <v>-0.25142564846964821</v>
      </c>
    </row>
    <row r="189" spans="38:64" x14ac:dyDescent="0.2">
      <c r="AL189" s="4">
        <f t="shared" si="270"/>
        <v>-0.16921059105538949</v>
      </c>
      <c r="AM189" s="4">
        <f t="shared" si="271"/>
        <v>0.15716779199999931</v>
      </c>
      <c r="AN189" s="4">
        <f t="shared" si="272"/>
        <v>-1.2042799055390185E-2</v>
      </c>
      <c r="AO189" s="4">
        <f t="shared" si="273"/>
        <v>-7.1984922951549568E-2</v>
      </c>
      <c r="AP189" s="4">
        <f t="shared" si="274"/>
        <v>7.2167594711407768E-2</v>
      </c>
      <c r="AQ189" s="4">
        <f t="shared" si="275"/>
        <v>1.826717598581995E-4</v>
      </c>
      <c r="AR189" s="4">
        <f t="shared" si="276"/>
        <v>-4.8536813120632294E-2</v>
      </c>
      <c r="AS189" s="4">
        <f t="shared" si="277"/>
        <v>4.1711378458252901E-2</v>
      </c>
      <c r="AT189" s="4">
        <f t="shared" si="278"/>
        <v>-6.8254346623793927E-3</v>
      </c>
      <c r="AU189" s="4">
        <f t="shared" si="279"/>
        <v>-2.9173995160005517E-2</v>
      </c>
      <c r="AV189" s="32">
        <f t="shared" si="280"/>
        <v>0</v>
      </c>
      <c r="AW189" s="4">
        <f t="shared" si="281"/>
        <v>-2.9173995160005517E-2</v>
      </c>
      <c r="AX189" s="4">
        <f t="shared" si="282"/>
        <v>9.6936915814227476E-4</v>
      </c>
      <c r="AY189" s="4">
        <f t="shared" si="266"/>
        <v>0.16007634372526247</v>
      </c>
      <c r="AZ189" s="4">
        <f t="shared" si="266"/>
        <v>8.4604283561221405E-2</v>
      </c>
      <c r="BA189" s="4">
        <f t="shared" si="267"/>
        <v>0.16104571288340475</v>
      </c>
      <c r="BB189" s="4">
        <f t="shared" si="267"/>
        <v>8.557365271936368E-2</v>
      </c>
      <c r="BC189" s="4">
        <f t="shared" si="283"/>
        <v>6.3460556436398807E-3</v>
      </c>
      <c r="BD189" s="4">
        <f t="shared" si="268"/>
        <v>7.0116168903509357E-2</v>
      </c>
      <c r="BE189" s="4">
        <f t="shared" si="268"/>
        <v>3.7226806468570239E-2</v>
      </c>
      <c r="BF189" s="4">
        <f t="shared" si="269"/>
        <v>7.6462224547149238E-2</v>
      </c>
      <c r="BG189" s="4">
        <f t="shared" si="269"/>
        <v>4.357286211221012E-2</v>
      </c>
      <c r="BH189" s="4">
        <f t="shared" si="269"/>
        <v>6.3460556436398807E-3</v>
      </c>
      <c r="BI189" s="34">
        <f t="shared" si="284"/>
        <v>0</v>
      </c>
      <c r="BJ189" s="33">
        <f t="shared" si="285"/>
        <v>0</v>
      </c>
      <c r="BK189" s="4"/>
      <c r="BL189" s="32">
        <f t="shared" si="286"/>
        <v>-0.22591408110958444</v>
      </c>
    </row>
    <row r="190" spans="38:64" x14ac:dyDescent="0.2">
      <c r="AL190" s="4">
        <f t="shared" si="270"/>
        <v>-0.15136034659641734</v>
      </c>
      <c r="AM190" s="4">
        <f t="shared" si="271"/>
        <v>0.14082635881693589</v>
      </c>
      <c r="AN190" s="4">
        <f t="shared" si="272"/>
        <v>-1.0533987779481446E-2</v>
      </c>
      <c r="AO190" s="4">
        <f t="shared" si="273"/>
        <v>-6.4062533341948613E-2</v>
      </c>
      <c r="AP190" s="4">
        <f t="shared" si="274"/>
        <v>6.6147285299535952E-2</v>
      </c>
      <c r="AQ190" s="4">
        <f t="shared" si="275"/>
        <v>2.0847519575873386E-3</v>
      </c>
      <c r="AR190" s="4">
        <f t="shared" si="276"/>
        <v>-4.3869890043258197E-2</v>
      </c>
      <c r="AS190" s="4">
        <f t="shared" si="277"/>
        <v>3.8231764023012871E-2</v>
      </c>
      <c r="AT190" s="4">
        <f t="shared" si="278"/>
        <v>-5.6381260202453265E-3</v>
      </c>
      <c r="AU190" s="4">
        <f t="shared" si="279"/>
        <v>-2.7195348719638135E-2</v>
      </c>
      <c r="AV190" s="32">
        <f t="shared" si="280"/>
        <v>0</v>
      </c>
      <c r="AW190" s="4">
        <f t="shared" si="281"/>
        <v>-2.7195348719638135E-2</v>
      </c>
      <c r="AX190" s="4">
        <f t="shared" si="282"/>
        <v>1.9724508470098101E-5</v>
      </c>
      <c r="AY190" s="4">
        <f t="shared" si="266"/>
        <v>0.14337993594454235</v>
      </c>
      <c r="AZ190" s="4">
        <f t="shared" si="266"/>
        <v>7.5235103688067184E-2</v>
      </c>
      <c r="BA190" s="4">
        <f t="shared" si="267"/>
        <v>0.14339966045301245</v>
      </c>
      <c r="BB190" s="4">
        <f t="shared" si="267"/>
        <v>7.5254828196537282E-2</v>
      </c>
      <c r="BC190" s="4">
        <f t="shared" si="283"/>
        <v>5.9533752788902827E-3</v>
      </c>
      <c r="BD190" s="4">
        <f t="shared" si="268"/>
        <v>6.3186134493258828E-2</v>
      </c>
      <c r="BE190" s="4">
        <f t="shared" si="268"/>
        <v>3.3544261850928736E-2</v>
      </c>
      <c r="BF190" s="4">
        <f t="shared" si="269"/>
        <v>6.913950977214911E-2</v>
      </c>
      <c r="BG190" s="4">
        <f t="shared" si="269"/>
        <v>3.9497637129819019E-2</v>
      </c>
      <c r="BH190" s="4">
        <f t="shared" si="269"/>
        <v>5.9533752788902827E-3</v>
      </c>
      <c r="BI190" s="34">
        <f t="shared" si="284"/>
        <v>0</v>
      </c>
      <c r="BJ190" s="33">
        <f t="shared" si="285"/>
        <v>0</v>
      </c>
      <c r="BK190" s="4"/>
      <c r="BL190" s="32">
        <f t="shared" si="286"/>
        <v>-0.20263534698311469</v>
      </c>
    </row>
    <row r="191" spans="38:64" x14ac:dyDescent="0.2">
      <c r="AL191" s="4">
        <f t="shared" si="270"/>
        <v>-0.13513207117070519</v>
      </c>
      <c r="AM191" s="4">
        <f t="shared" si="271"/>
        <v>0.12593170590749936</v>
      </c>
      <c r="AN191" s="4">
        <f t="shared" si="272"/>
        <v>-9.2003652632058341E-3</v>
      </c>
      <c r="AO191" s="4">
        <f t="shared" si="273"/>
        <v>-5.6950763565550955E-2</v>
      </c>
      <c r="AP191" s="4">
        <f t="shared" si="274"/>
        <v>6.0630882976925538E-2</v>
      </c>
      <c r="AQ191" s="4">
        <f t="shared" si="275"/>
        <v>3.6801194113745828E-3</v>
      </c>
      <c r="AR191" s="4">
        <f t="shared" si="276"/>
        <v>-3.9593692064597619E-2</v>
      </c>
      <c r="AS191" s="4">
        <f t="shared" si="277"/>
        <v>3.5043397472533711E-2</v>
      </c>
      <c r="AT191" s="4">
        <f t="shared" si="278"/>
        <v>-4.5502945920639082E-3</v>
      </c>
      <c r="AU191" s="4">
        <f t="shared" si="279"/>
        <v>-2.526068960828004E-2</v>
      </c>
      <c r="AV191" s="32">
        <f t="shared" si="280"/>
        <v>0</v>
      </c>
      <c r="AW191" s="4">
        <f t="shared" si="281"/>
        <v>-2.526068960828004E-2</v>
      </c>
      <c r="AX191" s="4">
        <f t="shared" si="282"/>
        <v>-5.690211984994975E-4</v>
      </c>
      <c r="AY191" s="4">
        <f t="shared" si="266"/>
        <v>0.12830814273579982</v>
      </c>
      <c r="AZ191" s="4">
        <f t="shared" si="266"/>
        <v>6.6884454741520882E-2</v>
      </c>
      <c r="BA191" s="4">
        <f t="shared" si="267"/>
        <v>0.12773912153730033</v>
      </c>
      <c r="BB191" s="4">
        <f t="shared" si="267"/>
        <v>6.6315433543021385E-2</v>
      </c>
      <c r="BC191" s="4">
        <f t="shared" si="283"/>
        <v>5.56108332243338E-3</v>
      </c>
      <c r="BD191" s="4">
        <f t="shared" si="268"/>
        <v>5.7024205642934978E-2</v>
      </c>
      <c r="BE191" s="4">
        <f t="shared" si="268"/>
        <v>3.0358636586318655E-2</v>
      </c>
      <c r="BF191" s="4">
        <f t="shared" si="269"/>
        <v>6.2585288965368358E-2</v>
      </c>
      <c r="BG191" s="4">
        <f t="shared" si="269"/>
        <v>3.5919719908752035E-2</v>
      </c>
      <c r="BH191" s="4">
        <f t="shared" si="269"/>
        <v>5.56108332243338E-3</v>
      </c>
      <c r="BI191" s="34">
        <f t="shared" si="284"/>
        <v>0</v>
      </c>
      <c r="BJ191" s="33">
        <f t="shared" si="285"/>
        <v>0</v>
      </c>
      <c r="BK191" s="4"/>
      <c r="BL191" s="32">
        <f t="shared" si="286"/>
        <v>-0.18075318696490428</v>
      </c>
    </row>
    <row r="192" spans="38:64" x14ac:dyDescent="0.2">
      <c r="AL192" s="4">
        <f t="shared" si="270"/>
        <v>-9.5068290973274683E-2</v>
      </c>
      <c r="AM192" s="4">
        <f t="shared" si="271"/>
        <v>8.8701410076272524E-2</v>
      </c>
      <c r="AN192" s="4">
        <f t="shared" si="272"/>
        <v>-6.3668808970021584E-3</v>
      </c>
      <c r="AO192" s="4">
        <f t="shared" si="273"/>
        <v>-3.9464730702246736E-2</v>
      </c>
      <c r="AP192" s="4">
        <f t="shared" si="274"/>
        <v>4.7017369652701479E-2</v>
      </c>
      <c r="AQ192" s="4">
        <f t="shared" si="275"/>
        <v>7.5526389504547431E-3</v>
      </c>
      <c r="AR192" s="4">
        <f t="shared" si="276"/>
        <v>-2.9264657873144195E-2</v>
      </c>
      <c r="AS192" s="4">
        <f t="shared" si="277"/>
        <v>2.7175068083367893E-2</v>
      </c>
      <c r="AT192" s="4">
        <f t="shared" si="278"/>
        <v>-2.0895897897763027E-3</v>
      </c>
      <c r="AU192" s="4">
        <f t="shared" si="279"/>
        <v>-2.0841712279694558E-2</v>
      </c>
      <c r="AV192" s="32">
        <f t="shared" si="280"/>
        <v>0</v>
      </c>
      <c r="AW192" s="4">
        <f t="shared" si="281"/>
        <v>-2.0841712279694558E-2</v>
      </c>
      <c r="AX192" s="4">
        <f t="shared" si="282"/>
        <v>-1.201137850977918E-3</v>
      </c>
      <c r="AY192" s="4">
        <f t="shared" si="266"/>
        <v>9.2227006312263715E-2</v>
      </c>
      <c r="AZ192" s="4">
        <f t="shared" si="266"/>
        <v>4.7505819756723133E-2</v>
      </c>
      <c r="BA192" s="4">
        <f t="shared" si="267"/>
        <v>9.1025868461285797E-2</v>
      </c>
      <c r="BB192" s="4">
        <f t="shared" si="267"/>
        <v>4.6304681905745215E-2</v>
      </c>
      <c r="BC192" s="4">
        <f t="shared" si="283"/>
        <v>4.5042820896791791E-3</v>
      </c>
      <c r="BD192" s="4">
        <f t="shared" si="268"/>
        <v>4.2471845195354352E-2</v>
      </c>
      <c r="BE192" s="4">
        <f t="shared" si="268"/>
        <v>2.3170296460140849E-2</v>
      </c>
      <c r="BF192" s="4">
        <f t="shared" si="269"/>
        <v>4.6976127285033531E-2</v>
      </c>
      <c r="BG192" s="4">
        <f t="shared" si="269"/>
        <v>2.7674578549820028E-2</v>
      </c>
      <c r="BH192" s="4">
        <f t="shared" si="269"/>
        <v>4.5042820896791791E-3</v>
      </c>
      <c r="BI192" s="34">
        <f t="shared" si="284"/>
        <v>0</v>
      </c>
      <c r="BJ192" s="33">
        <f t="shared" si="285"/>
        <v>0</v>
      </c>
      <c r="BK192" s="4"/>
      <c r="BL192" s="32">
        <f t="shared" si="286"/>
        <v>-0.12120641378990066</v>
      </c>
    </row>
    <row r="193" spans="38:64" x14ac:dyDescent="0.2">
      <c r="AL193" s="4">
        <f t="shared" si="270"/>
        <v>-5.0694481361233182E-2</v>
      </c>
      <c r="AM193" s="4">
        <f t="shared" si="271"/>
        <v>4.784324266460574E-2</v>
      </c>
      <c r="AN193" s="4">
        <f t="shared" si="272"/>
        <v>-2.8512386966274422E-3</v>
      </c>
      <c r="AO193" s="4">
        <f t="shared" si="273"/>
        <v>-1.9847169175027254E-2</v>
      </c>
      <c r="AP193" s="4">
        <f t="shared" si="274"/>
        <v>3.1464245091974152E-2</v>
      </c>
      <c r="AQ193" s="4">
        <f t="shared" si="275"/>
        <v>1.1617075916946898E-2</v>
      </c>
      <c r="AR193" s="4">
        <f t="shared" si="276"/>
        <v>-1.7451938416191595E-2</v>
      </c>
      <c r="AS193" s="4">
        <f t="shared" si="277"/>
        <v>1.8185683479999687E-2</v>
      </c>
      <c r="AT193" s="4">
        <f t="shared" si="278"/>
        <v>7.3374506380809168E-4</v>
      </c>
      <c r="AU193" s="4">
        <f t="shared" si="279"/>
        <v>-1.5474021326436369E-2</v>
      </c>
      <c r="AV193" s="32">
        <f t="shared" si="280"/>
        <v>0</v>
      </c>
      <c r="AW193" s="4">
        <f t="shared" si="281"/>
        <v>-1.5474021326436369E-2</v>
      </c>
      <c r="AX193" s="4">
        <f t="shared" si="282"/>
        <v>-7.2403176813493064E-4</v>
      </c>
      <c r="AY193" s="4">
        <f t="shared" si="266"/>
        <v>5.4968711522599606E-2</v>
      </c>
      <c r="AZ193" s="4">
        <f t="shared" si="266"/>
        <v>2.9355229099668534E-2</v>
      </c>
      <c r="BA193" s="4">
        <f t="shared" si="267"/>
        <v>5.4244679754464675E-2</v>
      </c>
      <c r="BB193" s="4">
        <f t="shared" si="267"/>
        <v>2.8631197331533603E-2</v>
      </c>
      <c r="BC193" s="4">
        <f t="shared" si="283"/>
        <v>3.3663594093972515E-3</v>
      </c>
      <c r="BD193" s="4">
        <f t="shared" si="268"/>
        <v>2.7261864197791724E-2</v>
      </c>
      <c r="BE193" s="4">
        <f t="shared" si="268"/>
        <v>1.6248772624110758E-2</v>
      </c>
      <c r="BF193" s="4">
        <f t="shared" si="269"/>
        <v>3.0628223607188976E-2</v>
      </c>
      <c r="BG193" s="4">
        <f t="shared" si="269"/>
        <v>1.9615132033508009E-2</v>
      </c>
      <c r="BH193" s="4">
        <f t="shared" si="269"/>
        <v>3.3663594093972515E-3</v>
      </c>
      <c r="BI193" s="34">
        <f t="shared" si="284"/>
        <v>0</v>
      </c>
      <c r="BJ193" s="33">
        <f t="shared" si="285"/>
        <v>0</v>
      </c>
      <c r="BK193" s="4"/>
      <c r="BL193" s="32">
        <f t="shared" si="286"/>
        <v>-4.5962283727808556E-2</v>
      </c>
    </row>
    <row r="194" spans="38:64" x14ac:dyDescent="0.2">
      <c r="AL194" s="4">
        <f t="shared" si="270"/>
        <v>-1.0995425994177084E-2</v>
      </c>
      <c r="AM194" s="4">
        <f t="shared" si="271"/>
        <v>1.0594047903275131E-2</v>
      </c>
      <c r="AN194" s="4">
        <f t="shared" si="272"/>
        <v>-4.0137809090195348E-4</v>
      </c>
      <c r="AO194" s="4">
        <f t="shared" si="273"/>
        <v>-1.7145680546284334E-3</v>
      </c>
      <c r="AP194" s="4">
        <f t="shared" si="274"/>
        <v>7.8626703598712669E-3</v>
      </c>
      <c r="AQ194" s="4">
        <f t="shared" si="275"/>
        <v>6.1481023052428335E-3</v>
      </c>
      <c r="AR194" s="4">
        <f t="shared" si="276"/>
        <v>-5.9874784918526949E-3</v>
      </c>
      <c r="AS194" s="4">
        <f t="shared" si="277"/>
        <v>4.544460992285726E-3</v>
      </c>
      <c r="AT194" s="4">
        <f t="shared" si="278"/>
        <v>-1.443017499566969E-3</v>
      </c>
      <c r="AU194" s="4">
        <f t="shared" si="279"/>
        <v>-9.5159329197207002E-3</v>
      </c>
      <c r="AV194" s="32">
        <f t="shared" si="280"/>
        <v>0</v>
      </c>
      <c r="AW194" s="4">
        <f t="shared" si="281"/>
        <v>-9.5159329197207002E-3</v>
      </c>
      <c r="AX194" s="4">
        <f t="shared" si="282"/>
        <v>2.7234982417542741E-4</v>
      </c>
      <c r="AY194" s="4">
        <f t="shared" si="266"/>
        <v>1.7537231547869805E-2</v>
      </c>
      <c r="AZ194" s="4">
        <f t="shared" si="266"/>
        <v>1.0211936137339665E-2</v>
      </c>
      <c r="BA194" s="4">
        <f t="shared" si="267"/>
        <v>1.7809581372045233E-2</v>
      </c>
      <c r="BB194" s="4">
        <f t="shared" si="267"/>
        <v>1.0484285961515093E-2</v>
      </c>
      <c r="BC194" s="4">
        <f t="shared" si="283"/>
        <v>1.9889051941421598E-3</v>
      </c>
      <c r="BD194" s="4">
        <f t="shared" si="268"/>
        <v>8.6915928138272674E-3</v>
      </c>
      <c r="BE194" s="4">
        <f t="shared" si="268"/>
        <v>5.4933464909371482E-3</v>
      </c>
      <c r="BF194" s="4">
        <f t="shared" si="269"/>
        <v>1.0680498007969427E-2</v>
      </c>
      <c r="BG194" s="4">
        <f t="shared" si="269"/>
        <v>7.482251685079308E-3</v>
      </c>
      <c r="BH194" s="4">
        <f t="shared" si="269"/>
        <v>1.9889051941421598E-3</v>
      </c>
      <c r="BI194" s="34">
        <f t="shared" si="284"/>
        <v>0</v>
      </c>
      <c r="BJ194" s="33">
        <f t="shared" si="285"/>
        <v>0</v>
      </c>
      <c r="BK194" s="4"/>
      <c r="BL194" s="32">
        <f t="shared" si="286"/>
        <v>6.4685537543131277E-4</v>
      </c>
    </row>
    <row r="195" spans="38:64" x14ac:dyDescent="0.2">
      <c r="AL195" s="4">
        <f t="shared" si="270"/>
        <v>-0.15239677705553056</v>
      </c>
      <c r="AM195" s="4">
        <f t="shared" si="271"/>
        <v>0.16056047405196122</v>
      </c>
      <c r="AN195" s="4">
        <f t="shared" si="272"/>
        <v>8.1636969964306583E-3</v>
      </c>
      <c r="AO195" s="4">
        <f t="shared" si="273"/>
        <v>-7.5813881765025126E-2</v>
      </c>
      <c r="AP195" s="4">
        <f t="shared" si="274"/>
        <v>7.7322703082611577E-2</v>
      </c>
      <c r="AQ195" s="4">
        <f t="shared" si="275"/>
        <v>1.5088213175864507E-3</v>
      </c>
      <c r="AR195" s="4">
        <f t="shared" si="276"/>
        <v>-5.6918385976546693E-2</v>
      </c>
      <c r="AS195" s="4">
        <f t="shared" si="277"/>
        <v>4.4690924570666146E-2</v>
      </c>
      <c r="AT195" s="4">
        <f t="shared" si="278"/>
        <v>-1.2227461405880546E-2</v>
      </c>
      <c r="AU195" s="4">
        <f t="shared" si="279"/>
        <v>-4.1314994152371498E-2</v>
      </c>
      <c r="AV195" s="32">
        <f t="shared" si="280"/>
        <v>0</v>
      </c>
      <c r="AW195" s="4">
        <f t="shared" si="281"/>
        <v>-4.1314994152371498E-2</v>
      </c>
      <c r="AX195" s="4">
        <f t="shared" si="282"/>
        <v>2.2879141949829429E-2</v>
      </c>
      <c r="AY195" s="4">
        <f t="shared" ref="AY195:AZ214" si="287">AY98-$AV98</f>
        <v>0.15503583836513046</v>
      </c>
      <c r="AZ195" s="4">
        <f t="shared" si="287"/>
        <v>9.3997055282873554E-2</v>
      </c>
      <c r="BA195" s="4">
        <f t="shared" ref="BA195:BB214" si="288">BA98-$BJ98</f>
        <v>0.17791498031495989</v>
      </c>
      <c r="BB195" s="4">
        <f t="shared" si="288"/>
        <v>0.11687619723270298</v>
      </c>
      <c r="BC195" s="4">
        <f t="shared" si="283"/>
        <v>1.145637190752069E-2</v>
      </c>
      <c r="BD195" s="4">
        <f t="shared" ref="BD195:BE214" si="289">BD98-$AV98</f>
        <v>6.9516935456617635E-2</v>
      </c>
      <c r="BE195" s="4">
        <f t="shared" si="289"/>
        <v>4.2244739885972105E-2</v>
      </c>
      <c r="BF195" s="4">
        <f t="shared" ref="BF195:BH214" si="290">BF98-$BJ98</f>
        <v>8.0973307364138325E-2</v>
      </c>
      <c r="BG195" s="4">
        <f t="shared" si="290"/>
        <v>5.3701111793492795E-2</v>
      </c>
      <c r="BH195" s="4">
        <f t="shared" si="290"/>
        <v>1.145637190752069E-2</v>
      </c>
      <c r="BI195" s="34">
        <f t="shared" si="284"/>
        <v>0</v>
      </c>
      <c r="BJ195" s="33">
        <f t="shared" si="285"/>
        <v>0</v>
      </c>
      <c r="BK195" s="4"/>
      <c r="BL195" s="32">
        <f t="shared" si="286"/>
        <v>-0.20426417914587591</v>
      </c>
    </row>
    <row r="196" spans="38:64" x14ac:dyDescent="0.2">
      <c r="AL196" s="4">
        <f t="shared" si="270"/>
        <v>-0.13309884125666377</v>
      </c>
      <c r="AM196" s="4">
        <f t="shared" si="271"/>
        <v>0.14276373230948136</v>
      </c>
      <c r="AN196" s="4">
        <f t="shared" si="272"/>
        <v>9.6648910528175924E-3</v>
      </c>
      <c r="AO196" s="4">
        <f t="shared" si="273"/>
        <v>-6.6118189188901055E-2</v>
      </c>
      <c r="AP196" s="4">
        <f t="shared" si="274"/>
        <v>7.0387388361090653E-2</v>
      </c>
      <c r="AQ196" s="4">
        <f t="shared" si="275"/>
        <v>4.2691991721895972E-3</v>
      </c>
      <c r="AR196" s="4">
        <f t="shared" si="276"/>
        <v>-5.1250073242247174E-2</v>
      </c>
      <c r="AS196" s="4">
        <f t="shared" si="277"/>
        <v>4.0682455974293152E-2</v>
      </c>
      <c r="AT196" s="4">
        <f t="shared" si="278"/>
        <v>-1.0567617267954021E-2</v>
      </c>
      <c r="AU196" s="4">
        <f t="shared" si="279"/>
        <v>-3.8972383289048562E-2</v>
      </c>
      <c r="AV196" s="32">
        <f t="shared" si="280"/>
        <v>0</v>
      </c>
      <c r="AW196" s="4">
        <f t="shared" si="281"/>
        <v>-3.8972383289048562E-2</v>
      </c>
      <c r="AX196" s="4">
        <f t="shared" si="282"/>
        <v>2.1127226408251931E-2</v>
      </c>
      <c r="AY196" s="4">
        <f t="shared" si="287"/>
        <v>0.1371233844950871</v>
      </c>
      <c r="AZ196" s="4">
        <f t="shared" si="287"/>
        <v>8.3102997493103237E-2</v>
      </c>
      <c r="BA196" s="4">
        <f t="shared" si="288"/>
        <v>0.15825061090333903</v>
      </c>
      <c r="BB196" s="4">
        <f t="shared" si="288"/>
        <v>0.10423022390135517</v>
      </c>
      <c r="BC196" s="4">
        <f t="shared" si="283"/>
        <v>1.0830080416347809E-2</v>
      </c>
      <c r="BD196" s="4">
        <f t="shared" si="289"/>
        <v>6.1731674177774809E-2</v>
      </c>
      <c r="BE196" s="4">
        <f t="shared" si="289"/>
        <v>3.7610800010757728E-2</v>
      </c>
      <c r="BF196" s="4">
        <f t="shared" si="290"/>
        <v>7.2561754594122618E-2</v>
      </c>
      <c r="BG196" s="4">
        <f t="shared" si="290"/>
        <v>4.8440880427105537E-2</v>
      </c>
      <c r="BH196" s="4">
        <f t="shared" si="290"/>
        <v>1.0830080416347809E-2</v>
      </c>
      <c r="BI196" s="34">
        <f t="shared" si="284"/>
        <v>0</v>
      </c>
      <c r="BJ196" s="33">
        <f t="shared" si="285"/>
        <v>0</v>
      </c>
      <c r="BK196" s="4"/>
      <c r="BL196" s="32">
        <f t="shared" si="286"/>
        <v>-0.17940044983333403</v>
      </c>
    </row>
    <row r="197" spans="38:64" x14ac:dyDescent="0.2">
      <c r="AL197" s="4">
        <f t="shared" si="270"/>
        <v>-0.11582247686301153</v>
      </c>
      <c r="AM197" s="4">
        <f t="shared" si="271"/>
        <v>0.12670768733153925</v>
      </c>
      <c r="AN197" s="4">
        <f t="shared" si="272"/>
        <v>1.0885210468527723E-2</v>
      </c>
      <c r="AO197" s="4">
        <f t="shared" si="273"/>
        <v>-5.7535943194647832E-2</v>
      </c>
      <c r="AP197" s="4">
        <f t="shared" si="274"/>
        <v>6.3985158491811689E-2</v>
      </c>
      <c r="AQ197" s="4">
        <f t="shared" si="275"/>
        <v>6.4492152971638572E-3</v>
      </c>
      <c r="AR197" s="4">
        <f t="shared" si="276"/>
        <v>-4.614718040466137E-2</v>
      </c>
      <c r="AS197" s="4">
        <f t="shared" si="277"/>
        <v>3.6982099406748958E-2</v>
      </c>
      <c r="AT197" s="4">
        <f t="shared" si="278"/>
        <v>-9.1650809979124115E-3</v>
      </c>
      <c r="AU197" s="4">
        <f t="shared" si="279"/>
        <v>-3.6742646636719667E-2</v>
      </c>
      <c r="AV197" s="32">
        <f t="shared" si="280"/>
        <v>0</v>
      </c>
      <c r="AW197" s="4">
        <f t="shared" si="281"/>
        <v>-3.6742646636719667E-2</v>
      </c>
      <c r="AX197" s="4">
        <f t="shared" si="282"/>
        <v>1.9774531170640652E-2</v>
      </c>
      <c r="AY197" s="4">
        <f t="shared" si="287"/>
        <v>0.12083483532104333</v>
      </c>
      <c r="AZ197" s="4">
        <f t="shared" si="287"/>
        <v>7.3099762169809568E-2</v>
      </c>
      <c r="BA197" s="4">
        <f t="shared" si="288"/>
        <v>0.14060936649168398</v>
      </c>
      <c r="BB197" s="4">
        <f t="shared" si="288"/>
        <v>9.287429334045022E-2</v>
      </c>
      <c r="BC197" s="4">
        <f t="shared" si="283"/>
        <v>1.0255367042419972E-2</v>
      </c>
      <c r="BD197" s="4">
        <f t="shared" si="289"/>
        <v>5.4805365306372256E-2</v>
      </c>
      <c r="BE197" s="4">
        <f t="shared" si="289"/>
        <v>3.3522085307582661E-2</v>
      </c>
      <c r="BF197" s="4">
        <f t="shared" si="290"/>
        <v>6.5060732348792227E-2</v>
      </c>
      <c r="BG197" s="4">
        <f t="shared" si="290"/>
        <v>4.3777452350002632E-2</v>
      </c>
      <c r="BH197" s="4">
        <f t="shared" si="290"/>
        <v>1.0255367042419972E-2</v>
      </c>
      <c r="BI197" s="34">
        <f t="shared" si="284"/>
        <v>0</v>
      </c>
      <c r="BJ197" s="33">
        <f t="shared" si="285"/>
        <v>0</v>
      </c>
      <c r="BK197" s="4"/>
      <c r="BL197" s="32">
        <f t="shared" si="286"/>
        <v>-0.15684088928703233</v>
      </c>
    </row>
    <row r="198" spans="38:64" x14ac:dyDescent="0.2">
      <c r="AL198" s="4">
        <f t="shared" si="270"/>
        <v>-0.10060511546195947</v>
      </c>
      <c r="AM198" s="4">
        <f t="shared" si="271"/>
        <v>0.11240405078440935</v>
      </c>
      <c r="AN198" s="4">
        <f t="shared" si="272"/>
        <v>1.1798935322449883E-2</v>
      </c>
      <c r="AO198" s="4">
        <f t="shared" si="273"/>
        <v>-5.0031657482293601E-2</v>
      </c>
      <c r="AP198" s="4">
        <f t="shared" si="274"/>
        <v>5.8174531074659641E-2</v>
      </c>
      <c r="AQ198" s="4">
        <f t="shared" si="275"/>
        <v>8.14287359236604E-3</v>
      </c>
      <c r="AR198" s="4">
        <f t="shared" si="276"/>
        <v>-4.164219933878599E-2</v>
      </c>
      <c r="AS198" s="4">
        <f t="shared" si="277"/>
        <v>3.362367683154821E-2</v>
      </c>
      <c r="AT198" s="4">
        <f t="shared" si="278"/>
        <v>-8.0185225072377797E-3</v>
      </c>
      <c r="AU198" s="4">
        <f t="shared" si="279"/>
        <v>-3.4714410617545571E-2</v>
      </c>
      <c r="AV198" s="32">
        <f t="shared" si="280"/>
        <v>0</v>
      </c>
      <c r="AW198" s="4">
        <f t="shared" si="281"/>
        <v>-3.4714410617545571E-2</v>
      </c>
      <c r="AX198" s="4">
        <f t="shared" si="282"/>
        <v>1.8797224664853451E-2</v>
      </c>
      <c r="AY198" s="4">
        <f t="shared" si="287"/>
        <v>0.10639922289283699</v>
      </c>
      <c r="AZ198" s="4">
        <f t="shared" si="287"/>
        <v>6.4173617229630164E-2</v>
      </c>
      <c r="BA198" s="4">
        <f t="shared" si="288"/>
        <v>0.12519644755769044</v>
      </c>
      <c r="BB198" s="4">
        <f t="shared" si="288"/>
        <v>8.2970841894483616E-2</v>
      </c>
      <c r="BC198" s="4">
        <f t="shared" si="283"/>
        <v>9.7347676221171686E-3</v>
      </c>
      <c r="BD198" s="4">
        <f t="shared" si="289"/>
        <v>4.8755183626465692E-2</v>
      </c>
      <c r="BE198" s="4">
        <f t="shared" si="289"/>
        <v>2.9968656143886607E-2</v>
      </c>
      <c r="BF198" s="4">
        <f t="shared" si="290"/>
        <v>5.8489951248582861E-2</v>
      </c>
      <c r="BG198" s="4">
        <f t="shared" si="290"/>
        <v>3.9703423766003776E-2</v>
      </c>
      <c r="BH198" s="4">
        <f t="shared" si="290"/>
        <v>9.7347676221171686E-3</v>
      </c>
      <c r="BI198" s="34">
        <f t="shared" si="284"/>
        <v>0</v>
      </c>
      <c r="BJ198" s="33">
        <f t="shared" si="285"/>
        <v>0</v>
      </c>
      <c r="BK198" s="4"/>
      <c r="BL198" s="32">
        <f t="shared" si="286"/>
        <v>-0.13650853742243751</v>
      </c>
    </row>
    <row r="199" spans="38:64" x14ac:dyDescent="0.2">
      <c r="AL199" s="4">
        <f t="shared" si="270"/>
        <v>-8.6723717395864847E-2</v>
      </c>
      <c r="AM199" s="4">
        <f t="shared" si="271"/>
        <v>9.9197384013722245E-2</v>
      </c>
      <c r="AN199" s="4">
        <f t="shared" si="272"/>
        <v>1.2473666617857398E-2</v>
      </c>
      <c r="AO199" s="4">
        <f t="shared" si="273"/>
        <v>-4.3233272274071449E-2</v>
      </c>
      <c r="AP199" s="4">
        <f t="shared" si="274"/>
        <v>5.2737171747668343E-2</v>
      </c>
      <c r="AQ199" s="4">
        <f t="shared" si="275"/>
        <v>9.503899473596894E-3</v>
      </c>
      <c r="AR199" s="4">
        <f t="shared" si="276"/>
        <v>-3.7579101058026615E-2</v>
      </c>
      <c r="AS199" s="4">
        <f t="shared" si="277"/>
        <v>3.0480995499177377E-2</v>
      </c>
      <c r="AT199" s="4">
        <f t="shared" si="278"/>
        <v>-7.0981055588492381E-3</v>
      </c>
      <c r="AU199" s="4">
        <f t="shared" si="279"/>
        <v>-3.2910038657519736E-2</v>
      </c>
      <c r="AV199" s="32">
        <f t="shared" si="280"/>
        <v>0</v>
      </c>
      <c r="AW199" s="4">
        <f t="shared" si="281"/>
        <v>-3.2910038657519736E-2</v>
      </c>
      <c r="AX199" s="4">
        <f t="shared" si="282"/>
        <v>1.805968951984116E-2</v>
      </c>
      <c r="AY199" s="4">
        <f t="shared" si="287"/>
        <v>9.3309661924628362E-2</v>
      </c>
      <c r="AZ199" s="4">
        <f t="shared" si="287"/>
        <v>5.6105542891610849E-2</v>
      </c>
      <c r="BA199" s="4">
        <f t="shared" si="288"/>
        <v>0.11136935144446952</v>
      </c>
      <c r="BB199" s="4">
        <f t="shared" si="288"/>
        <v>7.4165232411452009E-2</v>
      </c>
      <c r="BC199" s="4">
        <f t="shared" si="283"/>
        <v>9.2376583249362543E-3</v>
      </c>
      <c r="BD199" s="4">
        <f t="shared" si="289"/>
        <v>4.3289701242675893E-2</v>
      </c>
      <c r="BE199" s="4">
        <f t="shared" si="289"/>
        <v>2.6777803079492679E-2</v>
      </c>
      <c r="BF199" s="4">
        <f t="shared" si="290"/>
        <v>5.2527359567612147E-2</v>
      </c>
      <c r="BG199" s="4">
        <f t="shared" si="290"/>
        <v>3.6015461404428933E-2</v>
      </c>
      <c r="BH199" s="4">
        <f t="shared" si="290"/>
        <v>9.2376583249362543E-3</v>
      </c>
      <c r="BI199" s="34">
        <f t="shared" si="284"/>
        <v>0</v>
      </c>
      <c r="BJ199" s="33">
        <f t="shared" si="285"/>
        <v>0</v>
      </c>
      <c r="BK199" s="4"/>
      <c r="BL199" s="32">
        <f t="shared" si="286"/>
        <v>-0.11727386069690821</v>
      </c>
    </row>
    <row r="200" spans="38:64" x14ac:dyDescent="0.2">
      <c r="AL200" s="4">
        <f t="shared" si="270"/>
        <v>-5.3246480898011261E-2</v>
      </c>
      <c r="AM200" s="4">
        <f t="shared" si="271"/>
        <v>6.6596886845977671E-2</v>
      </c>
      <c r="AN200" s="4">
        <f t="shared" si="272"/>
        <v>1.3350405947966396E-2</v>
      </c>
      <c r="AO200" s="4">
        <f t="shared" si="273"/>
        <v>-2.6900155073832407E-2</v>
      </c>
      <c r="AP200" s="4">
        <f t="shared" si="274"/>
        <v>3.9106121729925086E-2</v>
      </c>
      <c r="AQ200" s="4">
        <f t="shared" si="275"/>
        <v>1.2205966656092665E-2</v>
      </c>
      <c r="AR200" s="4">
        <f t="shared" si="276"/>
        <v>-2.7718377886112811E-2</v>
      </c>
      <c r="AS200" s="4">
        <f t="shared" si="277"/>
        <v>2.2602530263539033E-2</v>
      </c>
      <c r="AT200" s="4">
        <f t="shared" si="278"/>
        <v>-5.115847622573777E-3</v>
      </c>
      <c r="AU200" s="4">
        <f t="shared" si="279"/>
        <v>-2.8394044260914922E-2</v>
      </c>
      <c r="AV200" s="32">
        <f t="shared" si="280"/>
        <v>0</v>
      </c>
      <c r="AW200" s="4">
        <f t="shared" si="281"/>
        <v>-2.8394044260914936E-2</v>
      </c>
      <c r="AX200" s="4">
        <f t="shared" si="282"/>
        <v>1.6762877127262585E-2</v>
      </c>
      <c r="AY200" s="4">
        <f t="shared" si="287"/>
        <v>6.2722419805721741E-2</v>
      </c>
      <c r="AZ200" s="4">
        <f t="shared" si="287"/>
        <v>3.7640800114484896E-2</v>
      </c>
      <c r="BA200" s="4">
        <f t="shared" si="288"/>
        <v>7.9485296932984312E-2</v>
      </c>
      <c r="BB200" s="4">
        <f t="shared" si="288"/>
        <v>5.4403677241747467E-2</v>
      </c>
      <c r="BC200" s="4">
        <f t="shared" si="283"/>
        <v>7.957072082042535E-3</v>
      </c>
      <c r="BD200" s="4">
        <f t="shared" si="289"/>
        <v>3.0415890765590758E-2</v>
      </c>
      <c r="BE200" s="4">
        <f t="shared" si="289"/>
        <v>1.9358762320503653E-2</v>
      </c>
      <c r="BF200" s="4">
        <f t="shared" si="290"/>
        <v>3.837296284763328E-2</v>
      </c>
      <c r="BG200" s="4">
        <f t="shared" si="290"/>
        <v>2.7315834402546174E-2</v>
      </c>
      <c r="BH200" s="4">
        <f t="shared" si="290"/>
        <v>7.9570720820425211E-3</v>
      </c>
      <c r="BI200" s="34">
        <f t="shared" si="284"/>
        <v>0</v>
      </c>
      <c r="BJ200" s="33">
        <f t="shared" si="285"/>
        <v>0</v>
      </c>
      <c r="BK200" s="4"/>
      <c r="BL200" s="32">
        <f t="shared" si="286"/>
        <v>-6.6255087767870258E-2</v>
      </c>
    </row>
    <row r="201" spans="38:64" x14ac:dyDescent="0.2">
      <c r="AL201" s="4">
        <f t="shared" si="270"/>
        <v>-1.8420132228154355E-2</v>
      </c>
      <c r="AM201" s="4">
        <f t="shared" si="271"/>
        <v>3.1299988876252668E-2</v>
      </c>
      <c r="AN201" s="4">
        <f t="shared" si="272"/>
        <v>1.2879856648098306E-2</v>
      </c>
      <c r="AO201" s="4">
        <f t="shared" si="273"/>
        <v>-9.3842219505383857E-3</v>
      </c>
      <c r="AP201" s="4">
        <f t="shared" si="274"/>
        <v>2.2264827853522406E-2</v>
      </c>
      <c r="AQ201" s="4">
        <f t="shared" si="275"/>
        <v>1.2880605902984024E-2</v>
      </c>
      <c r="AR201" s="4">
        <f t="shared" si="276"/>
        <v>-1.6474113557083701E-2</v>
      </c>
      <c r="AS201" s="4">
        <f t="shared" si="277"/>
        <v>1.2868610414686885E-2</v>
      </c>
      <c r="AT201" s="4">
        <f t="shared" si="278"/>
        <v>-3.6055031423968126E-3</v>
      </c>
      <c r="AU201" s="4">
        <f t="shared" si="279"/>
        <v>-2.232875521170026E-2</v>
      </c>
      <c r="AV201" s="32">
        <f t="shared" si="280"/>
        <v>0</v>
      </c>
      <c r="AW201" s="4">
        <f t="shared" si="281"/>
        <v>-2.232875521170026E-2</v>
      </c>
      <c r="AX201" s="4">
        <f t="shared" si="282"/>
        <v>1.5502102016912635E-2</v>
      </c>
      <c r="AY201" s="4">
        <f t="shared" si="287"/>
        <v>3.1461032896574342E-2</v>
      </c>
      <c r="AZ201" s="4">
        <f t="shared" si="287"/>
        <v>1.9598232195746107E-2</v>
      </c>
      <c r="BA201" s="4">
        <f t="shared" si="288"/>
        <v>4.6963134913486977E-2</v>
      </c>
      <c r="BB201" s="4">
        <f t="shared" si="288"/>
        <v>3.5100334212658742E-2</v>
      </c>
      <c r="BC201" s="4">
        <f t="shared" si="283"/>
        <v>6.4734112325114529E-3</v>
      </c>
      <c r="BD201" s="4">
        <f t="shared" si="289"/>
        <v>1.6383379593484709E-2</v>
      </c>
      <c r="BE201" s="4">
        <f t="shared" si="289"/>
        <v>1.1164373981088119E-2</v>
      </c>
      <c r="BF201" s="4">
        <f t="shared" si="290"/>
        <v>2.2856790825996162E-2</v>
      </c>
      <c r="BG201" s="4">
        <f t="shared" si="290"/>
        <v>1.7637785213599572E-2</v>
      </c>
      <c r="BH201" s="4">
        <f t="shared" si="290"/>
        <v>6.4734112325114529E-3</v>
      </c>
      <c r="BI201" s="34">
        <f t="shared" si="284"/>
        <v>0</v>
      </c>
      <c r="BJ201" s="33">
        <f t="shared" si="285"/>
        <v>0</v>
      </c>
      <c r="BK201" s="4"/>
      <c r="BL201" s="32">
        <f t="shared" si="286"/>
        <v>-8.3404581112164755E-3</v>
      </c>
    </row>
    <row r="202" spans="38:64" x14ac:dyDescent="0.2">
      <c r="AL202" s="4">
        <f t="shared" si="270"/>
        <v>8.4510249955877855E-3</v>
      </c>
      <c r="AM202" s="4">
        <f t="shared" si="271"/>
        <v>2.9837407617078378E-4</v>
      </c>
      <c r="AN202" s="4">
        <f t="shared" si="272"/>
        <v>8.7493990717585693E-3</v>
      </c>
      <c r="AO202" s="4">
        <f t="shared" si="273"/>
        <v>6.6135366134549272E-3</v>
      </c>
      <c r="AP202" s="4">
        <f t="shared" si="274"/>
        <v>-2.0026505495350693E-3</v>
      </c>
      <c r="AQ202" s="4">
        <f t="shared" si="275"/>
        <v>4.6108860639198571E-3</v>
      </c>
      <c r="AR202" s="4">
        <f t="shared" si="276"/>
        <v>-5.5886466407662986E-3</v>
      </c>
      <c r="AS202" s="4">
        <f t="shared" si="277"/>
        <v>-1.1574906344783732E-3</v>
      </c>
      <c r="AT202" s="4">
        <f t="shared" si="278"/>
        <v>-6.7461372752446718E-3</v>
      </c>
      <c r="AU202" s="4">
        <f t="shared" si="279"/>
        <v>-1.5664881133755741E-2</v>
      </c>
      <c r="AV202" s="32">
        <f t="shared" si="280"/>
        <v>0</v>
      </c>
      <c r="AW202" s="4">
        <f t="shared" si="281"/>
        <v>-1.5664881133755741E-2</v>
      </c>
      <c r="AX202" s="4">
        <f t="shared" si="282"/>
        <v>1.3037890414359944E-2</v>
      </c>
      <c r="AY202" s="4">
        <f t="shared" si="287"/>
        <v>1.0403074030988415E-3</v>
      </c>
      <c r="AZ202" s="4">
        <f t="shared" si="287"/>
        <v>5.8370308543624757E-4</v>
      </c>
      <c r="BA202" s="4">
        <f t="shared" si="288"/>
        <v>1.4078197817458785E-2</v>
      </c>
      <c r="BB202" s="4">
        <f t="shared" si="288"/>
        <v>1.3621593499796192E-2</v>
      </c>
      <c r="BC202" s="4">
        <f t="shared" si="283"/>
        <v>4.4232128270473934E-3</v>
      </c>
      <c r="BD202" s="4">
        <f t="shared" si="289"/>
        <v>-2.7523990217776829E-4</v>
      </c>
      <c r="BE202" s="4">
        <f t="shared" si="289"/>
        <v>-5.1486682153398938E-4</v>
      </c>
      <c r="BF202" s="4">
        <f t="shared" si="290"/>
        <v>4.1479729248696251E-3</v>
      </c>
      <c r="BG202" s="4">
        <f t="shared" si="290"/>
        <v>3.908346005513404E-3</v>
      </c>
      <c r="BH202" s="4">
        <f t="shared" si="290"/>
        <v>4.4232128270473934E-3</v>
      </c>
      <c r="BI202" s="34">
        <f t="shared" si="284"/>
        <v>0</v>
      </c>
      <c r="BJ202" s="33">
        <f t="shared" si="285"/>
        <v>0</v>
      </c>
      <c r="BK202" s="4"/>
      <c r="BL202" s="32">
        <f t="shared" si="286"/>
        <v>1.5808499394699263E-2</v>
      </c>
    </row>
    <row r="203" spans="38:64" x14ac:dyDescent="0.2">
      <c r="AL203" s="4">
        <f t="shared" si="270"/>
        <v>-9.0120150206389943E-2</v>
      </c>
      <c r="AM203" s="4">
        <f t="shared" si="271"/>
        <v>8.9153513188855782E-2</v>
      </c>
      <c r="AN203" s="4">
        <f t="shared" si="272"/>
        <v>-9.6663701753416098E-4</v>
      </c>
      <c r="AO203" s="4">
        <f t="shared" si="273"/>
        <v>-5.1625308219461458E-2</v>
      </c>
      <c r="AP203" s="4">
        <f t="shared" si="274"/>
        <v>4.8950494959300483E-2</v>
      </c>
      <c r="AQ203" s="4">
        <f t="shared" si="275"/>
        <v>-2.6748132601609742E-3</v>
      </c>
      <c r="AR203" s="4">
        <f t="shared" si="276"/>
        <v>-3.1720052372924884E-2</v>
      </c>
      <c r="AS203" s="4">
        <f t="shared" si="277"/>
        <v>2.8292374564112099E-2</v>
      </c>
      <c r="AT203" s="4">
        <f t="shared" si="278"/>
        <v>-3.4276778088127846E-3</v>
      </c>
      <c r="AU203" s="4">
        <f t="shared" si="279"/>
        <v>-1.5282827871869575E-2</v>
      </c>
      <c r="AV203" s="32">
        <f t="shared" si="280"/>
        <v>0</v>
      </c>
      <c r="AW203" s="4">
        <f t="shared" si="281"/>
        <v>-1.5282827871869575E-2</v>
      </c>
      <c r="AX203" s="4">
        <f t="shared" si="282"/>
        <v>-3.6178639759882891E-3</v>
      </c>
      <c r="AY203" s="4">
        <f t="shared" si="287"/>
        <v>9.3829388934212887E-2</v>
      </c>
      <c r="AZ203" s="4">
        <f t="shared" si="287"/>
        <v>5.2667408615150568E-2</v>
      </c>
      <c r="BA203" s="4">
        <f t="shared" si="288"/>
        <v>9.0211524958224598E-2</v>
      </c>
      <c r="BB203" s="4">
        <f t="shared" si="288"/>
        <v>4.9049544639162279E-2</v>
      </c>
      <c r="BC203" s="4">
        <f t="shared" si="283"/>
        <v>3.564128073041406E-5</v>
      </c>
      <c r="BD203" s="4">
        <f t="shared" si="289"/>
        <v>4.3921799477060985E-2</v>
      </c>
      <c r="BE203" s="4">
        <f t="shared" si="289"/>
        <v>2.5939678268404542E-2</v>
      </c>
      <c r="BF203" s="4">
        <f t="shared" si="290"/>
        <v>4.3957440757791399E-2</v>
      </c>
      <c r="BG203" s="4">
        <f t="shared" si="290"/>
        <v>2.5975319549134956E-2</v>
      </c>
      <c r="BH203" s="4">
        <f t="shared" si="290"/>
        <v>3.564128073041406E-5</v>
      </c>
      <c r="BI203" s="34">
        <f t="shared" si="284"/>
        <v>0</v>
      </c>
      <c r="BJ203" s="33">
        <f t="shared" si="285"/>
        <v>0</v>
      </c>
      <c r="BK203" s="4"/>
      <c r="BL203" s="32">
        <f t="shared" si="286"/>
        <v>-0.13504836072724469</v>
      </c>
    </row>
    <row r="204" spans="38:64" x14ac:dyDescent="0.2">
      <c r="AL204" s="4">
        <f t="shared" si="270"/>
        <v>-7.6841508898820909E-2</v>
      </c>
      <c r="AM204" s="4">
        <f t="shared" si="271"/>
        <v>7.6211920728129434E-2</v>
      </c>
      <c r="AN204" s="4">
        <f t="shared" si="272"/>
        <v>-6.2958817069147521E-4</v>
      </c>
      <c r="AO204" s="4">
        <f t="shared" si="273"/>
        <v>-4.3730561623411324E-2</v>
      </c>
      <c r="AP204" s="4">
        <f t="shared" si="274"/>
        <v>4.4243922392789903E-2</v>
      </c>
      <c r="AQ204" s="4">
        <f t="shared" si="275"/>
        <v>5.1336076937857911E-4</v>
      </c>
      <c r="AR204" s="4">
        <f t="shared" si="276"/>
        <v>-2.7247004018032178E-2</v>
      </c>
      <c r="AS204" s="4">
        <f t="shared" si="277"/>
        <v>2.5572072878182139E-2</v>
      </c>
      <c r="AT204" s="4">
        <f t="shared" si="278"/>
        <v>-1.6749311398500388E-3</v>
      </c>
      <c r="AU204" s="4">
        <f t="shared" si="279"/>
        <v>-1.3635325824866068E-2</v>
      </c>
      <c r="AV204" s="32">
        <f t="shared" si="280"/>
        <v>0</v>
      </c>
      <c r="AW204" s="4">
        <f t="shared" si="281"/>
        <v>-1.3635325824866068E-2</v>
      </c>
      <c r="AX204" s="4">
        <f t="shared" si="282"/>
        <v>-3.1610552449918283E-3</v>
      </c>
      <c r="AY204" s="4">
        <f t="shared" si="287"/>
        <v>8.1969551294083121E-2</v>
      </c>
      <c r="AZ204" s="4">
        <f t="shared" si="287"/>
        <v>4.6313966317754474E-2</v>
      </c>
      <c r="BA204" s="4">
        <f t="shared" si="288"/>
        <v>7.8808496049091292E-2</v>
      </c>
      <c r="BB204" s="4">
        <f t="shared" si="288"/>
        <v>4.3152911072762645E-2</v>
      </c>
      <c r="BC204" s="4">
        <f t="shared" si="283"/>
        <v>-1.9189247671108633E-5</v>
      </c>
      <c r="BD204" s="4">
        <f t="shared" si="289"/>
        <v>3.9019445844814427E-2</v>
      </c>
      <c r="BE204" s="4">
        <f t="shared" si="289"/>
        <v>2.3457678555489914E-2</v>
      </c>
      <c r="BF204" s="4">
        <f t="shared" si="290"/>
        <v>3.9000256597143318E-2</v>
      </c>
      <c r="BG204" s="4">
        <f t="shared" si="290"/>
        <v>2.3438489307818805E-2</v>
      </c>
      <c r="BH204" s="4">
        <f t="shared" si="290"/>
        <v>-1.9189247671108633E-5</v>
      </c>
      <c r="BI204" s="34">
        <f t="shared" si="284"/>
        <v>0</v>
      </c>
      <c r="BJ204" s="33">
        <f t="shared" si="285"/>
        <v>0</v>
      </c>
      <c r="BK204" s="4"/>
      <c r="BL204" s="32">
        <f t="shared" si="286"/>
        <v>-0.11286029130022768</v>
      </c>
    </row>
    <row r="205" spans="38:64" x14ac:dyDescent="0.2">
      <c r="AL205" s="4">
        <f t="shared" si="270"/>
        <v>-6.5474720868006819E-2</v>
      </c>
      <c r="AM205" s="4">
        <f t="shared" si="271"/>
        <v>6.5060466772787179E-2</v>
      </c>
      <c r="AN205" s="4">
        <f t="shared" si="272"/>
        <v>-4.1425409521964052E-4</v>
      </c>
      <c r="AO205" s="4">
        <f t="shared" si="273"/>
        <v>-3.6995463888540109E-2</v>
      </c>
      <c r="AP205" s="4">
        <f t="shared" si="274"/>
        <v>4.0083863021665556E-2</v>
      </c>
      <c r="AQ205" s="4">
        <f t="shared" si="275"/>
        <v>3.0883991331254468E-3</v>
      </c>
      <c r="AR205" s="4">
        <f t="shared" si="276"/>
        <v>-2.3309434631849507E-2</v>
      </c>
      <c r="AS205" s="4">
        <f t="shared" si="277"/>
        <v>2.3167644525932507E-2</v>
      </c>
      <c r="AT205" s="4">
        <f t="shared" si="278"/>
        <v>-1.4179010591700014E-4</v>
      </c>
      <c r="AU205" s="4">
        <f t="shared" si="279"/>
        <v>-1.2007880049752728E-2</v>
      </c>
      <c r="AV205" s="32">
        <f t="shared" si="280"/>
        <v>0</v>
      </c>
      <c r="AW205" s="4">
        <f t="shared" si="281"/>
        <v>-1.2007880049752728E-2</v>
      </c>
      <c r="AX205" s="4">
        <f t="shared" si="282"/>
        <v>-2.7476149759954605E-3</v>
      </c>
      <c r="AY205" s="4">
        <f t="shared" si="287"/>
        <v>7.1934696547145349E-2</v>
      </c>
      <c r="AZ205" s="4">
        <f t="shared" si="287"/>
        <v>4.1038896928830143E-2</v>
      </c>
      <c r="BA205" s="4">
        <f t="shared" si="288"/>
        <v>6.9187081571149889E-2</v>
      </c>
      <c r="BB205" s="4">
        <f t="shared" si="288"/>
        <v>3.8291281952834683E-2</v>
      </c>
      <c r="BC205" s="4">
        <f t="shared" si="283"/>
        <v>-4.1422536988938718E-5</v>
      </c>
      <c r="BD205" s="4">
        <f t="shared" si="289"/>
        <v>3.4828520555907239E-2</v>
      </c>
      <c r="BE205" s="4">
        <f t="shared" si="289"/>
        <v>2.1349963227770496E-2</v>
      </c>
      <c r="BF205" s="4">
        <f t="shared" si="290"/>
        <v>3.47870980189183E-2</v>
      </c>
      <c r="BG205" s="4">
        <f t="shared" si="290"/>
        <v>2.1308540690781558E-2</v>
      </c>
      <c r="BH205" s="4">
        <f t="shared" si="290"/>
        <v>-4.1422536988938718E-5</v>
      </c>
      <c r="BI205" s="34">
        <f t="shared" si="284"/>
        <v>0</v>
      </c>
      <c r="BJ205" s="33">
        <f t="shared" si="285"/>
        <v>0</v>
      </c>
      <c r="BK205" s="4"/>
      <c r="BL205" s="32">
        <f t="shared" si="286"/>
        <v>-9.2969472427247679E-2</v>
      </c>
    </row>
    <row r="206" spans="38:64" x14ac:dyDescent="0.2">
      <c r="AL206" s="4">
        <f t="shared" si="270"/>
        <v>-5.5887196505746931E-2</v>
      </c>
      <c r="AM206" s="4">
        <f t="shared" si="271"/>
        <v>5.561928101348429E-2</v>
      </c>
      <c r="AN206" s="4">
        <f t="shared" si="272"/>
        <v>-2.6791549226264089E-4</v>
      </c>
      <c r="AO206" s="4">
        <f t="shared" si="273"/>
        <v>-3.1351605810651967E-2</v>
      </c>
      <c r="AP206" s="4">
        <f t="shared" si="274"/>
        <v>3.6350956108711224E-2</v>
      </c>
      <c r="AQ206" s="4">
        <f t="shared" si="275"/>
        <v>4.9993502980592575E-3</v>
      </c>
      <c r="AR206" s="4">
        <f t="shared" si="276"/>
        <v>-1.990876238707881E-2</v>
      </c>
      <c r="AS206" s="4">
        <f t="shared" si="277"/>
        <v>2.101010146774529E-2</v>
      </c>
      <c r="AT206" s="4">
        <f t="shared" si="278"/>
        <v>1.1013390806664802E-3</v>
      </c>
      <c r="AU206" s="4">
        <f t="shared" si="279"/>
        <v>-1.0459570287574965E-2</v>
      </c>
      <c r="AV206" s="32">
        <f t="shared" si="280"/>
        <v>0</v>
      </c>
      <c r="AW206" s="4">
        <f t="shared" si="281"/>
        <v>-1.0459570287574965E-2</v>
      </c>
      <c r="AX206" s="4">
        <f t="shared" si="282"/>
        <v>-2.3739964776547939E-3</v>
      </c>
      <c r="AY206" s="4">
        <f t="shared" si="287"/>
        <v>6.3452759455964625E-2</v>
      </c>
      <c r="AZ206" s="4">
        <f t="shared" si="287"/>
        <v>3.6642615318622368E-2</v>
      </c>
      <c r="BA206" s="4">
        <f t="shared" si="288"/>
        <v>6.1078762978309831E-2</v>
      </c>
      <c r="BB206" s="4">
        <f t="shared" si="288"/>
        <v>3.4268618840967574E-2</v>
      </c>
      <c r="BC206" s="4">
        <f t="shared" si="283"/>
        <v>-2.797562538178755E-5</v>
      </c>
      <c r="BD206" s="4">
        <f t="shared" si="289"/>
        <v>3.1200140998175474E-2</v>
      </c>
      <c r="BE206" s="4">
        <f t="shared" si="289"/>
        <v>1.9501173964134089E-2</v>
      </c>
      <c r="BF206" s="4">
        <f t="shared" si="290"/>
        <v>3.1172165372793686E-2</v>
      </c>
      <c r="BG206" s="4">
        <f t="shared" si="290"/>
        <v>1.9473198338752301E-2</v>
      </c>
      <c r="BH206" s="4">
        <f t="shared" si="290"/>
        <v>-2.797562538178755E-5</v>
      </c>
      <c r="BI206" s="34">
        <f t="shared" si="284"/>
        <v>0</v>
      </c>
      <c r="BJ206" s="33">
        <f t="shared" si="285"/>
        <v>0</v>
      </c>
      <c r="BK206" s="4"/>
      <c r="BL206" s="32">
        <f t="shared" si="286"/>
        <v>-7.587467401828718E-2</v>
      </c>
    </row>
    <row r="207" spans="38:64" x14ac:dyDescent="0.2">
      <c r="AL207" s="4">
        <f t="shared" si="270"/>
        <v>-4.7866518151646956E-2</v>
      </c>
      <c r="AM207" s="4">
        <f t="shared" si="271"/>
        <v>4.769860164804518E-2</v>
      </c>
      <c r="AN207" s="4">
        <f t="shared" si="272"/>
        <v>-1.6791650360177546E-4</v>
      </c>
      <c r="AO207" s="4">
        <f t="shared" si="273"/>
        <v>-2.6663420210544547E-2</v>
      </c>
      <c r="AP207" s="4">
        <f t="shared" si="274"/>
        <v>3.2940131671423095E-2</v>
      </c>
      <c r="AQ207" s="4">
        <f t="shared" si="275"/>
        <v>6.2767114608785479E-3</v>
      </c>
      <c r="AR207" s="4">
        <f t="shared" si="276"/>
        <v>-1.6930493069094332E-2</v>
      </c>
      <c r="AS207" s="4">
        <f t="shared" si="277"/>
        <v>1.9038715424919417E-2</v>
      </c>
      <c r="AT207" s="4">
        <f t="shared" si="278"/>
        <v>2.1082223558250845E-3</v>
      </c>
      <c r="AU207" s="4">
        <f t="shared" si="279"/>
        <v>-8.8933038106469159E-3</v>
      </c>
      <c r="AV207" s="32">
        <f t="shared" si="280"/>
        <v>0</v>
      </c>
      <c r="AW207" s="4">
        <f t="shared" si="281"/>
        <v>-8.8933038106469159E-3</v>
      </c>
      <c r="AX207" s="4">
        <f t="shared" si="282"/>
        <v>-2.0354174082151122E-3</v>
      </c>
      <c r="AY207" s="4">
        <f t="shared" si="287"/>
        <v>5.6252909032308895E-2</v>
      </c>
      <c r="AZ207" s="4">
        <f t="shared" si="287"/>
        <v>3.2919630612262413E-2</v>
      </c>
      <c r="BA207" s="4">
        <f t="shared" si="288"/>
        <v>5.4217491624093783E-2</v>
      </c>
      <c r="BB207" s="4">
        <f t="shared" si="288"/>
        <v>3.0884213204047301E-2</v>
      </c>
      <c r="BC207" s="4">
        <f t="shared" si="283"/>
        <v>8.731789562899106E-6</v>
      </c>
      <c r="BD207" s="4">
        <f t="shared" si="289"/>
        <v>2.8025410115680216E-2</v>
      </c>
      <c r="BE207" s="4">
        <f t="shared" si="289"/>
        <v>1.7835317223294428E-2</v>
      </c>
      <c r="BF207" s="4">
        <f t="shared" si="290"/>
        <v>2.8034141905243115E-2</v>
      </c>
      <c r="BG207" s="4">
        <f t="shared" si="290"/>
        <v>1.7844049012857327E-2</v>
      </c>
      <c r="BH207" s="4">
        <f t="shared" si="290"/>
        <v>8.731789562899106E-6</v>
      </c>
      <c r="BI207" s="34">
        <f t="shared" si="284"/>
        <v>0</v>
      </c>
      <c r="BJ207" s="33">
        <f t="shared" si="285"/>
        <v>0</v>
      </c>
      <c r="BK207" s="4"/>
      <c r="BL207" s="32">
        <f t="shared" si="286"/>
        <v>-6.1743187793567966E-2</v>
      </c>
    </row>
    <row r="208" spans="38:64" x14ac:dyDescent="0.2">
      <c r="AL208" s="4">
        <f t="shared" si="270"/>
        <v>-3.0141515837847056E-2</v>
      </c>
      <c r="AM208" s="4">
        <f t="shared" si="271"/>
        <v>2.9811976780298871E-2</v>
      </c>
      <c r="AN208" s="4">
        <f t="shared" si="272"/>
        <v>-3.2953905754819213E-4</v>
      </c>
      <c r="AO208" s="4">
        <f t="shared" si="273"/>
        <v>-1.6650657735362437E-2</v>
      </c>
      <c r="AP208" s="4">
        <f t="shared" si="274"/>
        <v>2.3332395259537536E-2</v>
      </c>
      <c r="AQ208" s="4">
        <f t="shared" si="275"/>
        <v>6.6817375241750993E-3</v>
      </c>
      <c r="AR208" s="4">
        <f t="shared" si="276"/>
        <v>-1.0335959961820781E-2</v>
      </c>
      <c r="AS208" s="4">
        <f t="shared" si="277"/>
        <v>1.3485642314947144E-2</v>
      </c>
      <c r="AT208" s="4">
        <f t="shared" si="278"/>
        <v>3.1496823531263624E-3</v>
      </c>
      <c r="AU208" s="4">
        <f t="shared" si="279"/>
        <v>-5.1214525091030499E-3</v>
      </c>
      <c r="AV208" s="32">
        <f t="shared" si="280"/>
        <v>0</v>
      </c>
      <c r="AW208" s="4">
        <f t="shared" si="281"/>
        <v>-5.1214525091030499E-3</v>
      </c>
      <c r="AX208" s="4">
        <f t="shared" si="282"/>
        <v>-1.3119930876072244E-3</v>
      </c>
      <c r="AY208" s="4">
        <f t="shared" si="287"/>
        <v>3.9233657919155451E-2</v>
      </c>
      <c r="AZ208" s="4">
        <f t="shared" si="287"/>
        <v>2.374139286428506E-2</v>
      </c>
      <c r="BA208" s="4">
        <f t="shared" si="288"/>
        <v>3.7921664831548227E-2</v>
      </c>
      <c r="BB208" s="4">
        <f t="shared" si="288"/>
        <v>2.2429399776677836E-2</v>
      </c>
      <c r="BC208" s="4">
        <f t="shared" si="283"/>
        <v>1.1921301065793977E-4</v>
      </c>
      <c r="BD208" s="4">
        <f t="shared" si="289"/>
        <v>1.9792248318502903E-2</v>
      </c>
      <c r="BE208" s="4">
        <f t="shared" si="289"/>
        <v>1.2989608407695946E-2</v>
      </c>
      <c r="BF208" s="4">
        <f t="shared" si="290"/>
        <v>1.9911461329160843E-2</v>
      </c>
      <c r="BG208" s="4">
        <f t="shared" si="290"/>
        <v>1.3108821418353886E-2</v>
      </c>
      <c r="BH208" s="4">
        <f t="shared" si="290"/>
        <v>1.1921301065793977E-4</v>
      </c>
      <c r="BI208" s="34">
        <f t="shared" si="284"/>
        <v>0</v>
      </c>
      <c r="BJ208" s="33">
        <f t="shared" si="285"/>
        <v>0</v>
      </c>
      <c r="BK208" s="4"/>
      <c r="BL208" s="32">
        <f t="shared" si="286"/>
        <v>-3.4189514427501649E-2</v>
      </c>
    </row>
    <row r="209" spans="38:64" x14ac:dyDescent="0.2">
      <c r="AL209" s="4">
        <f t="shared" si="270"/>
        <v>-1.4140413289440806E-2</v>
      </c>
      <c r="AM209" s="4">
        <f t="shared" si="271"/>
        <v>1.3393461378254409E-2</v>
      </c>
      <c r="AN209" s="4">
        <f t="shared" si="272"/>
        <v>-7.4695191118639981E-4</v>
      </c>
      <c r="AO209" s="4">
        <f t="shared" si="273"/>
        <v>-8.0462142152099327E-3</v>
      </c>
      <c r="AP209" s="4">
        <f t="shared" si="274"/>
        <v>1.1169122178506657E-2</v>
      </c>
      <c r="AQ209" s="4">
        <f t="shared" si="275"/>
        <v>3.1229079632967283E-3</v>
      </c>
      <c r="AR209" s="4">
        <f t="shared" si="276"/>
        <v>-4.7311009844940091E-3</v>
      </c>
      <c r="AS209" s="4">
        <f t="shared" si="277"/>
        <v>6.4555218183059981E-3</v>
      </c>
      <c r="AT209" s="4">
        <f t="shared" si="278"/>
        <v>1.724420833811989E-3</v>
      </c>
      <c r="AU209" s="4">
        <f t="shared" si="279"/>
        <v>-1.9935697093470192E-3</v>
      </c>
      <c r="AV209" s="32">
        <f t="shared" si="280"/>
        <v>0</v>
      </c>
      <c r="AW209" s="4">
        <f t="shared" si="281"/>
        <v>-1.9935697093470192E-3</v>
      </c>
      <c r="AX209" s="4">
        <f t="shared" si="282"/>
        <v>-7.9177080394485927E-4</v>
      </c>
      <c r="AY209" s="4">
        <f t="shared" si="287"/>
        <v>2.122849856984492E-2</v>
      </c>
      <c r="AZ209" s="4">
        <f t="shared" si="287"/>
        <v>1.3005689494943976E-2</v>
      </c>
      <c r="BA209" s="4">
        <f t="shared" si="288"/>
        <v>2.043672776590006E-2</v>
      </c>
      <c r="BB209" s="4">
        <f t="shared" si="288"/>
        <v>1.2213918690999116E-2</v>
      </c>
      <c r="BC209" s="4">
        <f t="shared" si="283"/>
        <v>1.0914144612249321E-4</v>
      </c>
      <c r="BD209" s="4">
        <f t="shared" si="289"/>
        <v>1.0262448770712515E-2</v>
      </c>
      <c r="BE209" s="4">
        <f t="shared" si="289"/>
        <v>6.6177153118518184E-3</v>
      </c>
      <c r="BF209" s="4">
        <f t="shared" si="290"/>
        <v>1.0371590216835008E-2</v>
      </c>
      <c r="BG209" s="4">
        <f t="shared" si="290"/>
        <v>6.7268567579743116E-3</v>
      </c>
      <c r="BH209" s="4">
        <f t="shared" si="290"/>
        <v>1.0914144612249321E-4</v>
      </c>
      <c r="BI209" s="34">
        <f t="shared" si="284"/>
        <v>0</v>
      </c>
      <c r="BJ209" s="33">
        <f t="shared" si="285"/>
        <v>0</v>
      </c>
      <c r="BK209" s="4"/>
      <c r="BL209" s="32">
        <f t="shared" si="286"/>
        <v>-1.7516413545704615E-2</v>
      </c>
    </row>
    <row r="210" spans="38:64" x14ac:dyDescent="0.2">
      <c r="AL210" s="4">
        <f t="shared" si="270"/>
        <v>-3.5391699019406697E-3</v>
      </c>
      <c r="AM210" s="4">
        <f t="shared" si="271"/>
        <v>4.1639601173553697E-3</v>
      </c>
      <c r="AN210" s="4">
        <f t="shared" si="272"/>
        <v>6.2479021541470003E-4</v>
      </c>
      <c r="AO210" s="4">
        <f t="shared" si="273"/>
        <v>-2.2637493261499324E-3</v>
      </c>
      <c r="AP210" s="4">
        <f t="shared" si="274"/>
        <v>3.1561572700072558E-3</v>
      </c>
      <c r="AQ210" s="4">
        <f t="shared" si="275"/>
        <v>8.9240794385732347E-4</v>
      </c>
      <c r="AR210" s="4">
        <f t="shared" si="276"/>
        <v>-1.3929644233020566E-3</v>
      </c>
      <c r="AS210" s="4">
        <f t="shared" si="277"/>
        <v>1.8241936826284312E-3</v>
      </c>
      <c r="AT210" s="4">
        <f t="shared" si="278"/>
        <v>4.312292593263746E-4</v>
      </c>
      <c r="AU210" s="4">
        <f t="shared" si="279"/>
        <v>-6.7389368888943688E-4</v>
      </c>
      <c r="AV210" s="32">
        <f t="shared" si="280"/>
        <v>0</v>
      </c>
      <c r="AW210" s="4">
        <f t="shared" si="281"/>
        <v>-6.7389368888943688E-4</v>
      </c>
      <c r="AX210" s="4">
        <f t="shared" si="282"/>
        <v>-8.6614886071773381E-4</v>
      </c>
      <c r="AY210" s="4">
        <f t="shared" si="287"/>
        <v>7.4387426901443773E-3</v>
      </c>
      <c r="AZ210" s="4">
        <f t="shared" si="287"/>
        <v>4.6156023311719058E-3</v>
      </c>
      <c r="BA210" s="4">
        <f t="shared" si="288"/>
        <v>6.5725938294266435E-3</v>
      </c>
      <c r="BB210" s="4">
        <f t="shared" si="288"/>
        <v>3.749453470454172E-3</v>
      </c>
      <c r="BC210" s="4">
        <f t="shared" si="283"/>
        <v>-3.3729906365118079E-5</v>
      </c>
      <c r="BD210" s="4">
        <f t="shared" si="289"/>
        <v>3.739547818107529E-3</v>
      </c>
      <c r="BE210" s="4">
        <f t="shared" si="289"/>
        <v>2.491666795287853E-3</v>
      </c>
      <c r="BF210" s="4">
        <f t="shared" si="290"/>
        <v>3.7058179117424109E-3</v>
      </c>
      <c r="BG210" s="4">
        <f t="shared" si="290"/>
        <v>2.4579368889227349E-3</v>
      </c>
      <c r="BH210" s="4">
        <f t="shared" si="290"/>
        <v>-3.3729906365118079E-5</v>
      </c>
      <c r="BI210" s="34">
        <f t="shared" si="284"/>
        <v>0</v>
      </c>
      <c r="BJ210" s="33">
        <f t="shared" si="285"/>
        <v>0</v>
      </c>
      <c r="BK210" s="4"/>
      <c r="BL210" s="32">
        <f t="shared" si="286"/>
        <v>-7.6966120412691671E-3</v>
      </c>
    </row>
    <row r="211" spans="38:64" x14ac:dyDescent="0.2">
      <c r="AO211" s="4"/>
      <c r="AP211" s="4"/>
      <c r="AQ211" s="31"/>
      <c r="AX211" s="4"/>
      <c r="AY211" s="4"/>
    </row>
    <row r="212" spans="38:64" x14ac:dyDescent="0.2">
      <c r="AO212" s="4"/>
      <c r="AP212" s="4"/>
      <c r="AQ212" s="31"/>
      <c r="AX212" s="4"/>
      <c r="AY212" s="4"/>
    </row>
    <row r="213" spans="38:64" x14ac:dyDescent="0.2">
      <c r="AO213" s="4"/>
      <c r="AP213" s="4"/>
      <c r="AQ213" s="31"/>
      <c r="AX213" s="4"/>
      <c r="AY213" s="4"/>
    </row>
    <row r="214" spans="38:64" x14ac:dyDescent="0.2">
      <c r="AO214" s="4"/>
      <c r="AP214" s="4"/>
      <c r="AQ214" s="31"/>
      <c r="AX214" s="4"/>
      <c r="AY21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07E3C-CBA3-864F-9ACE-618A4E83B780}">
  <dimension ref="A1:CK113"/>
  <sheetViews>
    <sheetView workbookViewId="0">
      <selection activeCell="F1" sqref="F1:F1048576"/>
    </sheetView>
  </sheetViews>
  <sheetFormatPr baseColWidth="10" defaultRowHeight="16" x14ac:dyDescent="0.2"/>
  <cols>
    <col min="3" max="3" width="4.33203125" customWidth="1"/>
    <col min="5" max="5" width="10.83203125" style="3"/>
    <col min="6" max="6" width="10.83203125" style="2"/>
    <col min="53" max="53" width="18.6640625" bestFit="1" customWidth="1"/>
    <col min="56" max="56" width="12.83203125" customWidth="1"/>
  </cols>
  <sheetData>
    <row r="1" spans="1:87" x14ac:dyDescent="0.2">
      <c r="G1" t="s">
        <v>262</v>
      </c>
      <c r="AG1" s="84">
        <f>1/((4/3)^3.22-1)</f>
        <v>0.65563434335653203</v>
      </c>
      <c r="AH1" s="84">
        <f>1/((5/4)^3-1)</f>
        <v>1.0491803278688525</v>
      </c>
      <c r="AL1" s="84">
        <f>1/((4/3)^3.22-1)</f>
        <v>0.65563434335653203</v>
      </c>
      <c r="AM1" s="84">
        <f>1/((5/4)^3-1)</f>
        <v>1.0491803278688525</v>
      </c>
      <c r="AQ1" s="84">
        <f>1/((4/3)^3.22-1)</f>
        <v>0.65563434335653203</v>
      </c>
      <c r="AR1" s="84">
        <f>1/((5/4)^3-1)</f>
        <v>1.0491803278688525</v>
      </c>
      <c r="AV1" s="84">
        <f>1/((4/3)^3.22-1)</f>
        <v>0.65563434335653203</v>
      </c>
      <c r="AW1" s="84">
        <f>1/((5/4)^3-1)</f>
        <v>1.0491803278688525</v>
      </c>
      <c r="AX1" s="84">
        <v>1.04</v>
      </c>
    </row>
    <row r="2" spans="1:87" ht="165" x14ac:dyDescent="0.2">
      <c r="A2" s="13"/>
      <c r="B2" s="13"/>
      <c r="C2" s="13"/>
      <c r="D2" s="13"/>
      <c r="E2" s="15"/>
      <c r="F2" s="14"/>
      <c r="G2" s="13" t="str">
        <f t="shared" ref="G2:AA2" si="0">AD17</f>
        <v>Normal/haVTZ</v>
      </c>
      <c r="H2" s="13" t="str">
        <f t="shared" si="0"/>
        <v>Normal/haVQZ</v>
      </c>
      <c r="I2" s="13" t="str">
        <f t="shared" si="0"/>
        <v>Normal/haV5Z</v>
      </c>
      <c r="J2" s="13" t="str">
        <f t="shared" si="0"/>
        <v>Normal/{T,Q}</v>
      </c>
      <c r="K2" s="13" t="str">
        <f t="shared" si="0"/>
        <v>Normal/{Q,5}</v>
      </c>
      <c r="L2" s="13" t="str">
        <f t="shared" si="0"/>
        <v>Tight/haVTZ</v>
      </c>
      <c r="M2" s="13" t="str">
        <f t="shared" si="0"/>
        <v>Tight/haVQZ</v>
      </c>
      <c r="N2" s="13" t="str">
        <f t="shared" si="0"/>
        <v>Tight/haV5Z</v>
      </c>
      <c r="O2" s="13" t="str">
        <f t="shared" si="0"/>
        <v>Tight/{T,Q}</v>
      </c>
      <c r="P2" s="13" t="str">
        <f t="shared" si="0"/>
        <v>Tight/{Q,5}</v>
      </c>
      <c r="Q2" s="13" t="str">
        <f t="shared" si="0"/>
        <v>vTight/haVTZ</v>
      </c>
      <c r="R2" s="13" t="str">
        <f t="shared" si="0"/>
        <v>vTight/haVQZ</v>
      </c>
      <c r="S2" s="13" t="str">
        <f t="shared" si="0"/>
        <v>vTight/haV5Z</v>
      </c>
      <c r="T2" s="13" t="str">
        <f t="shared" si="0"/>
        <v>vTight/{T,Q}</v>
      </c>
      <c r="U2" s="13" t="str">
        <f t="shared" si="0"/>
        <v>vTight/{Q,5}</v>
      </c>
      <c r="V2" s="13" t="str">
        <f t="shared" si="0"/>
        <v>vvTight/haVTZ</v>
      </c>
      <c r="W2" s="13" t="str">
        <f t="shared" si="0"/>
        <v>vvTight/haVQZ</v>
      </c>
      <c r="X2" s="13" t="str">
        <f t="shared" si="0"/>
        <v>vvTight/haV5Z</v>
      </c>
      <c r="Y2" s="13" t="str">
        <f t="shared" si="0"/>
        <v>vvTight/{T,Q}</v>
      </c>
      <c r="Z2" s="13" t="str">
        <f t="shared" si="0"/>
        <v>vvTight/{Q,5}</v>
      </c>
      <c r="AA2" s="13" t="str">
        <f t="shared" si="0"/>
        <v>Tight{T,Q}+1.04[vTight-Tight]/T</v>
      </c>
      <c r="AB2" s="13"/>
      <c r="AD2" s="13"/>
      <c r="AE2" s="13"/>
      <c r="AF2" s="13"/>
      <c r="AI2" s="13"/>
      <c r="AJ2" s="13"/>
      <c r="AK2" s="13"/>
      <c r="AN2" s="13"/>
      <c r="AO2" s="13"/>
      <c r="AP2" s="13"/>
      <c r="AS2" s="13"/>
      <c r="AT2" s="13"/>
      <c r="AU2" s="13"/>
      <c r="BA2" s="13"/>
      <c r="BB2" s="13"/>
      <c r="BC2" s="13"/>
      <c r="BD2" s="13"/>
    </row>
    <row r="3" spans="1:87" x14ac:dyDescent="0.2">
      <c r="E3" s="2" t="s">
        <v>123</v>
      </c>
      <c r="F3" s="12" t="s">
        <v>122</v>
      </c>
      <c r="G3" s="2">
        <f t="shared" ref="G3:AA3" si="1">SQRT(SUMXMY2(AD18:AD113,$F18:$F113)/COUNT(AD18:AD113))</f>
        <v>0.19749360024901508</v>
      </c>
      <c r="H3" s="2">
        <f t="shared" si="1"/>
        <v>0.12149552642429408</v>
      </c>
      <c r="I3" s="2">
        <f t="shared" si="1"/>
        <v>8.8700103752449494E-2</v>
      </c>
      <c r="J3" s="2">
        <f t="shared" si="1"/>
        <v>7.7620321400409087E-2</v>
      </c>
      <c r="K3" s="2">
        <f t="shared" si="1"/>
        <v>5.8331947744715666E-2</v>
      </c>
      <c r="L3" s="2">
        <f t="shared" si="1"/>
        <v>0.17165021775688724</v>
      </c>
      <c r="M3" s="2">
        <f t="shared" si="1"/>
        <v>8.5665773875081952E-2</v>
      </c>
      <c r="N3" s="2">
        <f t="shared" si="1"/>
        <v>5.9469044459424719E-2</v>
      </c>
      <c r="O3" s="2">
        <f t="shared" si="1"/>
        <v>3.499884482594609E-2</v>
      </c>
      <c r="P3" s="2">
        <f t="shared" si="1"/>
        <v>3.500037425323025E-2</v>
      </c>
      <c r="Q3" s="2">
        <f t="shared" si="1"/>
        <v>0.15702814356581213</v>
      </c>
      <c r="R3" s="2">
        <f t="shared" si="1"/>
        <v>6.6559392110617871E-2</v>
      </c>
      <c r="S3" s="2">
        <f t="shared" si="1"/>
        <v>4.027342411653121E-2</v>
      </c>
      <c r="T3" s="2">
        <f t="shared" si="1"/>
        <v>1.4275155598956719E-2</v>
      </c>
      <c r="U3" s="2">
        <f t="shared" si="1"/>
        <v>1.724696749660614E-2</v>
      </c>
      <c r="V3" s="2">
        <f t="shared" si="1"/>
        <v>0.15171985873049343</v>
      </c>
      <c r="W3" s="2">
        <f t="shared" si="1"/>
        <v>5.9778909747275198E-2</v>
      </c>
      <c r="X3" s="2">
        <f t="shared" si="1"/>
        <v>3.4999382812780519E-2</v>
      </c>
      <c r="Y3" s="2">
        <f t="shared" si="1"/>
        <v>1.2762008126365482E-2</v>
      </c>
      <c r="Z3" s="2">
        <f t="shared" si="1"/>
        <v>1.3040885106151636E-2</v>
      </c>
      <c r="AA3" s="2">
        <f t="shared" si="1"/>
        <v>2.9667839170447262E-2</v>
      </c>
      <c r="AB3" s="2"/>
      <c r="AD3" s="12"/>
      <c r="AE3" s="12"/>
      <c r="AF3" s="12"/>
      <c r="AI3" s="12"/>
      <c r="AJ3" s="12"/>
      <c r="AK3" s="12"/>
      <c r="AN3" s="12"/>
      <c r="AO3" s="12"/>
      <c r="AP3" s="12"/>
      <c r="AS3" s="12"/>
      <c r="AT3" s="12"/>
      <c r="AU3" s="12"/>
      <c r="BA3" s="12"/>
      <c r="BB3" s="12"/>
      <c r="BC3" s="12"/>
      <c r="BD3" s="12"/>
    </row>
    <row r="4" spans="1:87" x14ac:dyDescent="0.2">
      <c r="E4" s="62"/>
      <c r="F4" s="62" t="s">
        <v>121</v>
      </c>
      <c r="G4" s="62">
        <f t="shared" ref="G4:P11" si="2">SQRT((SUMXMY2(AD18,$F18)+SUMXMY2(AD26,$F26)+SUMXMY2(AD34,$F34)+SUMXMY2(AD42,$F42)+SUMXMY2(AD50,$F50)+SUMXMY2(AD58,$F58)+SUMXMY2(AD66,$F66)+SUMXMY2(AD74,$F74)+SUMXMY2(AD82,$F82)+SUMXMY2(AD90,$F90)+SUMXMY2(AD98,$F98)+SUMXMY2(AD106,$F106))/12)</f>
        <v>0.28650256340705615</v>
      </c>
      <c r="H4" s="62">
        <f t="shared" si="2"/>
        <v>0.16102956429408771</v>
      </c>
      <c r="I4" s="62">
        <f t="shared" si="2"/>
        <v>0.11534783879489718</v>
      </c>
      <c r="J4" s="62">
        <f t="shared" si="2"/>
        <v>8.3736749340073691E-2</v>
      </c>
      <c r="K4" s="62">
        <f t="shared" si="2"/>
        <v>7.1548918954273233E-2</v>
      </c>
      <c r="L4" s="62">
        <f t="shared" si="2"/>
        <v>0.2530761053829092</v>
      </c>
      <c r="M4" s="62">
        <f t="shared" si="2"/>
        <v>0.12036386155873299</v>
      </c>
      <c r="N4" s="62">
        <f t="shared" si="2"/>
        <v>7.9751404867094422E-2</v>
      </c>
      <c r="O4" s="62">
        <f t="shared" si="2"/>
        <v>3.704828358701006E-2</v>
      </c>
      <c r="P4" s="62">
        <f t="shared" si="2"/>
        <v>3.9503638488218903E-2</v>
      </c>
      <c r="Q4" s="62">
        <f t="shared" ref="Q4:Z11" si="3">SQRT((SUMXMY2(AN18,$F18)+SUMXMY2(AN26,$F26)+SUMXMY2(AN34,$F34)+SUMXMY2(AN42,$F42)+SUMXMY2(AN50,$F50)+SUMXMY2(AN58,$F58)+SUMXMY2(AN66,$F66)+SUMXMY2(AN74,$F74)+SUMXMY2(AN82,$F82)+SUMXMY2(AN90,$F90)+SUMXMY2(AN98,$F98)+SUMXMY2(AN106,$F106))/12)</f>
        <v>0.2287978070799683</v>
      </c>
      <c r="R4" s="62">
        <f t="shared" si="3"/>
        <v>9.5145351263076161E-2</v>
      </c>
      <c r="S4" s="62">
        <f t="shared" si="3"/>
        <v>5.6367050031949965E-2</v>
      </c>
      <c r="T4" s="62">
        <f t="shared" si="3"/>
        <v>1.8029375986153857E-2</v>
      </c>
      <c r="U4" s="62">
        <f t="shared" si="3"/>
        <v>2.1294203248102654E-2</v>
      </c>
      <c r="V4" s="62">
        <f t="shared" si="3"/>
        <v>0.22221259003582403</v>
      </c>
      <c r="W4" s="62">
        <f t="shared" si="3"/>
        <v>8.6940519273653705E-2</v>
      </c>
      <c r="X4" s="62">
        <f t="shared" si="3"/>
        <v>4.8996356887867423E-2</v>
      </c>
      <c r="Y4" s="62">
        <f t="shared" si="3"/>
        <v>1.7176910273440107E-2</v>
      </c>
      <c r="Z4" s="62">
        <f t="shared" si="3"/>
        <v>1.3903620096526384E-2</v>
      </c>
      <c r="AA4" s="62">
        <f t="shared" ref="AA4:AJ11" si="4">SQRT((SUMXMY2(AX18,$F18)+SUMXMY2(AX26,$F26)+SUMXMY2(AX34,$F34)+SUMXMY2(AX42,$F42)+SUMXMY2(AX50,$F50)+SUMXMY2(AX58,$F58)+SUMXMY2(AX66,$F66)+SUMXMY2(AX74,$F74)+SUMXMY2(AX82,$F82)+SUMXMY2(AX90,$F90)+SUMXMY2(AX98,$F98)+SUMXMY2(AX106,$F106))/12)</f>
        <v>2.4860662594327794E-2</v>
      </c>
      <c r="AB4" s="62"/>
      <c r="AD4" s="40"/>
      <c r="AE4" s="40"/>
      <c r="AF4" s="40"/>
      <c r="AI4" s="40"/>
      <c r="AJ4" s="40"/>
      <c r="AK4" s="40"/>
      <c r="AN4" s="40"/>
      <c r="AO4" s="40"/>
      <c r="AP4" s="40"/>
      <c r="AS4" s="40"/>
      <c r="AT4" s="40"/>
      <c r="AU4" s="40"/>
      <c r="BA4" s="40"/>
      <c r="BB4" s="40"/>
      <c r="BC4" s="40"/>
      <c r="BD4" s="40"/>
    </row>
    <row r="5" spans="1:87" x14ac:dyDescent="0.2">
      <c r="E5" s="62"/>
      <c r="F5" s="62" t="s">
        <v>120</v>
      </c>
      <c r="G5" s="62">
        <f t="shared" si="2"/>
        <v>0.25760568551073598</v>
      </c>
      <c r="H5" s="62">
        <f t="shared" si="2"/>
        <v>0.149503846682386</v>
      </c>
      <c r="I5" s="62">
        <f t="shared" si="2"/>
        <v>0.10722900623859821</v>
      </c>
      <c r="J5" s="62">
        <f t="shared" si="2"/>
        <v>8.3173660342998598E-2</v>
      </c>
      <c r="K5" s="62">
        <f t="shared" si="2"/>
        <v>6.7727344776440185E-2</v>
      </c>
      <c r="L5" s="62">
        <f t="shared" si="2"/>
        <v>0.22606160176941906</v>
      </c>
      <c r="M5" s="62">
        <f t="shared" si="2"/>
        <v>0.10741321118874116</v>
      </c>
      <c r="N5" s="62">
        <f t="shared" si="2"/>
        <v>7.4407641699073254E-2</v>
      </c>
      <c r="O5" s="62">
        <f t="shared" si="2"/>
        <v>3.5312808177600997E-2</v>
      </c>
      <c r="P5" s="62">
        <f t="shared" si="2"/>
        <v>4.4918928541959682E-2</v>
      </c>
      <c r="Q5" s="62">
        <f t="shared" si="3"/>
        <v>0.20557001411587894</v>
      </c>
      <c r="R5" s="62">
        <f t="shared" si="3"/>
        <v>8.3882701987852568E-2</v>
      </c>
      <c r="S5" s="62">
        <f t="shared" si="3"/>
        <v>5.0172241341596452E-2</v>
      </c>
      <c r="T5" s="62">
        <f t="shared" si="3"/>
        <v>1.480304183315855E-2</v>
      </c>
      <c r="U5" s="62">
        <f t="shared" si="3"/>
        <v>2.0429222246084899E-2</v>
      </c>
      <c r="V5" s="62">
        <f t="shared" si="3"/>
        <v>0.19943342801473074</v>
      </c>
      <c r="W5" s="62">
        <f t="shared" si="3"/>
        <v>7.6042658745002309E-2</v>
      </c>
      <c r="X5" s="62">
        <f t="shared" si="3"/>
        <v>4.3918596766816892E-2</v>
      </c>
      <c r="Y5" s="62">
        <f t="shared" si="3"/>
        <v>1.4922447192504344E-2</v>
      </c>
      <c r="Z5" s="62">
        <f t="shared" si="3"/>
        <v>1.4954753742952989E-2</v>
      </c>
      <c r="AA5" s="62">
        <f t="shared" si="4"/>
        <v>3.1645007012350561E-2</v>
      </c>
      <c r="AB5" s="62"/>
      <c r="AD5" s="40"/>
      <c r="AE5" s="40"/>
      <c r="AF5" s="40"/>
      <c r="AI5" s="40"/>
      <c r="AJ5" s="40"/>
      <c r="AK5" s="40"/>
      <c r="AN5" s="40"/>
      <c r="AO5" s="40"/>
      <c r="AP5" s="40"/>
      <c r="AS5" s="40"/>
      <c r="AT5" s="40"/>
      <c r="AU5" s="40"/>
      <c r="BA5" s="40"/>
      <c r="BB5" s="40"/>
      <c r="BC5" s="40"/>
      <c r="BD5" s="40"/>
    </row>
    <row r="6" spans="1:87" x14ac:dyDescent="0.2">
      <c r="E6" s="62"/>
      <c r="F6" s="86" t="s">
        <v>119</v>
      </c>
      <c r="G6" s="86">
        <f t="shared" si="2"/>
        <v>0.22757048711983427</v>
      </c>
      <c r="H6" s="86">
        <f t="shared" si="2"/>
        <v>0.13790719693643513</v>
      </c>
      <c r="I6" s="86">
        <f t="shared" si="2"/>
        <v>0.10231319459866722</v>
      </c>
      <c r="J6" s="86">
        <f t="shared" si="2"/>
        <v>8.381610331464931E-2</v>
      </c>
      <c r="K6" s="86">
        <f t="shared" si="2"/>
        <v>6.7188043427855018E-2</v>
      </c>
      <c r="L6" s="86">
        <f t="shared" si="2"/>
        <v>0.20104094410099527</v>
      </c>
      <c r="M6" s="86">
        <f t="shared" si="2"/>
        <v>9.7356487973473793E-2</v>
      </c>
      <c r="N6" s="86">
        <f t="shared" si="2"/>
        <v>6.7608401900641574E-2</v>
      </c>
      <c r="O6" s="86">
        <f t="shared" si="2"/>
        <v>3.2469633181858006E-2</v>
      </c>
      <c r="P6" s="86">
        <f t="shared" si="2"/>
        <v>3.956149893496344E-2</v>
      </c>
      <c r="Q6" s="86">
        <f t="shared" si="3"/>
        <v>0.18515151430423474</v>
      </c>
      <c r="R6" s="86">
        <f t="shared" si="3"/>
        <v>7.8291065582208372E-2</v>
      </c>
      <c r="S6" s="86">
        <f t="shared" si="3"/>
        <v>4.4718859259094614E-2</v>
      </c>
      <c r="T6" s="86">
        <f t="shared" si="3"/>
        <v>1.3743906642509233E-2</v>
      </c>
      <c r="U6" s="86">
        <f t="shared" si="3"/>
        <v>1.7109415074366651E-2</v>
      </c>
      <c r="V6" s="86">
        <f t="shared" si="3"/>
        <v>0.17849210458961048</v>
      </c>
      <c r="W6" s="86">
        <f t="shared" si="3"/>
        <v>7.0734094616038329E-2</v>
      </c>
      <c r="X6" s="86">
        <f t="shared" si="3"/>
        <v>3.9082432409570572E-2</v>
      </c>
      <c r="Y6" s="86">
        <f t="shared" si="3"/>
        <v>1.4970337166269327E-2</v>
      </c>
      <c r="Z6" s="86">
        <f t="shared" si="3"/>
        <v>1.3498879480447338E-2</v>
      </c>
      <c r="AA6" s="86">
        <f t="shared" si="4"/>
        <v>2.9783053164560584E-2</v>
      </c>
      <c r="AB6" s="86"/>
      <c r="AD6" s="40"/>
      <c r="AE6" s="40"/>
      <c r="AF6" s="40"/>
      <c r="AI6" s="40"/>
      <c r="AJ6" s="40"/>
      <c r="AK6" s="40"/>
      <c r="AN6" s="40"/>
      <c r="AO6" s="40"/>
      <c r="AP6" s="40"/>
      <c r="AS6" s="40"/>
      <c r="AT6" s="40"/>
      <c r="AU6" s="40"/>
      <c r="BA6" s="40"/>
      <c r="BB6" s="40"/>
      <c r="BC6" s="40"/>
      <c r="BD6" s="40"/>
    </row>
    <row r="7" spans="1:87" x14ac:dyDescent="0.2">
      <c r="E7" s="62"/>
      <c r="F7" s="62" t="s">
        <v>118</v>
      </c>
      <c r="G7" s="62">
        <f t="shared" si="2"/>
        <v>0.20824544354594118</v>
      </c>
      <c r="H7" s="62">
        <f t="shared" si="2"/>
        <v>0.13216612403478811</v>
      </c>
      <c r="I7" s="62">
        <f t="shared" si="2"/>
        <v>9.2053911683454268E-2</v>
      </c>
      <c r="J7" s="62">
        <f t="shared" si="2"/>
        <v>8.6654571327432386E-2</v>
      </c>
      <c r="K7" s="62">
        <f t="shared" si="2"/>
        <v>5.1818489434451907E-2</v>
      </c>
      <c r="L7" s="62">
        <f t="shared" si="2"/>
        <v>0.18086744343262598</v>
      </c>
      <c r="M7" s="62">
        <f t="shared" si="2"/>
        <v>9.0275703080630612E-2</v>
      </c>
      <c r="N7" s="62">
        <f t="shared" si="2"/>
        <v>6.2975344158066257E-2</v>
      </c>
      <c r="O7" s="62">
        <f t="shared" si="2"/>
        <v>3.3893743491421331E-2</v>
      </c>
      <c r="P7" s="62">
        <f t="shared" si="2"/>
        <v>3.7555845827574021E-2</v>
      </c>
      <c r="Q7" s="62">
        <f t="shared" si="3"/>
        <v>0.1661871676923124</v>
      </c>
      <c r="R7" s="62">
        <f t="shared" si="3"/>
        <v>6.9598569241826724E-2</v>
      </c>
      <c r="S7" s="62">
        <f t="shared" si="3"/>
        <v>4.2736864375875462E-2</v>
      </c>
      <c r="T7" s="62">
        <f t="shared" si="3"/>
        <v>1.0492346589545143E-2</v>
      </c>
      <c r="U7" s="62">
        <f t="shared" si="3"/>
        <v>2.0478959514497082E-2</v>
      </c>
      <c r="V7" s="62">
        <f t="shared" si="3"/>
        <v>0.16105561115822686</v>
      </c>
      <c r="W7" s="62">
        <f t="shared" si="3"/>
        <v>6.2805339846537425E-2</v>
      </c>
      <c r="X7" s="62">
        <f t="shared" si="3"/>
        <v>3.8155518752378825E-2</v>
      </c>
      <c r="Y7" s="62">
        <f t="shared" si="3"/>
        <v>1.0362605104988876E-2</v>
      </c>
      <c r="Z7" s="62">
        <f t="shared" si="3"/>
        <v>1.7058462828403304E-2</v>
      </c>
      <c r="AA7" s="62">
        <f t="shared" si="4"/>
        <v>2.44751893437582E-2</v>
      </c>
      <c r="AB7" s="62"/>
      <c r="AD7" s="40"/>
      <c r="AE7" s="40"/>
      <c r="AF7" s="40"/>
      <c r="AI7" s="40"/>
      <c r="AJ7" s="40"/>
      <c r="AK7" s="40"/>
      <c r="AN7" s="40"/>
      <c r="AO7" s="40"/>
      <c r="AP7" s="40"/>
      <c r="AS7" s="40"/>
      <c r="AT7" s="40"/>
      <c r="AU7" s="40"/>
      <c r="BB7" s="40"/>
      <c r="BC7" s="40"/>
      <c r="BD7" s="40"/>
    </row>
    <row r="8" spans="1:87" x14ac:dyDescent="0.2">
      <c r="E8" s="62"/>
      <c r="F8" s="62" t="s">
        <v>117</v>
      </c>
      <c r="G8" s="62">
        <f t="shared" si="2"/>
        <v>0.18838933933373894</v>
      </c>
      <c r="H8" s="62">
        <f t="shared" si="2"/>
        <v>0.11901948759692117</v>
      </c>
      <c r="I8" s="62">
        <f t="shared" si="2"/>
        <v>8.645547324476284E-2</v>
      </c>
      <c r="J8" s="62">
        <f t="shared" si="2"/>
        <v>7.7177553137143487E-2</v>
      </c>
      <c r="K8" s="62">
        <f t="shared" si="2"/>
        <v>5.6116251461906255E-2</v>
      </c>
      <c r="L8" s="62">
        <f t="shared" si="2"/>
        <v>0.16257198748496379</v>
      </c>
      <c r="M8" s="62">
        <f t="shared" si="2"/>
        <v>8.5834263294574192E-2</v>
      </c>
      <c r="N8" s="62">
        <f t="shared" si="2"/>
        <v>5.9439043325868607E-2</v>
      </c>
      <c r="O8" s="62">
        <f t="shared" si="2"/>
        <v>3.7901777707353063E-2</v>
      </c>
      <c r="P8" s="62">
        <f t="shared" si="2"/>
        <v>3.3879420994633924E-2</v>
      </c>
      <c r="Q8" s="62">
        <f t="shared" si="3"/>
        <v>0.14898505667640655</v>
      </c>
      <c r="R8" s="62">
        <f t="shared" si="3"/>
        <v>6.4248360709829616E-2</v>
      </c>
      <c r="S8" s="62">
        <f t="shared" si="3"/>
        <v>3.9804047680030756E-2</v>
      </c>
      <c r="T8" s="62">
        <f t="shared" si="3"/>
        <v>1.1326317755393365E-2</v>
      </c>
      <c r="U8" s="62">
        <f t="shared" si="3"/>
        <v>1.7011463876376049E-2</v>
      </c>
      <c r="V8" s="62">
        <f t="shared" si="3"/>
        <v>0.14466128868654152</v>
      </c>
      <c r="W8" s="62">
        <f t="shared" si="3"/>
        <v>5.84868317723619E-2</v>
      </c>
      <c r="X8" s="62">
        <f t="shared" si="3"/>
        <v>3.5585551258565218E-2</v>
      </c>
      <c r="Y8" s="62">
        <f t="shared" si="3"/>
        <v>8.8535496121639294E-3</v>
      </c>
      <c r="Z8" s="62">
        <f t="shared" si="3"/>
        <v>1.3470111589266595E-2</v>
      </c>
      <c r="AA8" s="62">
        <f t="shared" si="4"/>
        <v>2.816222407968471E-2</v>
      </c>
      <c r="AB8" s="62"/>
      <c r="AD8" s="40"/>
      <c r="AE8" s="40"/>
      <c r="AF8" s="40"/>
      <c r="AI8" s="40"/>
      <c r="AJ8" s="40"/>
      <c r="AK8" s="40"/>
      <c r="AN8" s="40"/>
      <c r="AO8" s="40"/>
      <c r="AP8" s="40"/>
      <c r="AS8" s="40"/>
      <c r="AT8" s="40"/>
      <c r="AU8" s="40"/>
      <c r="BB8" s="40"/>
      <c r="BC8" s="40"/>
      <c r="BD8" s="40"/>
    </row>
    <row r="9" spans="1:87" x14ac:dyDescent="0.2">
      <c r="E9" s="62"/>
      <c r="F9" s="62" t="s">
        <v>116</v>
      </c>
      <c r="G9" s="62">
        <f t="shared" si="2"/>
        <v>0.14526235636533272</v>
      </c>
      <c r="H9" s="62">
        <f t="shared" si="2"/>
        <v>0.1050020879544248</v>
      </c>
      <c r="I9" s="62">
        <f t="shared" si="2"/>
        <v>8.0046402993577043E-2</v>
      </c>
      <c r="J9" s="62">
        <f t="shared" si="2"/>
        <v>8.0783927158676772E-2</v>
      </c>
      <c r="K9" s="62">
        <f t="shared" si="2"/>
        <v>5.6289914837018076E-2</v>
      </c>
      <c r="L9" s="62">
        <f t="shared" si="2"/>
        <v>0.12188369350413066</v>
      </c>
      <c r="M9" s="62">
        <f t="shared" si="2"/>
        <v>7.0107880835331829E-2</v>
      </c>
      <c r="N9" s="62">
        <f t="shared" si="2"/>
        <v>5.0822784010581309E-2</v>
      </c>
      <c r="O9" s="62">
        <f t="shared" si="2"/>
        <v>3.8447082860229562E-2</v>
      </c>
      <c r="P9" s="62">
        <f t="shared" si="2"/>
        <v>3.2283998756078305E-2</v>
      </c>
      <c r="Q9" s="62">
        <f t="shared" si="3"/>
        <v>0.11232237097604883</v>
      </c>
      <c r="R9" s="62">
        <f t="shared" si="3"/>
        <v>5.1433620511177745E-2</v>
      </c>
      <c r="S9" s="62">
        <f t="shared" si="3"/>
        <v>3.3898044769770971E-2</v>
      </c>
      <c r="T9" s="62">
        <f t="shared" si="3"/>
        <v>1.3115631155888858E-2</v>
      </c>
      <c r="U9" s="62">
        <f t="shared" si="3"/>
        <v>1.7120408337410131E-2</v>
      </c>
      <c r="V9" s="62">
        <f t="shared" si="3"/>
        <v>0.10639444358472254</v>
      </c>
      <c r="W9" s="62">
        <f t="shared" si="3"/>
        <v>4.3917524499697713E-2</v>
      </c>
      <c r="X9" s="62">
        <f t="shared" si="3"/>
        <v>2.8158637343901005E-2</v>
      </c>
      <c r="Y9" s="62">
        <f t="shared" si="3"/>
        <v>7.5612272468648135E-3</v>
      </c>
      <c r="Z9" s="62">
        <f t="shared" si="3"/>
        <v>1.2907080628921441E-2</v>
      </c>
      <c r="AA9" s="62">
        <f t="shared" si="4"/>
        <v>3.1483477822205473E-2</v>
      </c>
      <c r="AB9" s="62"/>
      <c r="AD9" s="40"/>
      <c r="AE9" s="40"/>
      <c r="AF9" s="40"/>
      <c r="AI9" s="40"/>
      <c r="AJ9" s="40"/>
      <c r="AK9" s="40"/>
      <c r="AN9" s="40"/>
      <c r="AO9" s="40"/>
      <c r="AP9" s="40"/>
      <c r="AS9" s="40"/>
      <c r="AT9" s="40"/>
      <c r="AU9" s="40"/>
      <c r="BB9" s="40"/>
      <c r="BC9" s="40"/>
      <c r="BD9" s="40"/>
    </row>
    <row r="10" spans="1:87" x14ac:dyDescent="0.2">
      <c r="E10" s="62"/>
      <c r="F10" s="62" t="s">
        <v>115</v>
      </c>
      <c r="G10" s="62">
        <f t="shared" si="2"/>
        <v>0.10090065146262894</v>
      </c>
      <c r="H10" s="62">
        <f t="shared" si="2"/>
        <v>7.6537786439724795E-2</v>
      </c>
      <c r="I10" s="62">
        <f t="shared" si="2"/>
        <v>6.489871490904979E-2</v>
      </c>
      <c r="J10" s="62">
        <f t="shared" si="2"/>
        <v>6.2943602613381888E-2</v>
      </c>
      <c r="K10" s="62">
        <f t="shared" si="2"/>
        <v>5.7276233533988141E-2</v>
      </c>
      <c r="L10" s="62">
        <f t="shared" si="2"/>
        <v>7.5416152228478556E-2</v>
      </c>
      <c r="M10" s="62">
        <f t="shared" si="2"/>
        <v>4.5956599823676759E-2</v>
      </c>
      <c r="N10" s="62">
        <f t="shared" si="2"/>
        <v>3.7172745247394751E-2</v>
      </c>
      <c r="O10" s="62">
        <f t="shared" si="2"/>
        <v>3.0837308804771736E-2</v>
      </c>
      <c r="P10" s="62">
        <f t="shared" si="2"/>
        <v>2.9870306772122657E-2</v>
      </c>
      <c r="Q10" s="62">
        <f t="shared" si="3"/>
        <v>7.3810274540664259E-2</v>
      </c>
      <c r="R10" s="62">
        <f t="shared" si="3"/>
        <v>3.6551002435019721E-2</v>
      </c>
      <c r="S10" s="62">
        <f t="shared" si="3"/>
        <v>2.4730454058582377E-2</v>
      </c>
      <c r="T10" s="62">
        <f t="shared" si="3"/>
        <v>1.3801452371718304E-2</v>
      </c>
      <c r="U10" s="62">
        <f t="shared" si="3"/>
        <v>1.3631652045910093E-2</v>
      </c>
      <c r="V10" s="62">
        <f t="shared" si="3"/>
        <v>6.6917093938049163E-2</v>
      </c>
      <c r="W10" s="62">
        <f t="shared" si="3"/>
        <v>2.8287569672257269E-2</v>
      </c>
      <c r="X10" s="62">
        <f t="shared" si="3"/>
        <v>1.8696620571122962E-2</v>
      </c>
      <c r="Y10" s="62">
        <f t="shared" si="3"/>
        <v>1.3119527972102821E-2</v>
      </c>
      <c r="Z10" s="62">
        <f t="shared" si="3"/>
        <v>9.3941710734303657E-3</v>
      </c>
      <c r="AA10" s="62">
        <f t="shared" si="4"/>
        <v>3.1870900231172235E-2</v>
      </c>
      <c r="AB10" s="62"/>
      <c r="AD10" s="40"/>
      <c r="AE10" s="40"/>
      <c r="AF10" s="40"/>
      <c r="AI10" s="40"/>
      <c r="AJ10" s="40"/>
      <c r="AK10" s="40"/>
      <c r="AN10" s="40"/>
      <c r="AO10" s="40"/>
      <c r="AP10" s="40"/>
      <c r="AS10" s="40"/>
      <c r="AT10" s="40"/>
      <c r="AU10" s="40"/>
      <c r="BA10" s="40"/>
      <c r="BB10" s="40"/>
      <c r="BC10" s="40"/>
      <c r="BD10" s="40"/>
    </row>
    <row r="11" spans="1:87" x14ac:dyDescent="0.2">
      <c r="E11" s="62"/>
      <c r="F11" s="62" t="s">
        <v>114</v>
      </c>
      <c r="G11" s="62">
        <f t="shared" si="2"/>
        <v>4.0721503971153539E-2</v>
      </c>
      <c r="H11" s="62">
        <f t="shared" si="2"/>
        <v>4.7665436265679616E-2</v>
      </c>
      <c r="I11" s="62">
        <f t="shared" si="2"/>
        <v>3.3207716328429233E-2</v>
      </c>
      <c r="J11" s="62">
        <f t="shared" si="2"/>
        <v>5.7368499870296644E-2</v>
      </c>
      <c r="K11" s="62">
        <f t="shared" si="2"/>
        <v>2.677954148747937E-2</v>
      </c>
      <c r="L11" s="62">
        <f t="shared" si="2"/>
        <v>2.1345724740911957E-2</v>
      </c>
      <c r="M11" s="62">
        <f t="shared" si="2"/>
        <v>2.5715915433796428E-2</v>
      </c>
      <c r="N11" s="62">
        <f t="shared" si="2"/>
        <v>1.9005158645731882E-2</v>
      </c>
      <c r="O11" s="62">
        <f t="shared" si="2"/>
        <v>3.3332535158417928E-2</v>
      </c>
      <c r="P11" s="62">
        <f t="shared" si="2"/>
        <v>1.281020158637039E-2</v>
      </c>
      <c r="Q11" s="62">
        <f t="shared" si="3"/>
        <v>2.2252169074767791E-2</v>
      </c>
      <c r="R11" s="62">
        <f t="shared" si="3"/>
        <v>1.6418864851833262E-2</v>
      </c>
      <c r="S11" s="62">
        <f t="shared" si="3"/>
        <v>1.0480478568669018E-2</v>
      </c>
      <c r="T11" s="62">
        <f t="shared" si="3"/>
        <v>1.7212856944610919E-2</v>
      </c>
      <c r="U11" s="62">
        <f t="shared" si="3"/>
        <v>5.3316788856253954E-3</v>
      </c>
      <c r="V11" s="62">
        <f t="shared" si="3"/>
        <v>2.1824116656245132E-2</v>
      </c>
      <c r="W11" s="62">
        <f t="shared" si="3"/>
        <v>1.2228518417982091E-2</v>
      </c>
      <c r="X11" s="62">
        <f t="shared" si="3"/>
        <v>8.8365251893086482E-3</v>
      </c>
      <c r="Y11" s="62">
        <f t="shared" si="3"/>
        <v>1.2085157952056839E-2</v>
      </c>
      <c r="Z11" s="62">
        <f t="shared" si="3"/>
        <v>5.8364523019188101E-3</v>
      </c>
      <c r="AA11" s="62">
        <f t="shared" si="4"/>
        <v>3.3702325783996005E-2</v>
      </c>
      <c r="AB11" s="62"/>
      <c r="AD11" s="40"/>
      <c r="AE11" s="40"/>
      <c r="AF11" s="40"/>
      <c r="AI11" s="40"/>
      <c r="AJ11" s="40"/>
      <c r="AK11" s="40"/>
      <c r="AN11" s="40"/>
      <c r="AO11" s="40"/>
      <c r="AP11" s="40"/>
      <c r="AS11" s="40"/>
      <c r="AT11" s="40"/>
      <c r="AU11" s="40"/>
      <c r="BA11" s="40"/>
      <c r="BB11" s="40"/>
      <c r="BC11" s="40"/>
      <c r="BD11" s="40"/>
    </row>
    <row r="12" spans="1:87" x14ac:dyDescent="0.2">
      <c r="E12" s="11"/>
      <c r="F12" s="11" t="s">
        <v>113</v>
      </c>
      <c r="G12" s="11">
        <f t="shared" ref="G12:AA12" si="5">SQRT(SUMXMY2(AD18:AD49,$F18:$F49)/COUNT(AD18:AD49))</f>
        <v>6.8284772688454912E-2</v>
      </c>
      <c r="H12" s="11">
        <f t="shared" si="5"/>
        <v>4.6514916826431614E-2</v>
      </c>
      <c r="I12" s="11">
        <f t="shared" si="5"/>
        <v>3.8146239712376198E-2</v>
      </c>
      <c r="J12" s="11">
        <f t="shared" si="5"/>
        <v>3.5944032997183475E-2</v>
      </c>
      <c r="K12" s="11">
        <f t="shared" si="5"/>
        <v>3.1971554448224623E-2</v>
      </c>
      <c r="L12" s="11">
        <f t="shared" si="5"/>
        <v>3.6837501837100432E-2</v>
      </c>
      <c r="M12" s="11">
        <f t="shared" si="5"/>
        <v>1.9021297020333328E-2</v>
      </c>
      <c r="N12" s="11">
        <f t="shared" si="5"/>
        <v>1.2390758696527386E-2</v>
      </c>
      <c r="O12" s="11">
        <f t="shared" si="5"/>
        <v>1.5370815300385501E-2</v>
      </c>
      <c r="P12" s="11">
        <f t="shared" si="5"/>
        <v>1.2510380082101343E-2</v>
      </c>
      <c r="Q12" s="11">
        <f t="shared" si="5"/>
        <v>4.1783247636167309E-2</v>
      </c>
      <c r="R12" s="11">
        <f t="shared" si="5"/>
        <v>2.4108506107763047E-2</v>
      </c>
      <c r="S12" s="11">
        <f t="shared" si="5"/>
        <v>1.745046802222789E-2</v>
      </c>
      <c r="T12" s="11">
        <f t="shared" si="5"/>
        <v>1.343918843968806E-2</v>
      </c>
      <c r="U12" s="11">
        <f t="shared" si="5"/>
        <v>1.4439572999619158E-2</v>
      </c>
      <c r="V12" s="11">
        <f t="shared" si="5"/>
        <v>3.8429241913226705E-2</v>
      </c>
      <c r="W12" s="11">
        <f t="shared" si="5"/>
        <v>2.2842428102672917E-2</v>
      </c>
      <c r="X12" s="11">
        <f t="shared" si="5"/>
        <v>1.5589173243477741E-2</v>
      </c>
      <c r="Y12" s="11">
        <f t="shared" si="5"/>
        <v>1.4214541819580704E-2</v>
      </c>
      <c r="Z12" s="11">
        <f t="shared" si="5"/>
        <v>1.1245546443703047E-2</v>
      </c>
      <c r="AA12" s="11">
        <f t="shared" si="5"/>
        <v>2.3198160436324399E-2</v>
      </c>
      <c r="AB12" s="11"/>
      <c r="AD12" s="10"/>
      <c r="AE12" s="10"/>
      <c r="AF12" s="10"/>
      <c r="AI12" s="10"/>
      <c r="AJ12" s="10"/>
      <c r="AK12" s="10"/>
      <c r="AN12" s="10"/>
      <c r="AO12" s="10"/>
      <c r="AP12" s="10"/>
      <c r="AS12" s="10"/>
      <c r="AT12" s="10"/>
      <c r="AU12" s="10"/>
      <c r="BA12" s="10"/>
      <c r="BB12" s="10"/>
      <c r="BC12" s="10"/>
      <c r="BD12" s="10"/>
    </row>
    <row r="13" spans="1:87" x14ac:dyDescent="0.2">
      <c r="E13" s="9"/>
      <c r="F13" s="9" t="s">
        <v>112</v>
      </c>
      <c r="G13" s="9">
        <f t="shared" ref="G13:AA13" si="6">SQRT(SUMXMY2(AD50:AD81,$F50:$F81)/COUNT(AD50:AD81))</f>
        <v>0.17179273055636388</v>
      </c>
      <c r="H13" s="9">
        <f t="shared" si="6"/>
        <v>9.701332312581315E-2</v>
      </c>
      <c r="I13" s="9">
        <f t="shared" si="6"/>
        <v>7.6472599157848958E-2</v>
      </c>
      <c r="J13" s="9">
        <f t="shared" si="6"/>
        <v>5.6837154411335342E-2</v>
      </c>
      <c r="K13" s="9">
        <f t="shared" si="6"/>
        <v>5.8630858370220307E-2</v>
      </c>
      <c r="L13" s="9">
        <f t="shared" si="6"/>
        <v>0.13747944225979092</v>
      </c>
      <c r="M13" s="9">
        <f t="shared" si="6"/>
        <v>6.9700168430534629E-2</v>
      </c>
      <c r="N13" s="9">
        <f t="shared" si="6"/>
        <v>4.865693425859987E-2</v>
      </c>
      <c r="O13" s="9">
        <f t="shared" si="6"/>
        <v>3.1149671394251347E-2</v>
      </c>
      <c r="P13" s="9">
        <f t="shared" si="6"/>
        <v>3.0827897940124659E-2</v>
      </c>
      <c r="Q13" s="9">
        <f t="shared" si="6"/>
        <v>0.13000491692102664</v>
      </c>
      <c r="R13" s="9">
        <f t="shared" si="6"/>
        <v>5.7917201307004743E-2</v>
      </c>
      <c r="S13" s="9">
        <f t="shared" si="6"/>
        <v>3.8884735312112464E-2</v>
      </c>
      <c r="T13" s="9">
        <f t="shared" si="6"/>
        <v>1.5416600029725542E-2</v>
      </c>
      <c r="U13" s="9">
        <f t="shared" si="6"/>
        <v>2.1525308839907512E-2</v>
      </c>
      <c r="V13" s="9">
        <f t="shared" si="6"/>
        <v>0.1224870017648539</v>
      </c>
      <c r="W13" s="9">
        <f t="shared" si="6"/>
        <v>5.1741239739787261E-2</v>
      </c>
      <c r="X13" s="9">
        <f t="shared" si="6"/>
        <v>3.2539353915746687E-2</v>
      </c>
      <c r="Y13" s="9">
        <f t="shared" si="6"/>
        <v>1.2515485522577672E-2</v>
      </c>
      <c r="Z13" s="9">
        <f t="shared" si="6"/>
        <v>1.5368482123073622E-2</v>
      </c>
      <c r="AA13" s="9">
        <f t="shared" si="6"/>
        <v>3.1101282006271921E-2</v>
      </c>
      <c r="AB13" s="9"/>
      <c r="AD13" s="8"/>
      <c r="AE13" s="8"/>
      <c r="AF13" s="8"/>
      <c r="AI13" s="8"/>
      <c r="AJ13" s="8"/>
      <c r="AK13" s="8"/>
      <c r="AN13" s="8"/>
      <c r="AO13" s="8"/>
      <c r="AP13" s="8"/>
      <c r="AS13" s="8"/>
      <c r="AT13" s="8"/>
      <c r="AU13" s="8"/>
      <c r="BA13" s="8"/>
      <c r="BB13" s="8"/>
      <c r="BC13" s="8"/>
      <c r="BD13" s="8"/>
    </row>
    <row r="14" spans="1:87" x14ac:dyDescent="0.2">
      <c r="E14" s="7"/>
      <c r="F14" s="7" t="s">
        <v>111</v>
      </c>
      <c r="G14" s="7">
        <f t="shared" ref="G14:AA14" si="7">SQRT(SUMXMY2(AD82:AD113,$F82:$F113)/COUNT(AD82:AD113))</f>
        <v>0.28781176828758737</v>
      </c>
      <c r="H14" s="7">
        <f t="shared" si="7"/>
        <v>0.18085426860338616</v>
      </c>
      <c r="I14" s="7">
        <f t="shared" si="7"/>
        <v>0.12767118387065585</v>
      </c>
      <c r="J14" s="7">
        <f t="shared" si="7"/>
        <v>0.11641437734759322</v>
      </c>
      <c r="K14" s="7">
        <f t="shared" si="7"/>
        <v>7.5816162762382608E-2</v>
      </c>
      <c r="L14" s="7">
        <f t="shared" si="7"/>
        <v>0.26102450686151835</v>
      </c>
      <c r="M14" s="7">
        <f t="shared" si="7"/>
        <v>0.12959919452399918</v>
      </c>
      <c r="N14" s="7">
        <f t="shared" si="7"/>
        <v>8.9937053510940765E-2</v>
      </c>
      <c r="O14" s="7">
        <f t="shared" si="7"/>
        <v>4.9680916119608287E-2</v>
      </c>
      <c r="P14" s="7">
        <f t="shared" si="7"/>
        <v>5.0677506769701758E-2</v>
      </c>
      <c r="Q14" s="7">
        <f t="shared" si="7"/>
        <v>0.23521563597794184</v>
      </c>
      <c r="R14" s="7">
        <f t="shared" si="7"/>
        <v>9.6720399918635486E-2</v>
      </c>
      <c r="S14" s="7">
        <f t="shared" si="7"/>
        <v>5.5220508832517549E-2</v>
      </c>
      <c r="T14" s="7">
        <f t="shared" si="7"/>
        <v>1.389449026518416E-2</v>
      </c>
      <c r="U14" s="7">
        <f t="shared" si="7"/>
        <v>1.4850369504569071E-2</v>
      </c>
      <c r="V14" s="7">
        <f t="shared" si="7"/>
        <v>0.22929647699917688</v>
      </c>
      <c r="W14" s="7">
        <f t="shared" si="7"/>
        <v>8.6727283713273873E-2</v>
      </c>
      <c r="X14" s="7">
        <f t="shared" si="7"/>
        <v>4.8713843167597526E-2</v>
      </c>
      <c r="Y14" s="7">
        <f t="shared" si="7"/>
        <v>1.1398069013907402E-2</v>
      </c>
      <c r="Z14" s="7">
        <f t="shared" si="7"/>
        <v>1.2146666022856929E-2</v>
      </c>
      <c r="AA14" s="7">
        <f t="shared" si="7"/>
        <v>3.3691210323576581E-2</v>
      </c>
      <c r="AB14" s="7"/>
      <c r="AD14" s="6"/>
      <c r="AE14" s="6"/>
      <c r="AF14" s="6"/>
      <c r="AI14" s="6"/>
      <c r="AJ14" s="6"/>
      <c r="AK14" s="6"/>
      <c r="AN14" s="6"/>
      <c r="AO14" s="6"/>
      <c r="AP14" s="6"/>
      <c r="AS14" s="6"/>
      <c r="AT14" s="6"/>
      <c r="AU14" s="6"/>
      <c r="BC14" s="6"/>
      <c r="BD14" s="6"/>
    </row>
    <row r="16" spans="1:87" ht="17" x14ac:dyDescent="0.25">
      <c r="B16" s="5" t="s">
        <v>124</v>
      </c>
      <c r="F16" s="2" t="s">
        <v>125</v>
      </c>
      <c r="BB16" t="s">
        <v>261</v>
      </c>
      <c r="BE16" t="s">
        <v>260</v>
      </c>
      <c r="BH16" t="s">
        <v>259</v>
      </c>
      <c r="BK16" t="s">
        <v>258</v>
      </c>
      <c r="BN16" t="s">
        <v>257</v>
      </c>
      <c r="BQ16" t="s">
        <v>256</v>
      </c>
      <c r="BT16" t="s">
        <v>255</v>
      </c>
      <c r="BW16" t="s">
        <v>254</v>
      </c>
      <c r="BZ16" t="s">
        <v>253</v>
      </c>
      <c r="CC16" t="s">
        <v>252</v>
      </c>
      <c r="CF16" t="s">
        <v>251</v>
      </c>
      <c r="CI16" t="s">
        <v>250</v>
      </c>
    </row>
    <row r="17" spans="1:89" ht="17" x14ac:dyDescent="0.25">
      <c r="A17" s="16"/>
      <c r="B17" s="16" t="s">
        <v>108</v>
      </c>
      <c r="C17" s="6"/>
      <c r="D17" s="6"/>
      <c r="E17" s="7" t="s">
        <v>109</v>
      </c>
      <c r="F17" s="2" t="s">
        <v>107</v>
      </c>
      <c r="G17" s="6" t="str">
        <f t="shared" ref="G17:AA17" si="8">AD17</f>
        <v>Normal/haVTZ</v>
      </c>
      <c r="H17" s="6" t="str">
        <f t="shared" si="8"/>
        <v>Normal/haVQZ</v>
      </c>
      <c r="I17" s="6" t="str">
        <f t="shared" si="8"/>
        <v>Normal/haV5Z</v>
      </c>
      <c r="J17" s="6" t="str">
        <f t="shared" si="8"/>
        <v>Normal/{T,Q}</v>
      </c>
      <c r="K17" s="6" t="str">
        <f t="shared" si="8"/>
        <v>Normal/{Q,5}</v>
      </c>
      <c r="L17" s="6" t="str">
        <f t="shared" si="8"/>
        <v>Tight/haVTZ</v>
      </c>
      <c r="M17" s="6" t="str">
        <f t="shared" si="8"/>
        <v>Tight/haVQZ</v>
      </c>
      <c r="N17" s="6" t="str">
        <f t="shared" si="8"/>
        <v>Tight/haV5Z</v>
      </c>
      <c r="O17" s="6" t="str">
        <f t="shared" si="8"/>
        <v>Tight/{T,Q}</v>
      </c>
      <c r="P17" s="6" t="str">
        <f t="shared" si="8"/>
        <v>Tight/{Q,5}</v>
      </c>
      <c r="Q17" s="6" t="str">
        <f t="shared" si="8"/>
        <v>vTight/haVTZ</v>
      </c>
      <c r="R17" s="6" t="str">
        <f t="shared" si="8"/>
        <v>vTight/haVQZ</v>
      </c>
      <c r="S17" s="6" t="str">
        <f t="shared" si="8"/>
        <v>vTight/haV5Z</v>
      </c>
      <c r="T17" s="6" t="str">
        <f t="shared" si="8"/>
        <v>vTight/{T,Q}</v>
      </c>
      <c r="U17" s="6" t="str">
        <f t="shared" si="8"/>
        <v>vTight/{Q,5}</v>
      </c>
      <c r="V17" s="6" t="str">
        <f t="shared" si="8"/>
        <v>vvTight/haVTZ</v>
      </c>
      <c r="W17" s="6" t="str">
        <f t="shared" si="8"/>
        <v>vvTight/haVQZ</v>
      </c>
      <c r="X17" s="6" t="str">
        <f t="shared" si="8"/>
        <v>vvTight/haV5Z</v>
      </c>
      <c r="Y17" s="6" t="str">
        <f t="shared" si="8"/>
        <v>vvTight/{T,Q}</v>
      </c>
      <c r="Z17" s="6" t="str">
        <f t="shared" si="8"/>
        <v>vvTight/{Q,5}</v>
      </c>
      <c r="AA17" s="6" t="str">
        <f t="shared" si="8"/>
        <v>Tight{T,Q}+1.04[vTight-Tight]/T</v>
      </c>
      <c r="AB17" s="6"/>
      <c r="AD17" s="6" t="str">
        <f>BB16</f>
        <v>Normal/haVTZ</v>
      </c>
      <c r="AE17" s="6" t="str">
        <f>BE16</f>
        <v>Normal/haVQZ</v>
      </c>
      <c r="AF17" s="6" t="str">
        <f>BH16</f>
        <v>Normal/haV5Z</v>
      </c>
      <c r="AG17" s="6" t="s">
        <v>249</v>
      </c>
      <c r="AH17" s="6" t="s">
        <v>248</v>
      </c>
      <c r="AI17" s="6" t="str">
        <f>BK16</f>
        <v>Tight/haVTZ</v>
      </c>
      <c r="AJ17" s="6" t="str">
        <f>BN16</f>
        <v>Tight/haVQZ</v>
      </c>
      <c r="AK17" s="6" t="str">
        <f>BQ16</f>
        <v>Tight/haV5Z</v>
      </c>
      <c r="AL17" s="6" t="s">
        <v>247</v>
      </c>
      <c r="AM17" s="6" t="s">
        <v>246</v>
      </c>
      <c r="AN17" s="6" t="str">
        <f>BT16</f>
        <v>vTight/haVTZ</v>
      </c>
      <c r="AO17" s="6" t="str">
        <f>BW16</f>
        <v>vTight/haVQZ</v>
      </c>
      <c r="AP17" s="6" t="str">
        <f>BZ16</f>
        <v>vTight/haV5Z</v>
      </c>
      <c r="AQ17" s="6" t="s">
        <v>245</v>
      </c>
      <c r="AR17" s="6" t="s">
        <v>244</v>
      </c>
      <c r="AS17" s="6" t="str">
        <f>CC16</f>
        <v>vvTight/haVTZ</v>
      </c>
      <c r="AT17" s="6" t="str">
        <f>CF16</f>
        <v>vvTight/haVQZ</v>
      </c>
      <c r="AU17" s="6" t="str">
        <f>CI16</f>
        <v>vvTight/haV5Z</v>
      </c>
      <c r="AV17" s="6" t="s">
        <v>243</v>
      </c>
      <c r="AW17" s="6" t="s">
        <v>242</v>
      </c>
      <c r="AX17" s="6" t="s">
        <v>241</v>
      </c>
      <c r="BA17" s="6"/>
      <c r="BB17" s="6" t="s">
        <v>106</v>
      </c>
      <c r="BC17" s="6" t="s">
        <v>105</v>
      </c>
      <c r="BD17" s="6" t="s">
        <v>104</v>
      </c>
      <c r="BE17" s="6" t="s">
        <v>106</v>
      </c>
      <c r="BF17" s="6" t="s">
        <v>105</v>
      </c>
      <c r="BG17" s="6" t="s">
        <v>104</v>
      </c>
      <c r="BH17" s="6" t="s">
        <v>106</v>
      </c>
      <c r="BI17" s="6" t="s">
        <v>105</v>
      </c>
      <c r="BJ17" s="6" t="s">
        <v>104</v>
      </c>
      <c r="BK17" s="6" t="s">
        <v>106</v>
      </c>
      <c r="BL17" s="6" t="s">
        <v>105</v>
      </c>
      <c r="BM17" s="6" t="s">
        <v>104</v>
      </c>
      <c r="BN17" s="6" t="s">
        <v>106</v>
      </c>
      <c r="BO17" s="6" t="s">
        <v>105</v>
      </c>
      <c r="BP17" s="6" t="s">
        <v>104</v>
      </c>
      <c r="BQ17" s="6" t="s">
        <v>106</v>
      </c>
      <c r="BR17" s="6" t="s">
        <v>105</v>
      </c>
      <c r="BS17" s="6" t="s">
        <v>104</v>
      </c>
      <c r="BT17" s="6" t="s">
        <v>106</v>
      </c>
      <c r="BU17" s="6" t="s">
        <v>105</v>
      </c>
      <c r="BV17" s="6" t="s">
        <v>104</v>
      </c>
      <c r="BW17" s="6" t="s">
        <v>106</v>
      </c>
      <c r="BX17" s="6" t="s">
        <v>105</v>
      </c>
      <c r="BY17" s="6" t="s">
        <v>104</v>
      </c>
      <c r="BZ17" s="6" t="s">
        <v>106</v>
      </c>
      <c r="CA17" s="6" t="s">
        <v>105</v>
      </c>
      <c r="CB17" s="6" t="s">
        <v>104</v>
      </c>
      <c r="CC17" s="6" t="s">
        <v>106</v>
      </c>
      <c r="CD17" s="6" t="s">
        <v>105</v>
      </c>
      <c r="CE17" s="6" t="s">
        <v>104</v>
      </c>
      <c r="CF17" s="6" t="s">
        <v>106</v>
      </c>
      <c r="CG17" s="6" t="s">
        <v>105</v>
      </c>
      <c r="CH17" s="6" t="s">
        <v>104</v>
      </c>
      <c r="CI17" s="6" t="s">
        <v>106</v>
      </c>
      <c r="CJ17" s="6" t="s">
        <v>105</v>
      </c>
      <c r="CK17" s="6" t="s">
        <v>104</v>
      </c>
    </row>
    <row r="18" spans="1:89" ht="17" x14ac:dyDescent="0.25">
      <c r="A18" s="5">
        <v>1</v>
      </c>
      <c r="B18" t="s">
        <v>72</v>
      </c>
      <c r="C18" t="s">
        <v>2</v>
      </c>
      <c r="D18" t="s">
        <v>30</v>
      </c>
      <c r="E18" s="3">
        <v>0.9</v>
      </c>
      <c r="F18" s="2">
        <v>-0.59448085364006087</v>
      </c>
      <c r="G18" s="3">
        <f t="shared" ref="G18:G49" si="9">ABS(AD18-$F18)</f>
        <v>6.2474823143372382E-2</v>
      </c>
      <c r="H18" s="3">
        <f t="shared" ref="H18:H49" si="10">ABS(AE18-$F18)</f>
        <v>5.4676974660652244E-2</v>
      </c>
      <c r="I18" s="3">
        <f t="shared" ref="I18:I49" si="11">ABS(AF18-$F18)</f>
        <v>3.9395819391224163E-2</v>
      </c>
      <c r="J18" s="3">
        <f t="shared" ref="J18:J49" si="12">ABS(AG18-$F18)</f>
        <v>4.9564437391090288E-2</v>
      </c>
      <c r="K18" s="3">
        <f t="shared" ref="K18:K49" si="13">ABS(AH18-$F18)</f>
        <v>2.3363131895430711E-2</v>
      </c>
      <c r="L18" s="3">
        <f t="shared" ref="L18:L49" si="14">ABS(AI18-$F18)</f>
        <v>2.5126474893777284E-2</v>
      </c>
      <c r="M18" s="3">
        <f t="shared" ref="M18:M49" si="15">ABS(AJ18-$F18)</f>
        <v>2.8823048000921281E-2</v>
      </c>
      <c r="N18" s="3">
        <f t="shared" ref="N18:N49" si="16">ABS(AK18-$F18)</f>
        <v>4.6120058613833281E-3</v>
      </c>
      <c r="O18" s="3">
        <f t="shared" ref="O18:O49" si="17">ABS(AL18-$F18)</f>
        <v>3.1246648282693079E-2</v>
      </c>
      <c r="P18" s="3">
        <f t="shared" ref="P18:P49" si="18">ABS(AM18-$F18)</f>
        <v>2.0789743268623706E-2</v>
      </c>
      <c r="Q18" s="3">
        <f t="shared" ref="Q18:Q49" si="19">ABS(AN18-$F18)</f>
        <v>4.6929515225047735E-2</v>
      </c>
      <c r="R18" s="3">
        <f t="shared" ref="R18:R49" si="20">ABS(AO18-$F18)</f>
        <v>3.0949655759341832E-2</v>
      </c>
      <c r="S18" s="3">
        <f t="shared" ref="S18:S49" si="21">ABS(AP18-$F18)</f>
        <v>2.3499627280759716E-3</v>
      </c>
      <c r="T18" s="3">
        <f t="shared" ref="T18:T49" si="22">ABS(AQ18-$F18)</f>
        <v>2.0472711091614082E-2</v>
      </c>
      <c r="U18" s="3">
        <f t="shared" ref="U18:U49" si="23">ABS(AR18-$F18)</f>
        <v>2.7656272583416075E-2</v>
      </c>
      <c r="V18" s="3">
        <f t="shared" ref="V18:V49" si="24">ABS(AS18-$F18)</f>
        <v>4.6539362465875089E-2</v>
      </c>
      <c r="W18" s="3">
        <f t="shared" ref="W18:W49" si="25">ABS(AT18-$F18)</f>
        <v>3.0418940842704134E-2</v>
      </c>
      <c r="X18" s="3">
        <f t="shared" ref="X18:X49" si="26">ABS(AU18-$F18)</f>
        <v>5.4376596084485529E-3</v>
      </c>
      <c r="Y18" s="3">
        <f t="shared" ref="Y18:Y49" si="27">ABS(AV18-$F18)</f>
        <v>1.9849838797165953E-2</v>
      </c>
      <c r="Z18" s="3">
        <f t="shared" ref="Z18:Z49" si="28">ABS(AW18-$F18)</f>
        <v>2.0772209227491678E-2</v>
      </c>
      <c r="AA18" s="3">
        <f t="shared" ref="AA18:AA49" si="29">ABS(AX18-$F18)</f>
        <v>5.3921810227214317E-2</v>
      </c>
      <c r="AB18" s="3"/>
      <c r="AD18" s="4">
        <f t="shared" ref="AD18:AD49" si="30">627.5095*(BB18-BC18-BD18)</f>
        <v>-0.53200603049668849</v>
      </c>
      <c r="AE18" s="4">
        <f t="shared" ref="AE18:AE49" si="31">627.5095*(BE18-BF18-BG18)</f>
        <v>-0.53980387897940862</v>
      </c>
      <c r="AF18" s="4">
        <f t="shared" ref="AF18:AF49" si="32">627.5095*(BH18-BI18-BJ18)</f>
        <v>-0.55508503424883671</v>
      </c>
      <c r="AG18" s="4">
        <f t="shared" ref="AG18:AG49" si="33">AE18+$AG$1*(AE18-AD18)</f>
        <v>-0.54491641624897058</v>
      </c>
      <c r="AH18" s="4">
        <f t="shared" ref="AH18:AH49" si="34">AF18+$AH$1*(AF18-AE18)</f>
        <v>-0.57111772174463016</v>
      </c>
      <c r="AI18" s="4">
        <f t="shared" ref="AI18:AI49" si="35">627.5095*(BK18-BL18-BM18)</f>
        <v>-0.56935437874628358</v>
      </c>
      <c r="AJ18" s="4">
        <f t="shared" ref="AJ18:AJ49" si="36">627.5095*(BN18-BO18-BP18)</f>
        <v>-0.56565780563913959</v>
      </c>
      <c r="AK18" s="4">
        <f t="shared" ref="AK18:AK49" si="37">627.5095*(BQ18-BR18-BS18)</f>
        <v>-0.58986884777867754</v>
      </c>
      <c r="AL18" s="4">
        <f t="shared" ref="AL18:AL49" si="38">AJ18+$AG$1*(AJ18-AI18)</f>
        <v>-0.56323420535736779</v>
      </c>
      <c r="AM18" s="4">
        <f t="shared" ref="AM18:AM49" si="39">AK18+$AH$1*(AK18-AJ18)</f>
        <v>-0.61527059690868457</v>
      </c>
      <c r="AN18" s="4">
        <f t="shared" ref="AN18:AN49" si="40">627.5095*(BT18-BU18-BV18)</f>
        <v>-0.54755133841501313</v>
      </c>
      <c r="AO18" s="4">
        <f t="shared" ref="AO18:AO49" si="41">627.5095*(BW18-BX18-BY18)</f>
        <v>-0.56353119788071904</v>
      </c>
      <c r="AP18" s="4">
        <f t="shared" ref="AP18:AP49" si="42">627.5095*(BZ18-CA18-CB18)</f>
        <v>-0.5921308909119849</v>
      </c>
      <c r="AQ18" s="4">
        <f t="shared" ref="AQ18:AQ49" si="43">AO18+$AG$1*(AO18-AN18)</f>
        <v>-0.57400814254844679</v>
      </c>
      <c r="AR18" s="4">
        <f t="shared" ref="AR18:AR49" si="44">AP18+$AH$1*(AP18-AO18)</f>
        <v>-0.62213712622347694</v>
      </c>
      <c r="AS18" s="4">
        <f t="shared" ref="AS18:AS49" si="45">627.5095*(CC18-CD18-CE18)</f>
        <v>-0.54794149117418578</v>
      </c>
      <c r="AT18" s="4">
        <f t="shared" ref="AT18:AT49" si="46">627.5095*(CF18-CG18-CH18)</f>
        <v>-0.56406191279735673</v>
      </c>
      <c r="AU18" s="4">
        <f t="shared" ref="AU18:AU49" si="47">627.5095*(CI18-CJ18-CK18)</f>
        <v>-0.58904319403161232</v>
      </c>
      <c r="AV18" s="4">
        <f t="shared" ref="AV18:AV49" si="48">AT18+$AG$1*(AT18-AS18)</f>
        <v>-0.57463101484289492</v>
      </c>
      <c r="AW18" s="4">
        <f t="shared" ref="AW18:AW49" si="49">AU18+$AH$1*(AU18-AT18)</f>
        <v>-0.61525306286755255</v>
      </c>
      <c r="AX18" s="4">
        <f t="shared" ref="AX18:AX49" si="50">AL18+$AX$1*(AN18-AI18)</f>
        <v>-0.54055904341284655</v>
      </c>
      <c r="BA18" t="s">
        <v>103</v>
      </c>
      <c r="BB18">
        <v>-348.50340916995998</v>
      </c>
      <c r="BC18">
        <v>-178.84672699336599</v>
      </c>
      <c r="BD18" s="5">
        <v>-169.655834371054</v>
      </c>
      <c r="BE18">
        <v>-348.59415773501303</v>
      </c>
      <c r="BF18">
        <v>-178.891943486348</v>
      </c>
      <c r="BG18">
        <v>-169.701354016463</v>
      </c>
      <c r="BH18">
        <v>-348.62349191940802</v>
      </c>
      <c r="BI18">
        <v>-178.90626965101799</v>
      </c>
      <c r="BJ18">
        <v>-169.716337684118</v>
      </c>
      <c r="BK18">
        <v>-348.50370032254</v>
      </c>
      <c r="BL18">
        <v>-178.84673608140099</v>
      </c>
      <c r="BM18">
        <v>-169.65605691722001</v>
      </c>
      <c r="BN18">
        <v>-348.59344994341001</v>
      </c>
      <c r="BO18">
        <v>-178.891248348468</v>
      </c>
      <c r="BP18">
        <v>-169.70130016188699</v>
      </c>
      <c r="BQ18">
        <v>-348.62082926464399</v>
      </c>
      <c r="BR18">
        <v>-178.904395156541</v>
      </c>
      <c r="BS18">
        <v>-169.715494092298</v>
      </c>
      <c r="BT18">
        <v>-348.50372852877302</v>
      </c>
      <c r="BU18">
        <v>-178.84675284361401</v>
      </c>
      <c r="BV18">
        <v>-169.656103106595</v>
      </c>
      <c r="BW18">
        <v>-348.59319599119499</v>
      </c>
      <c r="BX18">
        <v>-178.891035886678</v>
      </c>
      <c r="BY18">
        <v>-169.70126206042701</v>
      </c>
      <c r="BZ18">
        <v>-348.61973919792001</v>
      </c>
      <c r="CA18">
        <v>-178.90362851839899</v>
      </c>
      <c r="CB18">
        <v>-169.715167058921</v>
      </c>
      <c r="CC18">
        <v>-348.503716287212</v>
      </c>
      <c r="CD18">
        <v>-178.84674196938701</v>
      </c>
      <c r="CE18">
        <v>-169.656101117513</v>
      </c>
      <c r="CF18">
        <v>-348.593039005805</v>
      </c>
      <c r="CG18">
        <v>-178.89091993630001</v>
      </c>
      <c r="CH18">
        <v>-169.70122017966699</v>
      </c>
      <c r="CI18">
        <v>-348.61930576468802</v>
      </c>
      <c r="CJ18">
        <v>-178.90332969465899</v>
      </c>
      <c r="CK18">
        <v>-169.71503736998699</v>
      </c>
    </row>
    <row r="19" spans="1:89" ht="17" x14ac:dyDescent="0.25">
      <c r="A19" s="5">
        <v>1</v>
      </c>
      <c r="B19" t="s">
        <v>72</v>
      </c>
      <c r="C19" t="s">
        <v>2</v>
      </c>
      <c r="D19" t="s">
        <v>30</v>
      </c>
      <c r="E19" s="3">
        <v>0.95</v>
      </c>
      <c r="F19" s="2">
        <v>-0.68302444267057516</v>
      </c>
      <c r="G19" s="3">
        <f t="shared" si="9"/>
        <v>7.1132137420280572E-2</v>
      </c>
      <c r="H19" s="3">
        <f t="shared" si="10"/>
        <v>7.3384376962773668E-2</v>
      </c>
      <c r="I19" s="3">
        <f t="shared" si="11"/>
        <v>3.8635159254548301E-2</v>
      </c>
      <c r="J19" s="3">
        <f t="shared" si="12"/>
        <v>7.4861022556297785E-2</v>
      </c>
      <c r="K19" s="3">
        <f t="shared" si="13"/>
        <v>2.1769636262463088E-3</v>
      </c>
      <c r="L19" s="3">
        <f t="shared" si="14"/>
        <v>6.4706060992356651E-3</v>
      </c>
      <c r="M19" s="3">
        <f t="shared" si="15"/>
        <v>2.1916707908604338E-2</v>
      </c>
      <c r="N19" s="3">
        <f t="shared" si="16"/>
        <v>3.7576535046751625E-3</v>
      </c>
      <c r="O19" s="3">
        <f t="shared" si="17"/>
        <v>3.2043702725807921E-2</v>
      </c>
      <c r="P19" s="3">
        <f t="shared" si="18"/>
        <v>1.5294469148627532E-2</v>
      </c>
      <c r="Q19" s="3">
        <f t="shared" si="19"/>
        <v>3.2882319722901121E-2</v>
      </c>
      <c r="R19" s="3">
        <f t="shared" si="20"/>
        <v>2.1545932011256319E-2</v>
      </c>
      <c r="S19" s="3">
        <f t="shared" si="21"/>
        <v>1.9180937677165666E-5</v>
      </c>
      <c r="T19" s="3">
        <f t="shared" si="22"/>
        <v>1.4113406897896974E-2</v>
      </c>
      <c r="U19" s="3">
        <f t="shared" si="23"/>
        <v>2.2566262811651749E-2</v>
      </c>
      <c r="V19" s="3">
        <f t="shared" si="24"/>
        <v>3.3853846234248475E-2</v>
      </c>
      <c r="W19" s="3">
        <f t="shared" si="25"/>
        <v>2.141248645751026E-2</v>
      </c>
      <c r="X19" s="3">
        <f t="shared" si="26"/>
        <v>3.5932485390854918E-3</v>
      </c>
      <c r="Y19" s="3">
        <f t="shared" si="27"/>
        <v>1.3255503709826089E-2</v>
      </c>
      <c r="Z19" s="3">
        <f t="shared" si="28"/>
        <v>1.5102345342540513E-2</v>
      </c>
      <c r="AA19" s="3">
        <f t="shared" si="29"/>
        <v>5.9511884894420053E-2</v>
      </c>
      <c r="AB19" s="3"/>
      <c r="AD19" s="4">
        <f t="shared" si="30"/>
        <v>-0.61189230525029459</v>
      </c>
      <c r="AE19" s="4">
        <f t="shared" si="31"/>
        <v>-0.60964006570780149</v>
      </c>
      <c r="AF19" s="4">
        <f t="shared" si="32"/>
        <v>-0.64438928341602686</v>
      </c>
      <c r="AG19" s="4">
        <f t="shared" si="33"/>
        <v>-0.60816342011427738</v>
      </c>
      <c r="AH19" s="4">
        <f t="shared" si="34"/>
        <v>-0.68084747904432885</v>
      </c>
      <c r="AI19" s="4">
        <f t="shared" si="35"/>
        <v>-0.6765538365713395</v>
      </c>
      <c r="AJ19" s="4">
        <f t="shared" si="36"/>
        <v>-0.66110773476197082</v>
      </c>
      <c r="AK19" s="4">
        <f t="shared" si="37"/>
        <v>-0.6792667891659</v>
      </c>
      <c r="AL19" s="4">
        <f t="shared" si="38"/>
        <v>-0.65098073994476724</v>
      </c>
      <c r="AM19" s="4">
        <f t="shared" si="39"/>
        <v>-0.69831891181920269</v>
      </c>
      <c r="AN19" s="4">
        <f t="shared" si="40"/>
        <v>-0.65014212294767404</v>
      </c>
      <c r="AO19" s="4">
        <f t="shared" si="41"/>
        <v>-0.66147851065931884</v>
      </c>
      <c r="AP19" s="4">
        <f t="shared" si="42"/>
        <v>-0.68300526173289799</v>
      </c>
      <c r="AQ19" s="4">
        <f t="shared" si="43"/>
        <v>-0.66891103577267819</v>
      </c>
      <c r="AR19" s="4">
        <f t="shared" si="44"/>
        <v>-0.70559070548222691</v>
      </c>
      <c r="AS19" s="4">
        <f t="shared" si="45"/>
        <v>-0.64917059643632669</v>
      </c>
      <c r="AT19" s="4">
        <f t="shared" si="46"/>
        <v>-0.6616119562130649</v>
      </c>
      <c r="AU19" s="4">
        <f t="shared" si="47"/>
        <v>-0.67943119413148967</v>
      </c>
      <c r="AV19" s="4">
        <f t="shared" si="48"/>
        <v>-0.66976893896074907</v>
      </c>
      <c r="AW19" s="4">
        <f t="shared" si="49"/>
        <v>-0.69812678801311567</v>
      </c>
      <c r="AX19" s="4">
        <f t="shared" si="50"/>
        <v>-0.62351255777615511</v>
      </c>
      <c r="BA19" t="s">
        <v>102</v>
      </c>
      <c r="BB19">
        <v>-348.50347599311903</v>
      </c>
      <c r="BC19">
        <v>-178.846721098789</v>
      </c>
      <c r="BD19">
        <v>-169.655779781913</v>
      </c>
      <c r="BE19">
        <v>-348.59428843846899</v>
      </c>
      <c r="BF19">
        <v>-178.89193782029</v>
      </c>
      <c r="BG19">
        <v>-169.701379094934</v>
      </c>
      <c r="BH19">
        <v>-348.62362827948999</v>
      </c>
      <c r="BI19">
        <v>-178.90626518817399</v>
      </c>
      <c r="BJ19">
        <v>-169.71633619167</v>
      </c>
      <c r="BK19">
        <v>-348.50381950168003</v>
      </c>
      <c r="BL19">
        <v>-178.84670623136299</v>
      </c>
      <c r="BM19">
        <v>-169.656035113195</v>
      </c>
      <c r="BN19">
        <v>-348.593584106702</v>
      </c>
      <c r="BO19">
        <v>-178.891242811436</v>
      </c>
      <c r="BP19">
        <v>-169.70128775307299</v>
      </c>
      <c r="BQ19">
        <v>-348.620977858966</v>
      </c>
      <c r="BR19">
        <v>-178.90439920880999</v>
      </c>
      <c r="BS19">
        <v>-169.715496169669</v>
      </c>
      <c r="BT19">
        <v>-348.50385328742698</v>
      </c>
      <c r="BU19">
        <v>-178.84673615738501</v>
      </c>
      <c r="BV19">
        <v>-169.65608106266299</v>
      </c>
      <c r="BW19">
        <v>-348.59333543134699</v>
      </c>
      <c r="BX19">
        <v>-178.891029374575</v>
      </c>
      <c r="BY19">
        <v>-169.70125192371</v>
      </c>
      <c r="BZ19">
        <v>-348.61988303485703</v>
      </c>
      <c r="CA19">
        <v>-178.90362727035799</v>
      </c>
      <c r="CB19">
        <v>-169.71516732637701</v>
      </c>
      <c r="CC19">
        <v>-348.503839580582</v>
      </c>
      <c r="CD19">
        <v>-178.84672545186001</v>
      </c>
      <c r="CE19">
        <v>-169.65607960956899</v>
      </c>
      <c r="CF19">
        <v>-348.59317859247</v>
      </c>
      <c r="CG19">
        <v>-178.89091340714199</v>
      </c>
      <c r="CH19">
        <v>-169.701210839607</v>
      </c>
      <c r="CI19">
        <v>-348.61944920869399</v>
      </c>
      <c r="CJ19">
        <v>-178.903328610286</v>
      </c>
      <c r="CK19">
        <v>-169.715037855925</v>
      </c>
    </row>
    <row r="20" spans="1:89" ht="17" x14ac:dyDescent="0.25">
      <c r="A20" s="5">
        <v>1</v>
      </c>
      <c r="B20" t="s">
        <v>72</v>
      </c>
      <c r="C20" t="s">
        <v>2</v>
      </c>
      <c r="D20" t="s">
        <v>30</v>
      </c>
      <c r="E20" s="3">
        <v>1</v>
      </c>
      <c r="F20" s="2">
        <v>-0.70595329123285766</v>
      </c>
      <c r="G20" s="3">
        <f t="shared" si="9"/>
        <v>7.120231902456986E-2</v>
      </c>
      <c r="H20" s="3">
        <f t="shared" si="10"/>
        <v>4.6461957548746047E-2</v>
      </c>
      <c r="I20" s="3">
        <f t="shared" si="11"/>
        <v>4.3061097680904381E-2</v>
      </c>
      <c r="J20" s="3">
        <f t="shared" si="12"/>
        <v>3.0241326898141074E-2</v>
      </c>
      <c r="K20" s="3">
        <f t="shared" si="13"/>
        <v>3.9492982409726207E-2</v>
      </c>
      <c r="L20" s="3">
        <f t="shared" si="14"/>
        <v>5.4701877376798214E-3</v>
      </c>
      <c r="M20" s="3">
        <f t="shared" si="15"/>
        <v>1.5933399526440128E-2</v>
      </c>
      <c r="N20" s="3">
        <f t="shared" si="16"/>
        <v>2.5073512124054176E-3</v>
      </c>
      <c r="O20" s="3">
        <f t="shared" si="17"/>
        <v>2.9966326407825594E-2</v>
      </c>
      <c r="P20" s="3">
        <f t="shared" si="18"/>
        <v>1.1578994559696576E-2</v>
      </c>
      <c r="Q20" s="3">
        <f t="shared" si="19"/>
        <v>2.0246420378681851E-2</v>
      </c>
      <c r="R20" s="3">
        <f t="shared" si="20"/>
        <v>1.186696159960543E-2</v>
      </c>
      <c r="S20" s="3">
        <f t="shared" si="21"/>
        <v>3.1441882512066588E-3</v>
      </c>
      <c r="T20" s="3">
        <f t="shared" si="22"/>
        <v>6.3731006453024985E-3</v>
      </c>
      <c r="U20" s="3">
        <f t="shared" si="23"/>
        <v>1.8893591373370211E-2</v>
      </c>
      <c r="V20" s="3">
        <f t="shared" si="24"/>
        <v>2.3317419251614235E-2</v>
      </c>
      <c r="W20" s="3">
        <f t="shared" si="25"/>
        <v>1.4851653431873224E-2</v>
      </c>
      <c r="X20" s="3">
        <f t="shared" si="26"/>
        <v>1.5034935006096317E-3</v>
      </c>
      <c r="Y20" s="3">
        <f t="shared" si="27"/>
        <v>9.3012066176371144E-3</v>
      </c>
      <c r="Z20" s="3">
        <f t="shared" si="28"/>
        <v>1.2501133312519341E-2</v>
      </c>
      <c r="AA20" s="3">
        <f t="shared" si="29"/>
        <v>5.6711598848841693E-2</v>
      </c>
      <c r="AB20" s="3"/>
      <c r="AD20" s="4">
        <f t="shared" si="30"/>
        <v>-0.6347509722082878</v>
      </c>
      <c r="AE20" s="4">
        <f t="shared" si="31"/>
        <v>-0.65949133368411161</v>
      </c>
      <c r="AF20" s="4">
        <f t="shared" si="32"/>
        <v>-0.66289219355195328</v>
      </c>
      <c r="AG20" s="4">
        <f t="shared" si="33"/>
        <v>-0.67571196433471659</v>
      </c>
      <c r="AH20" s="4">
        <f t="shared" si="34"/>
        <v>-0.66646030882313145</v>
      </c>
      <c r="AI20" s="4">
        <f t="shared" si="35"/>
        <v>-0.71142347897053748</v>
      </c>
      <c r="AJ20" s="4">
        <f t="shared" si="36"/>
        <v>-0.69001989170641753</v>
      </c>
      <c r="AK20" s="4">
        <f t="shared" si="37"/>
        <v>-0.70344594002045224</v>
      </c>
      <c r="AL20" s="4">
        <f t="shared" si="38"/>
        <v>-0.67598696482503207</v>
      </c>
      <c r="AM20" s="4">
        <f t="shared" si="39"/>
        <v>-0.71753228579255424</v>
      </c>
      <c r="AN20" s="4">
        <f t="shared" si="40"/>
        <v>-0.68570687085417581</v>
      </c>
      <c r="AO20" s="4">
        <f t="shared" si="41"/>
        <v>-0.69408632963325223</v>
      </c>
      <c r="AP20" s="4">
        <f t="shared" si="42"/>
        <v>-0.70909747948406432</v>
      </c>
      <c r="AQ20" s="4">
        <f t="shared" si="43"/>
        <v>-0.69958019058755516</v>
      </c>
      <c r="AR20" s="4">
        <f t="shared" si="44"/>
        <v>-0.72484688260622787</v>
      </c>
      <c r="AS20" s="4">
        <f t="shared" si="45"/>
        <v>-0.68263587198124343</v>
      </c>
      <c r="AT20" s="4">
        <f t="shared" si="46"/>
        <v>-0.69110163780098444</v>
      </c>
      <c r="AU20" s="4">
        <f t="shared" si="47"/>
        <v>-0.70444979773224803</v>
      </c>
      <c r="AV20" s="4">
        <f t="shared" si="48"/>
        <v>-0.69665208461522055</v>
      </c>
      <c r="AW20" s="4">
        <f t="shared" si="49"/>
        <v>-0.718454424545377</v>
      </c>
      <c r="AX20" s="4">
        <f t="shared" si="50"/>
        <v>-0.64924169238401597</v>
      </c>
      <c r="BA20" t="s">
        <v>101</v>
      </c>
      <c r="BB20">
        <v>-348.50346434565603</v>
      </c>
      <c r="BC20">
        <v>-178.84671217128999</v>
      </c>
      <c r="BD20">
        <v>-169.65574063434599</v>
      </c>
      <c r="BE20">
        <v>-348.59432803980502</v>
      </c>
      <c r="BF20">
        <v>-178.89193284206499</v>
      </c>
      <c r="BG20">
        <v>-169.701344231446</v>
      </c>
      <c r="BH20">
        <v>-348.62366262035198</v>
      </c>
      <c r="BI20">
        <v>-178.90626915480701</v>
      </c>
      <c r="BJ20">
        <v>-169.71633707963599</v>
      </c>
      <c r="BK20">
        <v>-348.503820646463</v>
      </c>
      <c r="BL20">
        <v>-178.846697969209</v>
      </c>
      <c r="BM20">
        <v>-169.655988951822</v>
      </c>
      <c r="BN20">
        <v>-348.59359368104998</v>
      </c>
      <c r="BO20">
        <v>-178.89123744870901</v>
      </c>
      <c r="BP20">
        <v>-169.701256615695</v>
      </c>
      <c r="BQ20">
        <v>-348.62098738565999</v>
      </c>
      <c r="BR20">
        <v>-178.90439719126701</v>
      </c>
      <c r="BS20">
        <v>-169.71546918197799</v>
      </c>
      <c r="BT20">
        <v>-348.50385574529503</v>
      </c>
      <c r="BU20">
        <v>-178.84672152713</v>
      </c>
      <c r="BV20">
        <v>-169.656041474755</v>
      </c>
      <c r="BW20">
        <v>-348.59334917825203</v>
      </c>
      <c r="BX20">
        <v>-178.89102385136599</v>
      </c>
      <c r="BY20">
        <v>-169.70121922995901</v>
      </c>
      <c r="BZ20">
        <v>-348.61989879659302</v>
      </c>
      <c r="CA20">
        <v>-178.903627303473</v>
      </c>
      <c r="CB20">
        <v>-169.71514147440399</v>
      </c>
      <c r="CC20">
        <v>-348.50383890877401</v>
      </c>
      <c r="CD20">
        <v>-178.846711030547</v>
      </c>
      <c r="CE20">
        <v>-169.65604002876501</v>
      </c>
      <c r="CF20">
        <v>-348.59318809011302</v>
      </c>
      <c r="CG20">
        <v>-178.89090818762199</v>
      </c>
      <c r="CH20">
        <v>-169.70117856197299</v>
      </c>
      <c r="CI20">
        <v>-348.619463340121</v>
      </c>
      <c r="CJ20">
        <v>-178.903328634876</v>
      </c>
      <c r="CK20">
        <v>-169.71501209308099</v>
      </c>
    </row>
    <row r="21" spans="1:89" ht="17" x14ac:dyDescent="0.25">
      <c r="A21" s="5">
        <v>1</v>
      </c>
      <c r="B21" t="s">
        <v>72</v>
      </c>
      <c r="C21" t="s">
        <v>2</v>
      </c>
      <c r="D21" t="s">
        <v>30</v>
      </c>
      <c r="E21" s="3">
        <v>1.05</v>
      </c>
      <c r="F21" s="2">
        <v>-0.68822599334387957</v>
      </c>
      <c r="G21" s="3">
        <f t="shared" si="9"/>
        <v>5.9320331767839685E-2</v>
      </c>
      <c r="H21" s="3">
        <f t="shared" si="10"/>
        <v>4.3939718756954904E-2</v>
      </c>
      <c r="I21" s="3">
        <f t="shared" si="11"/>
        <v>4.273603254058489E-2</v>
      </c>
      <c r="J21" s="3">
        <f t="shared" si="12"/>
        <v>3.385566064514256E-2</v>
      </c>
      <c r="K21" s="3">
        <f t="shared" si="13"/>
        <v>4.1473148641442581E-2</v>
      </c>
      <c r="L21" s="3">
        <f t="shared" si="14"/>
        <v>2.4413582929266875E-3</v>
      </c>
      <c r="M21" s="3">
        <f t="shared" si="15"/>
        <v>8.2900719815744983E-3</v>
      </c>
      <c r="N21" s="3">
        <f t="shared" si="16"/>
        <v>4.4617964155561074E-3</v>
      </c>
      <c r="O21" s="3">
        <f t="shared" si="17"/>
        <v>1.5325966222873522E-2</v>
      </c>
      <c r="P21" s="3">
        <f t="shared" si="18"/>
        <v>1.7840805881398025E-2</v>
      </c>
      <c r="Q21" s="3">
        <f t="shared" si="19"/>
        <v>1.6122517570022366E-2</v>
      </c>
      <c r="R21" s="3">
        <f t="shared" si="20"/>
        <v>5.9189018305727537E-3</v>
      </c>
      <c r="S21" s="3">
        <f t="shared" si="21"/>
        <v>5.611942284119209E-3</v>
      </c>
      <c r="T21" s="3">
        <f t="shared" si="22"/>
        <v>7.7093907462366662E-4</v>
      </c>
      <c r="U21" s="3">
        <f t="shared" si="23"/>
        <v>1.7709877092976334E-2</v>
      </c>
      <c r="V21" s="3">
        <f t="shared" si="24"/>
        <v>1.9872021107313564E-2</v>
      </c>
      <c r="W21" s="3">
        <f t="shared" si="25"/>
        <v>1.0270013180309845E-2</v>
      </c>
      <c r="X21" s="3">
        <f t="shared" si="26"/>
        <v>7.3475153656776815E-4</v>
      </c>
      <c r="Y21" s="3">
        <f t="shared" si="27"/>
        <v>3.9746070181845283E-3</v>
      </c>
      <c r="Z21" s="3">
        <f t="shared" si="28"/>
        <v>9.2694574011288333E-3</v>
      </c>
      <c r="AA21" s="3">
        <f t="shared" si="29"/>
        <v>3.4632397120340497E-2</v>
      </c>
      <c r="AB21" s="3"/>
      <c r="AD21" s="4">
        <f t="shared" si="30"/>
        <v>-0.62890566157603989</v>
      </c>
      <c r="AE21" s="4">
        <f t="shared" si="31"/>
        <v>-0.64428627458692467</v>
      </c>
      <c r="AF21" s="4">
        <f t="shared" si="32"/>
        <v>-0.64548996080329468</v>
      </c>
      <c r="AG21" s="4">
        <f t="shared" si="33"/>
        <v>-0.65437033269873701</v>
      </c>
      <c r="AH21" s="4">
        <f t="shared" si="34"/>
        <v>-0.64675284470243699</v>
      </c>
      <c r="AI21" s="4">
        <f t="shared" si="35"/>
        <v>-0.69066735163680626</v>
      </c>
      <c r="AJ21" s="4">
        <f t="shared" si="36"/>
        <v>-0.67993592136230507</v>
      </c>
      <c r="AK21" s="4">
        <f t="shared" si="37"/>
        <v>-0.69268778975943568</v>
      </c>
      <c r="AL21" s="4">
        <f t="shared" si="38"/>
        <v>-0.67290002712100605</v>
      </c>
      <c r="AM21" s="4">
        <f t="shared" si="39"/>
        <v>-0.7060667992252776</v>
      </c>
      <c r="AN21" s="4">
        <f t="shared" si="40"/>
        <v>-0.67210347577385721</v>
      </c>
      <c r="AO21" s="4">
        <f t="shared" si="41"/>
        <v>-0.68230709151330682</v>
      </c>
      <c r="AP21" s="4">
        <f t="shared" si="42"/>
        <v>-0.69383793562799878</v>
      </c>
      <c r="AQ21" s="4">
        <f t="shared" si="43"/>
        <v>-0.68899693241850324</v>
      </c>
      <c r="AR21" s="4">
        <f t="shared" si="44"/>
        <v>-0.70593587043685591</v>
      </c>
      <c r="AS21" s="4">
        <f t="shared" si="45"/>
        <v>-0.66835397223656601</v>
      </c>
      <c r="AT21" s="4">
        <f t="shared" si="46"/>
        <v>-0.67795598016356973</v>
      </c>
      <c r="AU21" s="4">
        <f t="shared" si="47"/>
        <v>-0.6874912418073118</v>
      </c>
      <c r="AV21" s="4">
        <f t="shared" si="48"/>
        <v>-0.68425138632569504</v>
      </c>
      <c r="AW21" s="4">
        <f t="shared" si="49"/>
        <v>-0.69749545074500841</v>
      </c>
      <c r="AX21" s="4">
        <f t="shared" si="50"/>
        <v>-0.65359359622353908</v>
      </c>
      <c r="BA21" t="s">
        <v>100</v>
      </c>
      <c r="BB21">
        <v>-348.503433351924</v>
      </c>
      <c r="BC21">
        <v>-178.84670329193401</v>
      </c>
      <c r="BD21">
        <v>-169.65572783506499</v>
      </c>
      <c r="BE21">
        <v>-348.594309574254</v>
      </c>
      <c r="BF21">
        <v>-178.89192853428801</v>
      </c>
      <c r="BG21">
        <v>-169.70135430447499</v>
      </c>
      <c r="BH21">
        <v>-348.623648604788</v>
      </c>
      <c r="BI21">
        <v>-178.90626774341601</v>
      </c>
      <c r="BJ21">
        <v>-169.71635220768499</v>
      </c>
      <c r="BK21">
        <v>-348.503774674174</v>
      </c>
      <c r="BL21">
        <v>-178.84669295891999</v>
      </c>
      <c r="BM21">
        <v>-169.655981066815</v>
      </c>
      <c r="BN21">
        <v>-348.593578398597</v>
      </c>
      <c r="BO21">
        <v>-178.89123288309</v>
      </c>
      <c r="BP21">
        <v>-169.70126196869001</v>
      </c>
      <c r="BQ21">
        <v>-348.62098239058298</v>
      </c>
      <c r="BR21">
        <v>-178.90439550001301</v>
      </c>
      <c r="BS21">
        <v>-169.715483022358</v>
      </c>
      <c r="BT21">
        <v>-348.50381484045698</v>
      </c>
      <c r="BU21">
        <v>-178.84671026342201</v>
      </c>
      <c r="BV21">
        <v>-169.65603351201401</v>
      </c>
      <c r="BW21">
        <v>-348.593330340791</v>
      </c>
      <c r="BX21">
        <v>-178.89101822195499</v>
      </c>
      <c r="BY21">
        <v>-169.701224793319</v>
      </c>
      <c r="BZ21">
        <v>-348.61988678711401</v>
      </c>
      <c r="CA21">
        <v>-178.903625246996</v>
      </c>
      <c r="CB21">
        <v>-169.71515583903201</v>
      </c>
      <c r="CC21">
        <v>-348.50379713841699</v>
      </c>
      <c r="CD21">
        <v>-178.84670011532799</v>
      </c>
      <c r="CE21">
        <v>-169.65603193328201</v>
      </c>
      <c r="CF21">
        <v>-348.59316760780598</v>
      </c>
      <c r="CG21">
        <v>-178.890902900573</v>
      </c>
      <c r="CH21">
        <v>-169.70118431565299</v>
      </c>
      <c r="CI21">
        <v>-348.61944868163101</v>
      </c>
      <c r="CJ21">
        <v>-178.90332669715499</v>
      </c>
      <c r="CK21">
        <v>-169.71502639748999</v>
      </c>
    </row>
    <row r="22" spans="1:89" ht="17" x14ac:dyDescent="0.25">
      <c r="A22" s="5">
        <v>1</v>
      </c>
      <c r="B22" t="s">
        <v>72</v>
      </c>
      <c r="C22" t="s">
        <v>2</v>
      </c>
      <c r="D22" t="s">
        <v>30</v>
      </c>
      <c r="E22" s="3">
        <v>1.1000000000000001</v>
      </c>
      <c r="F22" s="2">
        <v>-0.64812783464615253</v>
      </c>
      <c r="G22" s="3">
        <f t="shared" si="9"/>
        <v>5.9622830455725584E-2</v>
      </c>
      <c r="H22" s="3">
        <f t="shared" si="10"/>
        <v>3.7099983986358942E-2</v>
      </c>
      <c r="I22" s="3">
        <f t="shared" si="11"/>
        <v>4.1165370813793789E-2</v>
      </c>
      <c r="J22" s="3">
        <f t="shared" si="12"/>
        <v>2.2333232330895791E-2</v>
      </c>
      <c r="K22" s="3">
        <f t="shared" si="13"/>
        <v>4.5430694698315621E-2</v>
      </c>
      <c r="L22" s="3">
        <f t="shared" si="14"/>
        <v>2.9123053945434574E-4</v>
      </c>
      <c r="M22" s="3">
        <f t="shared" si="15"/>
        <v>4.560385349566598E-3</v>
      </c>
      <c r="N22" s="3">
        <f t="shared" si="16"/>
        <v>4.2013103131655072E-4</v>
      </c>
      <c r="O22" s="3">
        <f t="shared" si="17"/>
        <v>7.3593898601819197E-3</v>
      </c>
      <c r="P22" s="3">
        <f t="shared" si="18"/>
        <v>3.9237423517655134E-3</v>
      </c>
      <c r="Q22" s="3">
        <f t="shared" si="19"/>
        <v>1.1959004147166885E-2</v>
      </c>
      <c r="R22" s="3">
        <f t="shared" si="20"/>
        <v>2.7633594164802044E-3</v>
      </c>
      <c r="S22" s="3">
        <f t="shared" si="21"/>
        <v>1.1499270991858213E-3</v>
      </c>
      <c r="T22" s="3">
        <f t="shared" si="22"/>
        <v>3.2656210782635586E-3</v>
      </c>
      <c r="U22" s="3">
        <f t="shared" si="23"/>
        <v>5.4285434846734759E-4</v>
      </c>
      <c r="V22" s="3">
        <f t="shared" si="24"/>
        <v>1.514285868963039E-2</v>
      </c>
      <c r="W22" s="3">
        <f t="shared" si="25"/>
        <v>6.8020984173755572E-3</v>
      </c>
      <c r="X22" s="3">
        <f t="shared" si="26"/>
        <v>5.7230625666040424E-3</v>
      </c>
      <c r="Y22" s="3">
        <f t="shared" si="27"/>
        <v>1.3336095331815123E-3</v>
      </c>
      <c r="Z22" s="3">
        <f t="shared" si="28"/>
        <v>4.5909593789092984E-3</v>
      </c>
      <c r="AA22" s="3">
        <f t="shared" si="29"/>
        <v>1.9493874412202961E-2</v>
      </c>
      <c r="AB22" s="3"/>
      <c r="AD22" s="4">
        <f t="shared" si="30"/>
        <v>-0.58850500419042695</v>
      </c>
      <c r="AE22" s="4">
        <f t="shared" si="31"/>
        <v>-0.61102785065979359</v>
      </c>
      <c r="AF22" s="4">
        <f t="shared" si="32"/>
        <v>-0.60696246383235875</v>
      </c>
      <c r="AG22" s="4">
        <f t="shared" si="33"/>
        <v>-0.62579460231525674</v>
      </c>
      <c r="AH22" s="4">
        <f t="shared" si="34"/>
        <v>-0.60269713994783691</v>
      </c>
      <c r="AI22" s="4">
        <f t="shared" si="35"/>
        <v>-0.64783660410669819</v>
      </c>
      <c r="AJ22" s="4">
        <f t="shared" si="36"/>
        <v>-0.64356744929658594</v>
      </c>
      <c r="AK22" s="4">
        <f t="shared" si="37"/>
        <v>-0.64770770361483598</v>
      </c>
      <c r="AL22" s="4">
        <f t="shared" si="38"/>
        <v>-0.64076844478597061</v>
      </c>
      <c r="AM22" s="4">
        <f t="shared" si="39"/>
        <v>-0.65205157699791805</v>
      </c>
      <c r="AN22" s="4">
        <f t="shared" si="40"/>
        <v>-0.63616883049898565</v>
      </c>
      <c r="AO22" s="4">
        <f t="shared" si="41"/>
        <v>-0.64536447522967233</v>
      </c>
      <c r="AP22" s="4">
        <f t="shared" si="42"/>
        <v>-0.64697790754696671</v>
      </c>
      <c r="AQ22" s="4">
        <f t="shared" si="43"/>
        <v>-0.65139345572441609</v>
      </c>
      <c r="AR22" s="4">
        <f t="shared" si="44"/>
        <v>-0.64867068899461988</v>
      </c>
      <c r="AS22" s="4">
        <f t="shared" si="45"/>
        <v>-0.63298497595652214</v>
      </c>
      <c r="AT22" s="4">
        <f t="shared" si="46"/>
        <v>-0.64132573622877698</v>
      </c>
      <c r="AU22" s="4">
        <f t="shared" si="47"/>
        <v>-0.64240477207954849</v>
      </c>
      <c r="AV22" s="4">
        <f t="shared" si="48"/>
        <v>-0.64679422511297102</v>
      </c>
      <c r="AW22" s="4">
        <f t="shared" si="49"/>
        <v>-0.64353687526724324</v>
      </c>
      <c r="AX22" s="4">
        <f t="shared" si="50"/>
        <v>-0.62863396023394957</v>
      </c>
      <c r="BA22" t="s">
        <v>99</v>
      </c>
      <c r="BB22">
        <v>-348.50334732408697</v>
      </c>
      <c r="BC22">
        <v>-178.84669785358599</v>
      </c>
      <c r="BD22">
        <v>-169.65571162811901</v>
      </c>
      <c r="BE22">
        <v>-348.594243786265</v>
      </c>
      <c r="BF22">
        <v>-178.89192523013199</v>
      </c>
      <c r="BG22">
        <v>-169.70134482131201</v>
      </c>
      <c r="BH22">
        <v>-348.62358037063899</v>
      </c>
      <c r="BI22">
        <v>-178.90626200849101</v>
      </c>
      <c r="BJ22">
        <v>-169.716351105933</v>
      </c>
      <c r="BK22">
        <v>-348.503706722598</v>
      </c>
      <c r="BL22">
        <v>-178.84670203706401</v>
      </c>
      <c r="BM22">
        <v>-169.655972292233</v>
      </c>
      <c r="BN22">
        <v>-348.59350802740403</v>
      </c>
      <c r="BO22">
        <v>-178.891227990087</v>
      </c>
      <c r="BP22">
        <v>-169.701254447347</v>
      </c>
      <c r="BQ22">
        <v>-348.62091327957899</v>
      </c>
      <c r="BR22">
        <v>-178.90439469197901</v>
      </c>
      <c r="BS22">
        <v>-169.71548639971499</v>
      </c>
      <c r="BT22">
        <v>-348.50373972491798</v>
      </c>
      <c r="BU22">
        <v>-178.84670098054701</v>
      </c>
      <c r="BV22">
        <v>-169.65602494485</v>
      </c>
      <c r="BW22">
        <v>-348.593260001695</v>
      </c>
      <c r="BX22">
        <v>-178.89101444279299</v>
      </c>
      <c r="BY22">
        <v>-169.70121710518899</v>
      </c>
      <c r="BZ22">
        <v>-348.61981703815098</v>
      </c>
      <c r="CA22">
        <v>-178.90362368420901</v>
      </c>
      <c r="CB22">
        <v>-169.715162329061</v>
      </c>
      <c r="CC22">
        <v>-348.50372261163898</v>
      </c>
      <c r="CD22">
        <v>-178.84669091539499</v>
      </c>
      <c r="CE22">
        <v>-169.65602297051799</v>
      </c>
      <c r="CF22">
        <v>-348.59309809657202</v>
      </c>
      <c r="CG22">
        <v>-178.89089923638701</v>
      </c>
      <c r="CH22">
        <v>-169.701176842612</v>
      </c>
      <c r="CI22">
        <v>-348.619381273101</v>
      </c>
      <c r="CJ22">
        <v>-178.90332535319999</v>
      </c>
      <c r="CK22">
        <v>-169.71503218277499</v>
      </c>
    </row>
    <row r="23" spans="1:89" ht="17" x14ac:dyDescent="0.25">
      <c r="A23" s="5">
        <v>1</v>
      </c>
      <c r="B23" t="s">
        <v>72</v>
      </c>
      <c r="C23" t="s">
        <v>2</v>
      </c>
      <c r="D23" t="s">
        <v>30</v>
      </c>
      <c r="E23" s="3">
        <v>1.25</v>
      </c>
      <c r="F23" s="2">
        <v>-0.48745445145399946</v>
      </c>
      <c r="G23" s="3">
        <f t="shared" si="9"/>
        <v>3.5569272543274022E-2</v>
      </c>
      <c r="H23" s="3">
        <f t="shared" si="10"/>
        <v>2.7244840703813444E-2</v>
      </c>
      <c r="I23" s="3">
        <f t="shared" si="11"/>
        <v>2.7780579424359075E-2</v>
      </c>
      <c r="J23" s="3">
        <f t="shared" si="12"/>
        <v>2.17870573009325E-2</v>
      </c>
      <c r="K23" s="3">
        <f t="shared" si="13"/>
        <v>2.8342665950833179E-2</v>
      </c>
      <c r="L23" s="3">
        <f t="shared" si="14"/>
        <v>6.4312347569450146E-3</v>
      </c>
      <c r="M23" s="3">
        <f t="shared" si="15"/>
        <v>2.9939905749347129E-3</v>
      </c>
      <c r="N23" s="3">
        <f t="shared" si="16"/>
        <v>1.5440169490102407E-3</v>
      </c>
      <c r="O23" s="3">
        <f t="shared" si="17"/>
        <v>9.1734919963890049E-3</v>
      </c>
      <c r="P23" s="3">
        <f t="shared" si="18"/>
        <v>6.3052051708541446E-3</v>
      </c>
      <c r="Q23" s="3">
        <f t="shared" si="19"/>
        <v>3.9618223284915155E-4</v>
      </c>
      <c r="R23" s="3">
        <f t="shared" si="20"/>
        <v>5.6698611103362939E-3</v>
      </c>
      <c r="S23" s="3">
        <f t="shared" si="21"/>
        <v>9.3465171189217044E-3</v>
      </c>
      <c r="T23" s="3">
        <f t="shared" si="22"/>
        <v>9.646967454417954E-3</v>
      </c>
      <c r="U23" s="3">
        <f t="shared" si="23"/>
        <v>1.3203992275470311E-2</v>
      </c>
      <c r="V23" s="3">
        <f t="shared" si="24"/>
        <v>3.4581631241545896E-3</v>
      </c>
      <c r="W23" s="3">
        <f t="shared" si="25"/>
        <v>8.1103563113321675E-4</v>
      </c>
      <c r="X23" s="3">
        <f t="shared" si="26"/>
        <v>3.6319769848677796E-3</v>
      </c>
      <c r="Y23" s="3">
        <f t="shared" si="27"/>
        <v>3.6100689537148511E-3</v>
      </c>
      <c r="Z23" s="3">
        <f t="shared" si="28"/>
        <v>6.5916531592777883E-3</v>
      </c>
      <c r="AA23" s="3">
        <f t="shared" si="29"/>
        <v>1.5449946621448718E-2</v>
      </c>
      <c r="AB23" s="3"/>
      <c r="AD23" s="4">
        <f t="shared" si="30"/>
        <v>-0.45188517891072544</v>
      </c>
      <c r="AE23" s="4">
        <f t="shared" si="31"/>
        <v>-0.46020961075018602</v>
      </c>
      <c r="AF23" s="4">
        <f t="shared" si="32"/>
        <v>-0.45967387202964038</v>
      </c>
      <c r="AG23" s="4">
        <f t="shared" si="33"/>
        <v>-0.46566739415306696</v>
      </c>
      <c r="AH23" s="4">
        <f t="shared" si="34"/>
        <v>-0.45911178550316628</v>
      </c>
      <c r="AI23" s="4">
        <f t="shared" si="35"/>
        <v>-0.48102321669705445</v>
      </c>
      <c r="AJ23" s="4">
        <f t="shared" si="36"/>
        <v>-0.49044844202893417</v>
      </c>
      <c r="AK23" s="4">
        <f t="shared" si="37"/>
        <v>-0.48591043450498922</v>
      </c>
      <c r="AL23" s="4">
        <f t="shared" si="38"/>
        <v>-0.49662794345038846</v>
      </c>
      <c r="AM23" s="4">
        <f t="shared" si="39"/>
        <v>-0.48114924628314532</v>
      </c>
      <c r="AN23" s="4">
        <f t="shared" si="40"/>
        <v>-0.48705826922115031</v>
      </c>
      <c r="AO23" s="4">
        <f t="shared" si="41"/>
        <v>-0.49312431256433575</v>
      </c>
      <c r="AP23" s="4">
        <f t="shared" si="42"/>
        <v>-0.49680096857292116</v>
      </c>
      <c r="AQ23" s="4">
        <f t="shared" si="43"/>
        <v>-0.49710141890841741</v>
      </c>
      <c r="AR23" s="4">
        <f t="shared" si="44"/>
        <v>-0.50065844372946977</v>
      </c>
      <c r="AS23" s="4">
        <f t="shared" si="45"/>
        <v>-0.48399628832984487</v>
      </c>
      <c r="AT23" s="4">
        <f t="shared" si="46"/>
        <v>-0.48826548708513268</v>
      </c>
      <c r="AU23" s="4">
        <f t="shared" si="47"/>
        <v>-0.49108642843886724</v>
      </c>
      <c r="AV23" s="4">
        <f t="shared" si="48"/>
        <v>-0.49106452040771431</v>
      </c>
      <c r="AW23" s="4">
        <f t="shared" si="49"/>
        <v>-0.49404610461327725</v>
      </c>
      <c r="AX23" s="4">
        <f t="shared" si="50"/>
        <v>-0.50290439807544818</v>
      </c>
      <c r="BA23" t="s">
        <v>98</v>
      </c>
      <c r="BB23">
        <v>-348.50307814064098</v>
      </c>
      <c r="BC23">
        <v>-178.846684630456</v>
      </c>
      <c r="BD23">
        <v>-169.65567338534399</v>
      </c>
      <c r="BE23">
        <v>-348.59397887217301</v>
      </c>
      <c r="BF23">
        <v>-178.891916977801</v>
      </c>
      <c r="BG23">
        <v>-169.70132850370501</v>
      </c>
      <c r="BH23">
        <v>-348.62333073902101</v>
      </c>
      <c r="BI23">
        <v>-178.90625733499499</v>
      </c>
      <c r="BJ23">
        <v>-169.71634086711299</v>
      </c>
      <c r="BK23">
        <v>-348.50339891169199</v>
      </c>
      <c r="BL23">
        <v>-178.846697703112</v>
      </c>
      <c r="BM23">
        <v>-169.65593464932201</v>
      </c>
      <c r="BN23">
        <v>-348.59321910808899</v>
      </c>
      <c r="BO23">
        <v>-178.89121374598099</v>
      </c>
      <c r="BP23">
        <v>-169.701223782798</v>
      </c>
      <c r="BQ23">
        <v>-348.620636413574</v>
      </c>
      <c r="BR23">
        <v>-178.90438863003001</v>
      </c>
      <c r="BS23">
        <v>-169.71547343600901</v>
      </c>
      <c r="BT23">
        <v>-348.50345017275498</v>
      </c>
      <c r="BU23">
        <v>-178.84668009522801</v>
      </c>
      <c r="BV23">
        <v>-169.65599390080101</v>
      </c>
      <c r="BW23">
        <v>-348.59298895346598</v>
      </c>
      <c r="BX23">
        <v>-178.89100631356601</v>
      </c>
      <c r="BY23">
        <v>-169.70119679631901</v>
      </c>
      <c r="BZ23">
        <v>-348.61955835395702</v>
      </c>
      <c r="CA23">
        <v>-178.903621499406</v>
      </c>
      <c r="CB23">
        <v>-169.715145151846</v>
      </c>
      <c r="CC23">
        <v>-348.50343315216099</v>
      </c>
      <c r="CD23">
        <v>-178.84667021050399</v>
      </c>
      <c r="CE23">
        <v>-169.65599164450799</v>
      </c>
      <c r="CF23">
        <v>-348.59282622443999</v>
      </c>
      <c r="CG23">
        <v>-178.890891504217</v>
      </c>
      <c r="CH23">
        <v>-169.70115661967299</v>
      </c>
      <c r="CI23">
        <v>-348.61912268755702</v>
      </c>
      <c r="CJ23">
        <v>-178.903323608243</v>
      </c>
      <c r="CK23">
        <v>-169.71501648330801</v>
      </c>
    </row>
    <row r="24" spans="1:89" ht="17" x14ac:dyDescent="0.25">
      <c r="A24" s="5">
        <v>1</v>
      </c>
      <c r="B24" t="s">
        <v>72</v>
      </c>
      <c r="C24" t="s">
        <v>2</v>
      </c>
      <c r="D24" t="s">
        <v>30</v>
      </c>
      <c r="E24" s="3">
        <v>1.5</v>
      </c>
      <c r="F24" s="2">
        <v>-0.26735181068612907</v>
      </c>
      <c r="G24" s="3">
        <f t="shared" si="9"/>
        <v>1.9801036697129598E-2</v>
      </c>
      <c r="H24" s="3">
        <f t="shared" si="10"/>
        <v>2.7186320898359401E-2</v>
      </c>
      <c r="I24" s="3">
        <f t="shared" si="11"/>
        <v>1.5712476583441048E-2</v>
      </c>
      <c r="J24" s="3">
        <f t="shared" si="12"/>
        <v>3.2028366856134083E-2</v>
      </c>
      <c r="K24" s="3">
        <f t="shared" si="13"/>
        <v>3.6743448431988401E-3</v>
      </c>
      <c r="L24" s="3">
        <f t="shared" si="14"/>
        <v>4.6950723387129134E-3</v>
      </c>
      <c r="M24" s="3">
        <f t="shared" si="15"/>
        <v>6.9102358058520941E-3</v>
      </c>
      <c r="N24" s="3">
        <f t="shared" si="16"/>
        <v>4.653859727526688E-3</v>
      </c>
      <c r="O24" s="3">
        <f t="shared" si="17"/>
        <v>1.4519074390664188E-2</v>
      </c>
      <c r="P24" s="3">
        <f t="shared" si="18"/>
        <v>2.2865143338737792E-3</v>
      </c>
      <c r="Q24" s="3">
        <f t="shared" si="19"/>
        <v>1.1338401855021163E-2</v>
      </c>
      <c r="R24" s="3">
        <f t="shared" si="20"/>
        <v>5.9428473906916746E-3</v>
      </c>
      <c r="S24" s="3">
        <f t="shared" si="21"/>
        <v>8.4884162180532408E-3</v>
      </c>
      <c r="T24" s="3">
        <f t="shared" si="22"/>
        <v>2.4053365824265871E-3</v>
      </c>
      <c r="U24" s="3">
        <f t="shared" si="23"/>
        <v>1.1159176954957162E-2</v>
      </c>
      <c r="V24" s="3">
        <f t="shared" si="24"/>
        <v>1.3046861102210983E-2</v>
      </c>
      <c r="W24" s="3">
        <f t="shared" si="25"/>
        <v>5.1412755463221549E-3</v>
      </c>
      <c r="X24" s="3">
        <f t="shared" si="26"/>
        <v>4.9204568176972607E-3</v>
      </c>
      <c r="Y24" s="3">
        <f t="shared" si="27"/>
        <v>4.1897848461924792E-5</v>
      </c>
      <c r="Z24" s="3">
        <f t="shared" si="28"/>
        <v>4.6887781515990157E-3</v>
      </c>
      <c r="AA24" s="3">
        <f t="shared" si="29"/>
        <v>7.6100116937036222E-3</v>
      </c>
      <c r="AB24" s="3"/>
      <c r="AD24" s="4">
        <f t="shared" si="30"/>
        <v>-0.24755077398899947</v>
      </c>
      <c r="AE24" s="4">
        <f t="shared" si="31"/>
        <v>-0.24016548978776966</v>
      </c>
      <c r="AF24" s="4">
        <f t="shared" si="32"/>
        <v>-0.25163933410268802</v>
      </c>
      <c r="AG24" s="4">
        <f t="shared" si="33"/>
        <v>-0.23532344382999498</v>
      </c>
      <c r="AH24" s="4">
        <f t="shared" si="34"/>
        <v>-0.26367746584293023</v>
      </c>
      <c r="AI24" s="4">
        <f t="shared" si="35"/>
        <v>-0.27204688302484198</v>
      </c>
      <c r="AJ24" s="4">
        <f t="shared" si="36"/>
        <v>-0.26044157488027697</v>
      </c>
      <c r="AK24" s="4">
        <f t="shared" si="37"/>
        <v>-0.26269795095860238</v>
      </c>
      <c r="AL24" s="4">
        <f t="shared" si="38"/>
        <v>-0.25283273629546488</v>
      </c>
      <c r="AM24" s="4">
        <f t="shared" si="39"/>
        <v>-0.26506529635225529</v>
      </c>
      <c r="AN24" s="4">
        <f t="shared" si="40"/>
        <v>-0.27869021254115023</v>
      </c>
      <c r="AO24" s="4">
        <f t="shared" si="41"/>
        <v>-0.27329465807682074</v>
      </c>
      <c r="AP24" s="4">
        <f t="shared" si="42"/>
        <v>-0.27584022690418231</v>
      </c>
      <c r="AQ24" s="4">
        <f t="shared" si="43"/>
        <v>-0.26975714726855565</v>
      </c>
      <c r="AR24" s="4">
        <f t="shared" si="44"/>
        <v>-0.27851098764108623</v>
      </c>
      <c r="AS24" s="4">
        <f t="shared" si="45"/>
        <v>-0.28039867178834005</v>
      </c>
      <c r="AT24" s="4">
        <f t="shared" si="46"/>
        <v>-0.27249308623245122</v>
      </c>
      <c r="AU24" s="4">
        <f t="shared" si="47"/>
        <v>-0.27227226750382633</v>
      </c>
      <c r="AV24" s="4">
        <f t="shared" si="48"/>
        <v>-0.26730991283766714</v>
      </c>
      <c r="AW24" s="4">
        <f t="shared" si="49"/>
        <v>-0.27204058883772808</v>
      </c>
      <c r="AX24" s="4">
        <f t="shared" si="50"/>
        <v>-0.25974179899242544</v>
      </c>
      <c r="BA24" t="s">
        <v>97</v>
      </c>
      <c r="BB24">
        <v>-348.50268192897801</v>
      </c>
      <c r="BC24">
        <v>-178.84665538221799</v>
      </c>
      <c r="BD24">
        <v>-169.65563204950701</v>
      </c>
      <c r="BE24">
        <v>-348.59361774865698</v>
      </c>
      <c r="BF24">
        <v>-178.89190977480899</v>
      </c>
      <c r="BG24">
        <v>-169.70132524579401</v>
      </c>
      <c r="BH24">
        <v>-348.62300088878902</v>
      </c>
      <c r="BI24">
        <v>-178.90625687903901</v>
      </c>
      <c r="BJ24">
        <v>-169.716342996962</v>
      </c>
      <c r="BK24">
        <v>-348.50297993285898</v>
      </c>
      <c r="BL24">
        <v>-178.84665328708201</v>
      </c>
      <c r="BM24">
        <v>-169.655893111491</v>
      </c>
      <c r="BN24">
        <v>-348.59284329640002</v>
      </c>
      <c r="BO24">
        <v>-178.89120839178301</v>
      </c>
      <c r="BP24">
        <v>-169.70121986456601</v>
      </c>
      <c r="BQ24">
        <v>-348.62028173363001</v>
      </c>
      <c r="BR24">
        <v>-178.904386613383</v>
      </c>
      <c r="BS24">
        <v>-169.715476484432</v>
      </c>
      <c r="BT24">
        <v>-348.50304700231499</v>
      </c>
      <c r="BU24">
        <v>-178.84664812912399</v>
      </c>
      <c r="BV24">
        <v>-169.65595475208599</v>
      </c>
      <c r="BW24">
        <v>-348.59261883974301</v>
      </c>
      <c r="BX24">
        <v>-178.890997306396</v>
      </c>
      <c r="BY24">
        <v>-169.701186010605</v>
      </c>
      <c r="BZ24">
        <v>-348.619206741266</v>
      </c>
      <c r="CA24">
        <v>-178.903619175236</v>
      </c>
      <c r="CB24">
        <v>-169.71514798666601</v>
      </c>
      <c r="CC24">
        <v>-348.50303703789399</v>
      </c>
      <c r="CD24">
        <v>-178.84663838463999</v>
      </c>
      <c r="CE24">
        <v>-169.655951809546</v>
      </c>
      <c r="CF24">
        <v>-348.59246299580002</v>
      </c>
      <c r="CG24">
        <v>-178.890882853883</v>
      </c>
      <c r="CH24">
        <v>-169.701145896561</v>
      </c>
      <c r="CI24">
        <v>-348.61877445674497</v>
      </c>
      <c r="CJ24">
        <v>-178.90332127751199</v>
      </c>
      <c r="CK24">
        <v>-169.71501928577399</v>
      </c>
    </row>
    <row r="25" spans="1:89" ht="17" x14ac:dyDescent="0.25">
      <c r="A25" s="5">
        <v>1</v>
      </c>
      <c r="B25" t="s">
        <v>72</v>
      </c>
      <c r="C25" t="s">
        <v>2</v>
      </c>
      <c r="D25" t="s">
        <v>30</v>
      </c>
      <c r="E25" s="3">
        <v>2</v>
      </c>
      <c r="F25" s="2">
        <v>-8.0107390760735489E-2</v>
      </c>
      <c r="G25" s="3">
        <f t="shared" si="9"/>
        <v>8.3747654979128561E-3</v>
      </c>
      <c r="H25" s="3">
        <f t="shared" si="10"/>
        <v>9.7513833102062103E-3</v>
      </c>
      <c r="I25" s="3">
        <f t="shared" si="11"/>
        <v>8.9051748314994544E-3</v>
      </c>
      <c r="J25" s="3">
        <f t="shared" si="12"/>
        <v>1.0653941225622063E-2</v>
      </c>
      <c r="K25" s="3">
        <f t="shared" si="13"/>
        <v>8.0173495423644936E-3</v>
      </c>
      <c r="L25" s="3">
        <f t="shared" si="14"/>
        <v>1.203324268544706E-3</v>
      </c>
      <c r="M25" s="3">
        <f t="shared" si="15"/>
        <v>4.4757885455274787E-3</v>
      </c>
      <c r="N25" s="3">
        <f t="shared" si="16"/>
        <v>5.0747018445533587E-3</v>
      </c>
      <c r="O25" s="3">
        <f t="shared" si="17"/>
        <v>8.1992099462293577E-3</v>
      </c>
      <c r="P25" s="3">
        <f t="shared" si="18"/>
        <v>5.7030698959903425E-3</v>
      </c>
      <c r="Q25" s="3">
        <f t="shared" si="19"/>
        <v>7.8171664650506928E-3</v>
      </c>
      <c r="R25" s="3">
        <f t="shared" si="20"/>
        <v>1.0723617955660097E-3</v>
      </c>
      <c r="S25" s="3">
        <f t="shared" si="21"/>
        <v>8.4156602698731708E-4</v>
      </c>
      <c r="T25" s="3">
        <f t="shared" si="22"/>
        <v>3.3497637849796563E-3</v>
      </c>
      <c r="U25" s="3">
        <f t="shared" si="23"/>
        <v>2.8496214473711368E-3</v>
      </c>
      <c r="V25" s="3">
        <f t="shared" si="24"/>
        <v>1.9644182532484664E-2</v>
      </c>
      <c r="W25" s="3">
        <f t="shared" si="25"/>
        <v>8.0424586841352091E-3</v>
      </c>
      <c r="X25" s="3">
        <f t="shared" si="26"/>
        <v>4.1643062696476718E-3</v>
      </c>
      <c r="Y25" s="3">
        <f t="shared" si="27"/>
        <v>4.3597008701880269E-4</v>
      </c>
      <c r="Z25" s="3">
        <f t="shared" si="28"/>
        <v>9.5425047890257408E-5</v>
      </c>
      <c r="AA25" s="3">
        <f t="shared" si="29"/>
        <v>1.3208140618631292E-3</v>
      </c>
      <c r="AB25" s="3"/>
      <c r="AD25" s="4">
        <f t="shared" si="30"/>
        <v>-7.1732625262822633E-2</v>
      </c>
      <c r="AE25" s="4">
        <f t="shared" si="31"/>
        <v>-7.0356007450529279E-2</v>
      </c>
      <c r="AF25" s="4">
        <f t="shared" si="32"/>
        <v>-7.1202215929236035E-2</v>
      </c>
      <c r="AG25" s="4">
        <f t="shared" si="33"/>
        <v>-6.9453449535113426E-2</v>
      </c>
      <c r="AH25" s="4">
        <f t="shared" si="34"/>
        <v>-7.2090041218370995E-2</v>
      </c>
      <c r="AI25" s="4">
        <f t="shared" si="35"/>
        <v>-8.1310715029280195E-2</v>
      </c>
      <c r="AJ25" s="4">
        <f t="shared" si="36"/>
        <v>-7.563160221520801E-2</v>
      </c>
      <c r="AK25" s="4">
        <f t="shared" si="37"/>
        <v>-7.503268891618213E-2</v>
      </c>
      <c r="AL25" s="4">
        <f t="shared" si="38"/>
        <v>-7.1908180814506131E-2</v>
      </c>
      <c r="AM25" s="4">
        <f t="shared" si="39"/>
        <v>-7.4404320864745147E-2</v>
      </c>
      <c r="AN25" s="4">
        <f t="shared" si="40"/>
        <v>-8.7924557225786182E-2</v>
      </c>
      <c r="AO25" s="4">
        <f t="shared" si="41"/>
        <v>-8.1179752556301499E-2</v>
      </c>
      <c r="AP25" s="4">
        <f t="shared" si="42"/>
        <v>-7.9265824733748172E-2</v>
      </c>
      <c r="AQ25" s="4">
        <f t="shared" si="43"/>
        <v>-7.6757626975755833E-2</v>
      </c>
      <c r="AR25" s="4">
        <f t="shared" si="44"/>
        <v>-7.7257769313364352E-2</v>
      </c>
      <c r="AS25" s="4">
        <f t="shared" si="45"/>
        <v>-9.9751573293220153E-2</v>
      </c>
      <c r="AT25" s="4">
        <f t="shared" si="46"/>
        <v>-8.8149849444870698E-2</v>
      </c>
      <c r="AU25" s="4">
        <f t="shared" si="47"/>
        <v>-8.4271697030383161E-2</v>
      </c>
      <c r="AV25" s="4">
        <f t="shared" si="48"/>
        <v>-8.0543360847754292E-2</v>
      </c>
      <c r="AW25" s="4">
        <f t="shared" si="49"/>
        <v>-8.0202815808625746E-2</v>
      </c>
      <c r="AX25" s="4">
        <f t="shared" si="50"/>
        <v>-7.878657669887236E-2</v>
      </c>
      <c r="BA25" t="s">
        <v>96</v>
      </c>
      <c r="BB25">
        <v>-348.50237004968801</v>
      </c>
      <c r="BC25">
        <v>-178.84665369320999</v>
      </c>
      <c r="BD25">
        <v>-169.655602043268</v>
      </c>
      <c r="BE25">
        <v>-348.59332433942399</v>
      </c>
      <c r="BF25">
        <v>-178.89190003021599</v>
      </c>
      <c r="BG25">
        <v>-169.70131218977801</v>
      </c>
      <c r="BH25">
        <v>-348.62271020902199</v>
      </c>
      <c r="BI25">
        <v>-178.906256083041</v>
      </c>
      <c r="BJ25">
        <v>-169.71634065803201</v>
      </c>
      <c r="BK25">
        <v>-348.50262406886799</v>
      </c>
      <c r="BL25">
        <v>-178.84663426399999</v>
      </c>
      <c r="BM25">
        <v>-169.65586022800099</v>
      </c>
      <c r="BN25">
        <v>-348.59252097340902</v>
      </c>
      <c r="BO25">
        <v>-178.89119826841099</v>
      </c>
      <c r="BP25">
        <v>-169.70120217837299</v>
      </c>
      <c r="BQ25">
        <v>-348.61997774669499</v>
      </c>
      <c r="BR25">
        <v>-178.90438622087601</v>
      </c>
      <c r="BS25">
        <v>-169.71547195362299</v>
      </c>
      <c r="BT25">
        <v>-348.502674744118</v>
      </c>
      <c r="BU25">
        <v>-178.84661789763399</v>
      </c>
      <c r="BV25">
        <v>-169.655916729789</v>
      </c>
      <c r="BW25">
        <v>-348.59228634611702</v>
      </c>
      <c r="BX25">
        <v>-178.89098822326599</v>
      </c>
      <c r="BY25">
        <v>-169.70116875468599</v>
      </c>
      <c r="BZ25">
        <v>-348.61888817229402</v>
      </c>
      <c r="CA25">
        <v>-178.903617140488</v>
      </c>
      <c r="CB25">
        <v>-169.715144713679</v>
      </c>
      <c r="CC25">
        <v>-348.50268151924502</v>
      </c>
      <c r="CD25">
        <v>-178.84660836493799</v>
      </c>
      <c r="CE25">
        <v>-169.65591419006299</v>
      </c>
      <c r="CF25">
        <v>-348.59214334856199</v>
      </c>
      <c r="CG25">
        <v>-178.89087387273</v>
      </c>
      <c r="CH25">
        <v>-169.701129000111</v>
      </c>
      <c r="CI25">
        <v>-348.61846929254699</v>
      </c>
      <c r="CJ25">
        <v>-178.90331895925701</v>
      </c>
      <c r="CK25">
        <v>-169.71501603779799</v>
      </c>
    </row>
    <row r="26" spans="1:89" ht="17" x14ac:dyDescent="0.25">
      <c r="A26" s="5">
        <v>2</v>
      </c>
      <c r="B26" t="s">
        <v>72</v>
      </c>
      <c r="C26" t="s">
        <v>2</v>
      </c>
      <c r="D26" t="s">
        <v>21</v>
      </c>
      <c r="E26" s="3">
        <v>0.9</v>
      </c>
      <c r="F26" s="2">
        <v>-0.48101807458465928</v>
      </c>
      <c r="G26" s="3">
        <f t="shared" si="9"/>
        <v>0.1025523436590548</v>
      </c>
      <c r="H26" s="3">
        <f t="shared" si="10"/>
        <v>6.5791905899487857E-2</v>
      </c>
      <c r="I26" s="3">
        <f t="shared" si="11"/>
        <v>4.3555261517344401E-2</v>
      </c>
      <c r="J26" s="3">
        <f t="shared" si="12"/>
        <v>4.1690500427495503E-2</v>
      </c>
      <c r="K26" s="3">
        <f t="shared" si="13"/>
        <v>2.0225011673784044E-2</v>
      </c>
      <c r="L26" s="3">
        <f t="shared" si="14"/>
        <v>8.4756194926447315E-2</v>
      </c>
      <c r="M26" s="3">
        <f t="shared" si="15"/>
        <v>4.0150155874952853E-2</v>
      </c>
      <c r="N26" s="3">
        <f t="shared" si="16"/>
        <v>1.8712964881874738E-2</v>
      </c>
      <c r="O26" s="3">
        <f t="shared" si="17"/>
        <v>1.0904904751690481E-2</v>
      </c>
      <c r="P26" s="3">
        <f t="shared" si="18"/>
        <v>3.7785141928301513E-3</v>
      </c>
      <c r="Q26" s="3">
        <f t="shared" si="19"/>
        <v>8.8411656135845507E-2</v>
      </c>
      <c r="R26" s="3">
        <f t="shared" si="20"/>
        <v>5.2051151549822428E-2</v>
      </c>
      <c r="S26" s="3">
        <f t="shared" si="21"/>
        <v>3.5387194994884186E-2</v>
      </c>
      <c r="T26" s="3">
        <f t="shared" si="22"/>
        <v>2.8211956001452987E-2</v>
      </c>
      <c r="U26" s="3">
        <f t="shared" si="23"/>
        <v>1.790369959298177E-2</v>
      </c>
      <c r="V26" s="3">
        <f t="shared" si="24"/>
        <v>8.1185569245306344E-2</v>
      </c>
      <c r="W26" s="3">
        <f t="shared" si="25"/>
        <v>4.5934294341295367E-2</v>
      </c>
      <c r="X26" s="3">
        <f t="shared" si="26"/>
        <v>2.9304122316539782E-2</v>
      </c>
      <c r="Y26" s="3">
        <f t="shared" si="27"/>
        <v>2.282234786712356E-2</v>
      </c>
      <c r="Z26" s="3">
        <f t="shared" si="28"/>
        <v>1.1856072979091303E-2</v>
      </c>
      <c r="AA26" s="3">
        <f t="shared" si="29"/>
        <v>1.4706584409464596E-2</v>
      </c>
      <c r="AB26" s="3"/>
      <c r="AD26" s="4">
        <f t="shared" si="30"/>
        <v>-0.37846573092560448</v>
      </c>
      <c r="AE26" s="4">
        <f t="shared" si="31"/>
        <v>-0.41522616868517143</v>
      </c>
      <c r="AF26" s="4">
        <f t="shared" si="32"/>
        <v>-0.43746281306731488</v>
      </c>
      <c r="AG26" s="4">
        <f t="shared" si="33"/>
        <v>-0.43932757415716378</v>
      </c>
      <c r="AH26" s="4">
        <f t="shared" si="34"/>
        <v>-0.46079306291087524</v>
      </c>
      <c r="AI26" s="4">
        <f t="shared" si="35"/>
        <v>-0.39626187965821197</v>
      </c>
      <c r="AJ26" s="4">
        <f t="shared" si="36"/>
        <v>-0.44086791870970643</v>
      </c>
      <c r="AK26" s="4">
        <f t="shared" si="37"/>
        <v>-0.46230510970278454</v>
      </c>
      <c r="AL26" s="4">
        <f t="shared" si="38"/>
        <v>-0.4701131698329688</v>
      </c>
      <c r="AM26" s="4">
        <f t="shared" si="39"/>
        <v>-0.48479658877748943</v>
      </c>
      <c r="AN26" s="4">
        <f t="shared" si="40"/>
        <v>-0.39260641844881378</v>
      </c>
      <c r="AO26" s="4">
        <f t="shared" si="41"/>
        <v>-0.42896692303483686</v>
      </c>
      <c r="AP26" s="4">
        <f t="shared" si="42"/>
        <v>-0.4456308795897751</v>
      </c>
      <c r="AQ26" s="4">
        <f t="shared" si="43"/>
        <v>-0.4528061185832063</v>
      </c>
      <c r="AR26" s="4">
        <f t="shared" si="44"/>
        <v>-0.46311437499167751</v>
      </c>
      <c r="AS26" s="4">
        <f t="shared" si="45"/>
        <v>-0.39983250533935294</v>
      </c>
      <c r="AT26" s="4">
        <f t="shared" si="46"/>
        <v>-0.43508378024336392</v>
      </c>
      <c r="AU26" s="4">
        <f t="shared" si="47"/>
        <v>-0.4517139522681195</v>
      </c>
      <c r="AV26" s="4">
        <f t="shared" si="48"/>
        <v>-0.45819572671753572</v>
      </c>
      <c r="AW26" s="4">
        <f t="shared" si="49"/>
        <v>-0.46916200160556798</v>
      </c>
      <c r="AX26" s="4">
        <f t="shared" si="50"/>
        <v>-0.46631149017519469</v>
      </c>
      <c r="BA26" t="s">
        <v>95</v>
      </c>
      <c r="BB26">
        <v>-294.40860430423197</v>
      </c>
      <c r="BC26">
        <v>-178.846785811389</v>
      </c>
      <c r="BD26">
        <v>-115.561215369335</v>
      </c>
      <c r="BE26">
        <v>-294.48574368874802</v>
      </c>
      <c r="BF26">
        <v>-178.89194006153301</v>
      </c>
      <c r="BG26">
        <v>-115.593141922223</v>
      </c>
      <c r="BH26">
        <v>-294.51078586968902</v>
      </c>
      <c r="BI26">
        <v>-178.90626049747101</v>
      </c>
      <c r="BJ26">
        <v>-115.603828230879</v>
      </c>
      <c r="BK26">
        <v>-294.408753216359</v>
      </c>
      <c r="BL26">
        <v>-178.846797513018</v>
      </c>
      <c r="BM26">
        <v>-115.56132421986599</v>
      </c>
      <c r="BN26">
        <v>-294.48491169373301</v>
      </c>
      <c r="BO26">
        <v>-178.89124651916899</v>
      </c>
      <c r="BP26">
        <v>-115.592962606844</v>
      </c>
      <c r="BQ26">
        <v>-294.50814122028999</v>
      </c>
      <c r="BR26">
        <v>-178.90438546884499</v>
      </c>
      <c r="BS26">
        <v>-115.60301902138799</v>
      </c>
      <c r="BT26">
        <v>-294.40873936032</v>
      </c>
      <c r="BU26">
        <v>-178.84677227621299</v>
      </c>
      <c r="BV26">
        <v>-115.56134142598</v>
      </c>
      <c r="BW26">
        <v>-294.48461692368301</v>
      </c>
      <c r="BX26">
        <v>-178.89102994481601</v>
      </c>
      <c r="BY26">
        <v>-115.59290337659</v>
      </c>
      <c r="BZ26">
        <v>-294.50702732204701</v>
      </c>
      <c r="CA26">
        <v>-178.90361080073299</v>
      </c>
      <c r="CB26">
        <v>-115.602706363333</v>
      </c>
      <c r="CC26">
        <v>-294.40873494066199</v>
      </c>
      <c r="CD26">
        <v>-178.846761898713</v>
      </c>
      <c r="CE26">
        <v>-115.56133586832</v>
      </c>
      <c r="CF26">
        <v>-294.48447586066902</v>
      </c>
      <c r="CG26">
        <v>-178.89091388905899</v>
      </c>
      <c r="CH26">
        <v>-115.592868621501</v>
      </c>
      <c r="CI26">
        <v>-294.5066259816</v>
      </c>
      <c r="CJ26">
        <v>-178.90331181596201</v>
      </c>
      <c r="CK26">
        <v>-115.602594313664</v>
      </c>
    </row>
    <row r="27" spans="1:89" ht="17" x14ac:dyDescent="0.25">
      <c r="A27" s="5">
        <v>2</v>
      </c>
      <c r="B27" t="s">
        <v>72</v>
      </c>
      <c r="C27" t="s">
        <v>2</v>
      </c>
      <c r="D27" t="s">
        <v>21</v>
      </c>
      <c r="E27" s="3">
        <v>0.95</v>
      </c>
      <c r="F27" s="2">
        <v>-0.66722527993946779</v>
      </c>
      <c r="G27" s="3">
        <f t="shared" si="9"/>
        <v>9.6507681362469899E-2</v>
      </c>
      <c r="H27" s="3">
        <f t="shared" si="10"/>
        <v>5.477530449919854E-2</v>
      </c>
      <c r="I27" s="3">
        <f t="shared" si="11"/>
        <v>6.4632624711168041E-2</v>
      </c>
      <c r="J27" s="3">
        <f t="shared" si="12"/>
        <v>2.7414124997740319E-2</v>
      </c>
      <c r="K27" s="3">
        <f t="shared" si="13"/>
        <v>7.4974731163070518E-2</v>
      </c>
      <c r="L27" s="3">
        <f t="shared" si="14"/>
        <v>6.9117695518166156E-2</v>
      </c>
      <c r="M27" s="3">
        <f t="shared" si="15"/>
        <v>1.4513658669811691E-2</v>
      </c>
      <c r="N27" s="3">
        <f t="shared" si="16"/>
        <v>2.2361834669267777E-2</v>
      </c>
      <c r="O27" s="3">
        <f t="shared" si="17"/>
        <v>2.1286623173875086E-2</v>
      </c>
      <c r="P27" s="3">
        <f t="shared" si="18"/>
        <v>3.059598653754958E-2</v>
      </c>
      <c r="Q27" s="3">
        <f t="shared" si="19"/>
        <v>7.4670740431535321E-2</v>
      </c>
      <c r="R27" s="3">
        <f t="shared" si="20"/>
        <v>4.5580985097221305E-2</v>
      </c>
      <c r="S27" s="3">
        <f t="shared" si="21"/>
        <v>3.4144701003851918E-2</v>
      </c>
      <c r="T27" s="3">
        <f t="shared" si="22"/>
        <v>2.6508742460206181E-2</v>
      </c>
      <c r="U27" s="3">
        <f t="shared" si="23"/>
        <v>2.2145976709169291E-2</v>
      </c>
      <c r="V27" s="3">
        <f t="shared" si="24"/>
        <v>6.7581374044744291E-2</v>
      </c>
      <c r="W27" s="3">
        <f t="shared" si="25"/>
        <v>3.8933436237674091E-2</v>
      </c>
      <c r="X27" s="3">
        <f t="shared" si="26"/>
        <v>2.7174755355172553E-2</v>
      </c>
      <c r="Y27" s="3">
        <f t="shared" si="27"/>
        <v>2.0150864345016894E-2</v>
      </c>
      <c r="Z27" s="3">
        <f t="shared" si="28"/>
        <v>1.4837778691564329E-2</v>
      </c>
      <c r="AA27" s="3">
        <f t="shared" si="29"/>
        <v>1.5511456463971118E-2</v>
      </c>
      <c r="AB27" s="3"/>
      <c r="AD27" s="4">
        <f t="shared" si="30"/>
        <v>-0.57071759857699789</v>
      </c>
      <c r="AE27" s="4">
        <f t="shared" si="31"/>
        <v>-0.61244997544026925</v>
      </c>
      <c r="AF27" s="4">
        <f t="shared" si="32"/>
        <v>-0.60259265522829975</v>
      </c>
      <c r="AG27" s="4">
        <f t="shared" si="33"/>
        <v>-0.63981115494172747</v>
      </c>
      <c r="AH27" s="4">
        <f t="shared" si="34"/>
        <v>-0.59225054877639727</v>
      </c>
      <c r="AI27" s="4">
        <f t="shared" si="35"/>
        <v>-0.59810758442130163</v>
      </c>
      <c r="AJ27" s="4">
        <f t="shared" si="36"/>
        <v>-0.65271162126965609</v>
      </c>
      <c r="AK27" s="4">
        <f t="shared" si="37"/>
        <v>-0.64486344527020001</v>
      </c>
      <c r="AL27" s="4">
        <f t="shared" si="38"/>
        <v>-0.68851190311334287</v>
      </c>
      <c r="AM27" s="4">
        <f t="shared" si="39"/>
        <v>-0.63662929340191821</v>
      </c>
      <c r="AN27" s="4">
        <f t="shared" si="40"/>
        <v>-0.59255453950793247</v>
      </c>
      <c r="AO27" s="4">
        <f t="shared" si="41"/>
        <v>-0.62164429484224648</v>
      </c>
      <c r="AP27" s="4">
        <f t="shared" si="42"/>
        <v>-0.63308057893561587</v>
      </c>
      <c r="AQ27" s="4">
        <f t="shared" si="43"/>
        <v>-0.64071653747926161</v>
      </c>
      <c r="AR27" s="4">
        <f t="shared" si="44"/>
        <v>-0.6450793032302985</v>
      </c>
      <c r="AS27" s="4">
        <f t="shared" si="45"/>
        <v>-0.59964390589472349</v>
      </c>
      <c r="AT27" s="4">
        <f t="shared" si="46"/>
        <v>-0.6282918437017937</v>
      </c>
      <c r="AU27" s="4">
        <f t="shared" si="47"/>
        <v>-0.64005052458429523</v>
      </c>
      <c r="AV27" s="4">
        <f t="shared" si="48"/>
        <v>-0.64707441559445089</v>
      </c>
      <c r="AW27" s="4">
        <f t="shared" si="49"/>
        <v>-0.65238750124790346</v>
      </c>
      <c r="AX27" s="4">
        <f t="shared" si="50"/>
        <v>-0.6827367364034389</v>
      </c>
      <c r="BA27" t="s">
        <v>94</v>
      </c>
      <c r="BB27">
        <v>-294.40885988542499</v>
      </c>
      <c r="BC27">
        <v>-178.846769851901</v>
      </c>
      <c r="BD27">
        <v>-115.561180537176</v>
      </c>
      <c r="BE27">
        <v>-294.48603796046001</v>
      </c>
      <c r="BF27">
        <v>-178.89193129376201</v>
      </c>
      <c r="BG27">
        <v>-115.59313066557699</v>
      </c>
      <c r="BH27">
        <v>-294.511062667104</v>
      </c>
      <c r="BI27">
        <v>-178.90625677419101</v>
      </c>
      <c r="BJ27">
        <v>-115.603845600431</v>
      </c>
      <c r="BK27">
        <v>-294.40902389551701</v>
      </c>
      <c r="BL27">
        <v>-178.84678132066901</v>
      </c>
      <c r="BM27">
        <v>-115.561289429781</v>
      </c>
      <c r="BN27">
        <v>-294.48520140943202</v>
      </c>
      <c r="BO27">
        <v>-178.891237137769</v>
      </c>
      <c r="BP27">
        <v>-115.592924109528</v>
      </c>
      <c r="BQ27">
        <v>-294.50843502623798</v>
      </c>
      <c r="BR27">
        <v>-178.90438220826999</v>
      </c>
      <c r="BS27">
        <v>-115.60302516269699</v>
      </c>
      <c r="BT27">
        <v>-294.409004428667</v>
      </c>
      <c r="BU27">
        <v>-178.846753638976</v>
      </c>
      <c r="BV27">
        <v>-115.561306493964</v>
      </c>
      <c r="BW27">
        <v>-294.48490221560002</v>
      </c>
      <c r="BX27">
        <v>-178.891020974843</v>
      </c>
      <c r="BY27">
        <v>-115.592890587556</v>
      </c>
      <c r="BZ27">
        <v>-294.50731717310902</v>
      </c>
      <c r="CA27">
        <v>-178.90360976218699</v>
      </c>
      <c r="CB27">
        <v>-115.60269853284299</v>
      </c>
      <c r="CC27">
        <v>-294.40900008533299</v>
      </c>
      <c r="CD27">
        <v>-178.84674345247399</v>
      </c>
      <c r="CE27">
        <v>-115.561301039508</v>
      </c>
      <c r="CF27">
        <v>-294.48476250226599</v>
      </c>
      <c r="CG27">
        <v>-178.890905227948</v>
      </c>
      <c r="CH27">
        <v>-115.592856027574</v>
      </c>
      <c r="CI27">
        <v>-294.506917822265</v>
      </c>
      <c r="CJ27">
        <v>-178.90331116904301</v>
      </c>
      <c r="CK27">
        <v>-115.60258666782801</v>
      </c>
    </row>
    <row r="28" spans="1:89" ht="17" x14ac:dyDescent="0.25">
      <c r="A28" s="5">
        <v>2</v>
      </c>
      <c r="B28" t="s">
        <v>72</v>
      </c>
      <c r="C28" t="s">
        <v>2</v>
      </c>
      <c r="D28" t="s">
        <v>21</v>
      </c>
      <c r="E28" s="3">
        <v>1</v>
      </c>
      <c r="F28" s="2">
        <v>-0.76104632739244271</v>
      </c>
      <c r="G28" s="3">
        <f t="shared" si="9"/>
        <v>9.1375741083247419E-2</v>
      </c>
      <c r="H28" s="3">
        <f t="shared" si="10"/>
        <v>6.4537920296926954E-2</v>
      </c>
      <c r="I28" s="3">
        <f t="shared" si="11"/>
        <v>5.3347189476023349E-2</v>
      </c>
      <c r="J28" s="3">
        <f t="shared" si="12"/>
        <v>4.6942123288567505E-2</v>
      </c>
      <c r="K28" s="3">
        <f t="shared" si="13"/>
        <v>4.1606094844255592E-2</v>
      </c>
      <c r="L28" s="3">
        <f t="shared" si="14"/>
        <v>5.6501881766355955E-2</v>
      </c>
      <c r="M28" s="3">
        <f t="shared" si="15"/>
        <v>2.0241970085955963E-2</v>
      </c>
      <c r="N28" s="3">
        <f t="shared" si="16"/>
        <v>1.4332064299274028E-2</v>
      </c>
      <c r="O28" s="3">
        <f t="shared" si="17"/>
        <v>3.531273298788884E-3</v>
      </c>
      <c r="P28" s="3">
        <f t="shared" si="18"/>
        <v>8.1315074083290195E-3</v>
      </c>
      <c r="Q28" s="3">
        <f t="shared" si="19"/>
        <v>6.252673791287866E-2</v>
      </c>
      <c r="R28" s="3">
        <f t="shared" si="20"/>
        <v>3.6057280275038073E-2</v>
      </c>
      <c r="S28" s="3">
        <f t="shared" si="21"/>
        <v>2.8442732362988332E-2</v>
      </c>
      <c r="T28" s="3">
        <f t="shared" si="22"/>
        <v>1.870299479764892E-2</v>
      </c>
      <c r="U28" s="3">
        <f t="shared" si="23"/>
        <v>2.0453698488050898E-2</v>
      </c>
      <c r="V28" s="3">
        <f t="shared" si="24"/>
        <v>5.78886551945752E-2</v>
      </c>
      <c r="W28" s="3">
        <f t="shared" si="25"/>
        <v>3.1405891219751458E-2</v>
      </c>
      <c r="X28" s="3">
        <f t="shared" si="26"/>
        <v>2.5532199601763672E-2</v>
      </c>
      <c r="Y28" s="3">
        <f t="shared" si="27"/>
        <v>1.4042881650851879E-2</v>
      </c>
      <c r="Z28" s="3">
        <f t="shared" si="28"/>
        <v>1.9369637904202763E-2</v>
      </c>
      <c r="AA28" s="3">
        <f t="shared" si="29"/>
        <v>2.7345770935947034E-3</v>
      </c>
      <c r="AB28" s="3"/>
      <c r="AD28" s="4">
        <f t="shared" si="30"/>
        <v>-0.66967058630919529</v>
      </c>
      <c r="AE28" s="4">
        <f t="shared" si="31"/>
        <v>-0.69650840709551576</v>
      </c>
      <c r="AF28" s="4">
        <f t="shared" si="32"/>
        <v>-0.70769913791641936</v>
      </c>
      <c r="AG28" s="4">
        <f t="shared" si="33"/>
        <v>-0.71410420410387521</v>
      </c>
      <c r="AH28" s="4">
        <f t="shared" si="34"/>
        <v>-0.71944023254818712</v>
      </c>
      <c r="AI28" s="4">
        <f t="shared" si="35"/>
        <v>-0.70454444562608676</v>
      </c>
      <c r="AJ28" s="4">
        <f t="shared" si="36"/>
        <v>-0.74080435730648675</v>
      </c>
      <c r="AK28" s="4">
        <f t="shared" si="37"/>
        <v>-0.74671426309316868</v>
      </c>
      <c r="AL28" s="4">
        <f t="shared" si="38"/>
        <v>-0.7645776006912316</v>
      </c>
      <c r="AM28" s="4">
        <f t="shared" si="39"/>
        <v>-0.75291481998411369</v>
      </c>
      <c r="AN28" s="4">
        <f t="shared" si="40"/>
        <v>-0.69851958947956405</v>
      </c>
      <c r="AO28" s="4">
        <f t="shared" si="41"/>
        <v>-0.72498904711740464</v>
      </c>
      <c r="AP28" s="4">
        <f t="shared" si="42"/>
        <v>-0.73260359502945438</v>
      </c>
      <c r="AQ28" s="4">
        <f t="shared" si="43"/>
        <v>-0.74234333259479379</v>
      </c>
      <c r="AR28" s="4">
        <f t="shared" si="44"/>
        <v>-0.74059262890439181</v>
      </c>
      <c r="AS28" s="4">
        <f t="shared" si="45"/>
        <v>-0.70315767219786751</v>
      </c>
      <c r="AT28" s="4">
        <f t="shared" si="46"/>
        <v>-0.72964043617269125</v>
      </c>
      <c r="AU28" s="4">
        <f t="shared" si="47"/>
        <v>-0.73551412779067904</v>
      </c>
      <c r="AV28" s="4">
        <f t="shared" si="48"/>
        <v>-0.74700344574159083</v>
      </c>
      <c r="AW28" s="4">
        <f t="shared" si="49"/>
        <v>-0.74167668948823995</v>
      </c>
      <c r="AX28" s="4">
        <f t="shared" si="50"/>
        <v>-0.75831175029884801</v>
      </c>
      <c r="BA28" t="s">
        <v>93</v>
      </c>
      <c r="BB28">
        <v>-294.40897348386699</v>
      </c>
      <c r="BC28">
        <v>-178.846755831481</v>
      </c>
      <c r="BD28">
        <v>-115.561150464421</v>
      </c>
      <c r="BE28">
        <v>-294.486181055457</v>
      </c>
      <c r="BF28">
        <v>-178.891923710714</v>
      </c>
      <c r="BG28">
        <v>-115.59314738799</v>
      </c>
      <c r="BH28">
        <v>-294.51121833510399</v>
      </c>
      <c r="BI28">
        <v>-178.90624801515</v>
      </c>
      <c r="BJ28">
        <v>-115.60384252963701</v>
      </c>
      <c r="BK28">
        <v>-294.40914819184002</v>
      </c>
      <c r="BL28">
        <v>-178.846765632988</v>
      </c>
      <c r="BM28">
        <v>-115.561259795857</v>
      </c>
      <c r="BN28">
        <v>-294.48534892738002</v>
      </c>
      <c r="BO28">
        <v>-178.89122997995599</v>
      </c>
      <c r="BP28">
        <v>-115.592938400584</v>
      </c>
      <c r="BQ28">
        <v>-294.50858901236398</v>
      </c>
      <c r="BR28">
        <v>-178.904375297332</v>
      </c>
      <c r="BS28">
        <v>-115.603023750158</v>
      </c>
      <c r="BT28">
        <v>-294.409129094131</v>
      </c>
      <c r="BU28">
        <v>-178.84673834368201</v>
      </c>
      <c r="BV28">
        <v>-115.56127758867299</v>
      </c>
      <c r="BW28">
        <v>-294.48505085941002</v>
      </c>
      <c r="BX28">
        <v>-178.89101364676301</v>
      </c>
      <c r="BY28">
        <v>-115.592881869107</v>
      </c>
      <c r="BZ28">
        <v>-294.507473358391</v>
      </c>
      <c r="CA28">
        <v>-178.90360759972199</v>
      </c>
      <c r="CB28">
        <v>-115.602698280575</v>
      </c>
      <c r="CC28">
        <v>-294.40912114252598</v>
      </c>
      <c r="CD28">
        <v>-178.84672819761499</v>
      </c>
      <c r="CE28">
        <v>-115.56127239188</v>
      </c>
      <c r="CF28">
        <v>-294.48490810564999</v>
      </c>
      <c r="CG28">
        <v>-178.89089811677701</v>
      </c>
      <c r="CH28">
        <v>-115.592847232873</v>
      </c>
      <c r="CI28">
        <v>-294.50706813105802</v>
      </c>
      <c r="CJ28">
        <v>-178.90330939240201</v>
      </c>
      <c r="CK28">
        <v>-115.60258662233301</v>
      </c>
    </row>
    <row r="29" spans="1:89" ht="17" x14ac:dyDescent="0.25">
      <c r="A29" s="5">
        <v>2</v>
      </c>
      <c r="B29" t="s">
        <v>72</v>
      </c>
      <c r="C29" t="s">
        <v>2</v>
      </c>
      <c r="D29" t="s">
        <v>21</v>
      </c>
      <c r="E29" s="3">
        <v>1.05</v>
      </c>
      <c r="F29" s="2">
        <v>-0.79120992901772536</v>
      </c>
      <c r="G29" s="3">
        <f t="shared" si="9"/>
        <v>8.008659159224929E-2</v>
      </c>
      <c r="H29" s="3">
        <f t="shared" si="10"/>
        <v>6.6442292979235984E-2</v>
      </c>
      <c r="I29" s="3">
        <f t="shared" si="11"/>
        <v>4.5272229611079351E-2</v>
      </c>
      <c r="J29" s="3">
        <f t="shared" si="12"/>
        <v>5.74966222175326E-2</v>
      </c>
      <c r="K29" s="3">
        <f t="shared" si="13"/>
        <v>2.3061015585472355E-2</v>
      </c>
      <c r="L29" s="3">
        <f t="shared" si="14"/>
        <v>5.0283890097287398E-2</v>
      </c>
      <c r="M29" s="3">
        <f t="shared" si="15"/>
        <v>1.7838839585944233E-2</v>
      </c>
      <c r="N29" s="3">
        <f t="shared" si="16"/>
        <v>5.5311851281638624E-3</v>
      </c>
      <c r="O29" s="3">
        <f t="shared" si="17"/>
        <v>3.4332498012297208E-3</v>
      </c>
      <c r="P29" s="3">
        <f t="shared" si="18"/>
        <v>7.3817638111467465E-3</v>
      </c>
      <c r="Q29" s="3">
        <f t="shared" si="19"/>
        <v>5.1498900355824384E-2</v>
      </c>
      <c r="R29" s="3">
        <f t="shared" si="20"/>
        <v>2.9275951369930331E-2</v>
      </c>
      <c r="S29" s="3">
        <f t="shared" si="21"/>
        <v>2.2324639554694437E-2</v>
      </c>
      <c r="T29" s="3">
        <f t="shared" si="22"/>
        <v>1.4705822804118029E-2</v>
      </c>
      <c r="U29" s="3">
        <f t="shared" si="23"/>
        <v>1.5031459945266668E-2</v>
      </c>
      <c r="V29" s="3">
        <f t="shared" si="24"/>
        <v>5.0274081512703073E-2</v>
      </c>
      <c r="W29" s="3">
        <f t="shared" si="25"/>
        <v>2.7534416092586778E-2</v>
      </c>
      <c r="X29" s="3">
        <f t="shared" si="26"/>
        <v>2.2142522525336772E-2</v>
      </c>
      <c r="Y29" s="3">
        <f t="shared" si="27"/>
        <v>1.2625510486721558E-2</v>
      </c>
      <c r="Z29" s="3">
        <f t="shared" si="28"/>
        <v>1.6485453864615418E-2</v>
      </c>
      <c r="AA29" s="3">
        <f t="shared" si="29"/>
        <v>2.1696391323512421E-3</v>
      </c>
      <c r="AB29" s="3"/>
      <c r="AD29" s="4">
        <f t="shared" si="30"/>
        <v>-0.71112333742547607</v>
      </c>
      <c r="AE29" s="4">
        <f t="shared" si="31"/>
        <v>-0.72476763603848937</v>
      </c>
      <c r="AF29" s="4">
        <f t="shared" si="32"/>
        <v>-0.745937699406646</v>
      </c>
      <c r="AG29" s="4">
        <f t="shared" si="33"/>
        <v>-0.73371330680019275</v>
      </c>
      <c r="AH29" s="4">
        <f t="shared" si="34"/>
        <v>-0.768148913432253</v>
      </c>
      <c r="AI29" s="4">
        <f t="shared" si="35"/>
        <v>-0.74092603892043796</v>
      </c>
      <c r="AJ29" s="4">
        <f t="shared" si="36"/>
        <v>-0.77337108943178112</v>
      </c>
      <c r="AK29" s="4">
        <f t="shared" si="37"/>
        <v>-0.78567874388956149</v>
      </c>
      <c r="AL29" s="4">
        <f t="shared" si="38"/>
        <v>-0.79464317881895508</v>
      </c>
      <c r="AM29" s="4">
        <f t="shared" si="39"/>
        <v>-0.7985916928288721</v>
      </c>
      <c r="AN29" s="4">
        <f t="shared" si="40"/>
        <v>-0.73971102866190097</v>
      </c>
      <c r="AO29" s="4">
        <f t="shared" si="41"/>
        <v>-0.76193397764779502</v>
      </c>
      <c r="AP29" s="4">
        <f t="shared" si="42"/>
        <v>-0.76888528946303092</v>
      </c>
      <c r="AQ29" s="4">
        <f t="shared" si="43"/>
        <v>-0.77650410621360733</v>
      </c>
      <c r="AR29" s="4">
        <f t="shared" si="44"/>
        <v>-0.77617846907245869</v>
      </c>
      <c r="AS29" s="4">
        <f t="shared" si="45"/>
        <v>-0.74093584750502228</v>
      </c>
      <c r="AT29" s="4">
        <f t="shared" si="46"/>
        <v>-0.76367551292513858</v>
      </c>
      <c r="AU29" s="4">
        <f t="shared" si="47"/>
        <v>-0.76906740649238858</v>
      </c>
      <c r="AV29" s="4">
        <f t="shared" si="48"/>
        <v>-0.7785844185310038</v>
      </c>
      <c r="AW29" s="4">
        <f t="shared" si="49"/>
        <v>-0.77472447515310994</v>
      </c>
      <c r="AX29" s="4">
        <f t="shared" si="50"/>
        <v>-0.7933795681500766</v>
      </c>
      <c r="BA29" t="s">
        <v>92</v>
      </c>
      <c r="BB29">
        <v>-294.40900364639202</v>
      </c>
      <c r="BC29">
        <v>-178.846748193254</v>
      </c>
      <c r="BD29">
        <v>-115.561122206012</v>
      </c>
      <c r="BE29">
        <v>-294.48621043583501</v>
      </c>
      <c r="BF29">
        <v>-178.89191791969199</v>
      </c>
      <c r="BG29">
        <v>-115.59313752544401</v>
      </c>
      <c r="BH29">
        <v>-294.51126155737802</v>
      </c>
      <c r="BI29">
        <v>-178.90624601308099</v>
      </c>
      <c r="BJ29">
        <v>-115.603826816956</v>
      </c>
      <c r="BK29">
        <v>-294.409166855536</v>
      </c>
      <c r="BL29">
        <v>-178.846754803246</v>
      </c>
      <c r="BM29">
        <v>-115.56123131153799</v>
      </c>
      <c r="BN29">
        <v>-294.48537759417701</v>
      </c>
      <c r="BO29">
        <v>-178.891224344764</v>
      </c>
      <c r="BP29">
        <v>-115.592920804184</v>
      </c>
      <c r="BQ29">
        <v>-294.50863545155403</v>
      </c>
      <c r="BR29">
        <v>-178.90437464980599</v>
      </c>
      <c r="BS29">
        <v>-115.60300874302401</v>
      </c>
      <c r="BT29">
        <v>-294.40915170891998</v>
      </c>
      <c r="BU29">
        <v>-178.84672492417599</v>
      </c>
      <c r="BV29">
        <v>-115.561247980234</v>
      </c>
      <c r="BW29">
        <v>-294.48508699851499</v>
      </c>
      <c r="BX29">
        <v>-178.89100790386601</v>
      </c>
      <c r="BY29">
        <v>-115.592864875617</v>
      </c>
      <c r="BZ29">
        <v>-294.50751405601102</v>
      </c>
      <c r="CA29">
        <v>-178.90360629518</v>
      </c>
      <c r="CB29">
        <v>-115.602682464179</v>
      </c>
      <c r="CC29">
        <v>-294.40913860984199</v>
      </c>
      <c r="CD29">
        <v>-178.84671507056501</v>
      </c>
      <c r="CE29">
        <v>-115.561242782894</v>
      </c>
      <c r="CF29">
        <v>-294.48493954608398</v>
      </c>
      <c r="CG29">
        <v>-178.890892491215</v>
      </c>
      <c r="CH29">
        <v>-115.59283006052399</v>
      </c>
      <c r="CI29">
        <v>-294.50710546691897</v>
      </c>
      <c r="CJ29">
        <v>-178.903308768437</v>
      </c>
      <c r="CK29">
        <v>-115.602571111608</v>
      </c>
    </row>
    <row r="30" spans="1:89" ht="17" x14ac:dyDescent="0.25">
      <c r="A30" s="5">
        <v>2</v>
      </c>
      <c r="B30" t="s">
        <v>72</v>
      </c>
      <c r="C30" t="s">
        <v>2</v>
      </c>
      <c r="D30" t="s">
        <v>21</v>
      </c>
      <c r="E30" s="3">
        <v>1.1000000000000001</v>
      </c>
      <c r="F30" s="2">
        <v>-0.78390374961226539</v>
      </c>
      <c r="G30" s="3">
        <f t="shared" si="9"/>
        <v>7.437654347216982E-2</v>
      </c>
      <c r="H30" s="3">
        <f t="shared" si="10"/>
        <v>6.4186891107149369E-2</v>
      </c>
      <c r="I30" s="3">
        <f t="shared" si="11"/>
        <v>4.8704057417822022E-2</v>
      </c>
      <c r="J30" s="3">
        <f t="shared" si="12"/>
        <v>5.7506205069777883E-2</v>
      </c>
      <c r="K30" s="3">
        <f t="shared" si="13"/>
        <v>3.2459772891314631E-2</v>
      </c>
      <c r="L30" s="3">
        <f t="shared" si="14"/>
        <v>4.2091850493707894E-2</v>
      </c>
      <c r="M30" s="3">
        <f t="shared" si="15"/>
        <v>1.1402180665239792E-2</v>
      </c>
      <c r="N30" s="3">
        <f t="shared" si="16"/>
        <v>6.2993342518797846E-3</v>
      </c>
      <c r="O30" s="3">
        <f t="shared" si="17"/>
        <v>8.7190208605766317E-3</v>
      </c>
      <c r="P30" s="3">
        <f t="shared" si="18"/>
        <v>9.4552817884629992E-4</v>
      </c>
      <c r="Q30" s="3">
        <f t="shared" si="19"/>
        <v>4.1206441509455516E-2</v>
      </c>
      <c r="R30" s="3">
        <f t="shared" si="20"/>
        <v>2.1998963706596264E-2</v>
      </c>
      <c r="S30" s="3">
        <f t="shared" si="21"/>
        <v>2.0394324624528726E-2</v>
      </c>
      <c r="T30" s="3">
        <f t="shared" si="22"/>
        <v>9.4058816097835063E-3</v>
      </c>
      <c r="U30" s="3">
        <f t="shared" si="23"/>
        <v>1.871076886629397E-2</v>
      </c>
      <c r="V30" s="3">
        <f t="shared" si="24"/>
        <v>4.1658055716492615E-2</v>
      </c>
      <c r="W30" s="3">
        <f t="shared" si="25"/>
        <v>2.3058125672754115E-2</v>
      </c>
      <c r="X30" s="3">
        <f t="shared" si="26"/>
        <v>2.0313032657592101E-2</v>
      </c>
      <c r="Y30" s="3">
        <f t="shared" si="27"/>
        <v>1.0863372752050182E-2</v>
      </c>
      <c r="Z30" s="3">
        <f t="shared" si="28"/>
        <v>1.7432935067913879E-2</v>
      </c>
      <c r="AA30" s="3">
        <f t="shared" si="29"/>
        <v>9.6398462041991095E-3</v>
      </c>
      <c r="AB30" s="3"/>
      <c r="AD30" s="4">
        <f t="shared" si="30"/>
        <v>-0.70952720614009557</v>
      </c>
      <c r="AE30" s="4">
        <f t="shared" si="31"/>
        <v>-0.71971685850511602</v>
      </c>
      <c r="AF30" s="4">
        <f t="shared" si="32"/>
        <v>-0.73519969219444337</v>
      </c>
      <c r="AG30" s="4">
        <f t="shared" si="33"/>
        <v>-0.72639754454248751</v>
      </c>
      <c r="AH30" s="4">
        <f t="shared" si="34"/>
        <v>-0.75144397672095076</v>
      </c>
      <c r="AI30" s="4">
        <f t="shared" si="35"/>
        <v>-0.74181189911855749</v>
      </c>
      <c r="AJ30" s="4">
        <f t="shared" si="36"/>
        <v>-0.7725015689470256</v>
      </c>
      <c r="AK30" s="4">
        <f t="shared" si="37"/>
        <v>-0.7776044153603856</v>
      </c>
      <c r="AL30" s="4">
        <f t="shared" si="38"/>
        <v>-0.79262277047284202</v>
      </c>
      <c r="AM30" s="4">
        <f t="shared" si="39"/>
        <v>-0.78295822143341909</v>
      </c>
      <c r="AN30" s="4">
        <f t="shared" si="40"/>
        <v>-0.74269730810280987</v>
      </c>
      <c r="AO30" s="4">
        <f t="shared" si="41"/>
        <v>-0.76190478590566912</v>
      </c>
      <c r="AP30" s="4">
        <f t="shared" si="42"/>
        <v>-0.76350942498773666</v>
      </c>
      <c r="AQ30" s="4">
        <f t="shared" si="43"/>
        <v>-0.77449786800248188</v>
      </c>
      <c r="AR30" s="4">
        <f t="shared" si="44"/>
        <v>-0.76519298074597142</v>
      </c>
      <c r="AS30" s="4">
        <f t="shared" si="45"/>
        <v>-0.74224569389577277</v>
      </c>
      <c r="AT30" s="4">
        <f t="shared" si="46"/>
        <v>-0.76084562393951127</v>
      </c>
      <c r="AU30" s="4">
        <f t="shared" si="47"/>
        <v>-0.76359071695467329</v>
      </c>
      <c r="AV30" s="4">
        <f t="shared" si="48"/>
        <v>-0.77304037686021521</v>
      </c>
      <c r="AW30" s="4">
        <f t="shared" si="49"/>
        <v>-0.76647081454435151</v>
      </c>
      <c r="AX30" s="4">
        <f t="shared" si="50"/>
        <v>-0.7935435958164645</v>
      </c>
      <c r="BA30" t="s">
        <v>91</v>
      </c>
      <c r="BB30">
        <v>-294.40895646282002</v>
      </c>
      <c r="BC30">
        <v>-178.846721555507</v>
      </c>
      <c r="BD30">
        <v>-115.561104203784</v>
      </c>
      <c r="BE30">
        <v>-294.48619637289499</v>
      </c>
      <c r="BF30">
        <v>-178.89191302288199</v>
      </c>
      <c r="BG30">
        <v>-115.59313640824</v>
      </c>
      <c r="BH30">
        <v>-294.51124908071699</v>
      </c>
      <c r="BI30">
        <v>-178.90624485093599</v>
      </c>
      <c r="BJ30">
        <v>-115.60383261454299</v>
      </c>
      <c r="BK30">
        <v>-294.40913141763502</v>
      </c>
      <c r="BL30">
        <v>-178.84673799939199</v>
      </c>
      <c r="BM30">
        <v>-115.561211265783</v>
      </c>
      <c r="BN30">
        <v>-294.48537053348798</v>
      </c>
      <c r="BO30">
        <v>-178.89121914439301</v>
      </c>
      <c r="BP30">
        <v>-115.592920329535</v>
      </c>
      <c r="BQ30">
        <v>-294.50863095236201</v>
      </c>
      <c r="BR30">
        <v>-178.904377194223</v>
      </c>
      <c r="BS30">
        <v>-115.60301456667599</v>
      </c>
      <c r="BT30">
        <v>-294.40912554570201</v>
      </c>
      <c r="BU30">
        <v>-178.84671296151501</v>
      </c>
      <c r="BV30">
        <v>-115.561229020738</v>
      </c>
      <c r="BW30">
        <v>-294.48508151462698</v>
      </c>
      <c r="BX30">
        <v>-178.89100292344901</v>
      </c>
      <c r="BY30">
        <v>-115.592864418666</v>
      </c>
      <c r="BZ30">
        <v>-294.50751084845001</v>
      </c>
      <c r="CA30">
        <v>-178.90360563094799</v>
      </c>
      <c r="CB30">
        <v>-115.602688487835</v>
      </c>
      <c r="CC30">
        <v>-294.40911020549697</v>
      </c>
      <c r="CD30">
        <v>-178.84670339546199</v>
      </c>
      <c r="CE30">
        <v>-115.561223966279</v>
      </c>
      <c r="CF30">
        <v>-294.48493004612601</v>
      </c>
      <c r="CG30">
        <v>-178.890887773077</v>
      </c>
      <c r="CH30">
        <v>-115.592829788419</v>
      </c>
      <c r="CI30">
        <v>-294.507101885032</v>
      </c>
      <c r="CJ30">
        <v>-178.903307738358</v>
      </c>
      <c r="CK30">
        <v>-115.60257728745999</v>
      </c>
    </row>
    <row r="31" spans="1:89" ht="17" x14ac:dyDescent="0.25">
      <c r="A31" s="5">
        <v>2</v>
      </c>
      <c r="B31" t="s">
        <v>72</v>
      </c>
      <c r="C31" t="s">
        <v>2</v>
      </c>
      <c r="D31" t="s">
        <v>21</v>
      </c>
      <c r="E31" s="3">
        <v>1.25</v>
      </c>
      <c r="F31" s="2">
        <v>-0.65703711415473554</v>
      </c>
      <c r="G31" s="3">
        <f t="shared" si="9"/>
        <v>5.3136557181042821E-2</v>
      </c>
      <c r="H31" s="3">
        <f t="shared" si="10"/>
        <v>4.8799068461192974E-2</v>
      </c>
      <c r="I31" s="3">
        <f t="shared" si="11"/>
        <v>4.5452499415606917E-2</v>
      </c>
      <c r="J31" s="3">
        <f t="shared" si="12"/>
        <v>4.5955261892537846E-2</v>
      </c>
      <c r="K31" s="3">
        <f t="shared" si="13"/>
        <v>4.194134500712321E-2</v>
      </c>
      <c r="L31" s="3">
        <f t="shared" si="14"/>
        <v>2.3787740221450693E-2</v>
      </c>
      <c r="M31" s="3">
        <f t="shared" si="15"/>
        <v>7.5952108609220748E-3</v>
      </c>
      <c r="N31" s="3">
        <f t="shared" si="16"/>
        <v>8.6898227260358007E-3</v>
      </c>
      <c r="O31" s="3">
        <f t="shared" si="17"/>
        <v>3.0211674936494459E-3</v>
      </c>
      <c r="P31" s="3">
        <f t="shared" si="18"/>
        <v>9.8382679615649504E-3</v>
      </c>
      <c r="Q31" s="3">
        <f t="shared" si="19"/>
        <v>2.0466802422439367E-2</v>
      </c>
      <c r="R31" s="3">
        <f t="shared" si="20"/>
        <v>8.1652643073397702E-3</v>
      </c>
      <c r="S31" s="3">
        <f t="shared" si="21"/>
        <v>7.3986510106329728E-3</v>
      </c>
      <c r="T31" s="3">
        <f t="shared" si="22"/>
        <v>9.9953442971090212E-5</v>
      </c>
      <c r="U31" s="3">
        <f t="shared" si="23"/>
        <v>6.5943354206454696E-3</v>
      </c>
      <c r="V31" s="3">
        <f t="shared" si="24"/>
        <v>2.6747555053672434E-2</v>
      </c>
      <c r="W31" s="3">
        <f t="shared" si="25"/>
        <v>1.5086343946315695E-2</v>
      </c>
      <c r="X31" s="3">
        <f t="shared" si="26"/>
        <v>1.4033742572180263E-2</v>
      </c>
      <c r="Y31" s="3">
        <f t="shared" si="27"/>
        <v>7.4408534592019793E-3</v>
      </c>
      <c r="Z31" s="3">
        <f t="shared" si="28"/>
        <v>1.2929373917349607E-2</v>
      </c>
      <c r="AA31" s="3">
        <f t="shared" si="29"/>
        <v>6.4749428046212421E-3</v>
      </c>
      <c r="AB31" s="3"/>
      <c r="AD31" s="4">
        <f t="shared" si="30"/>
        <v>-0.60390055697369271</v>
      </c>
      <c r="AE31" s="4">
        <f t="shared" si="31"/>
        <v>-0.60823804569354256</v>
      </c>
      <c r="AF31" s="4">
        <f t="shared" si="32"/>
        <v>-0.61158461473912862</v>
      </c>
      <c r="AG31" s="4">
        <f t="shared" si="33"/>
        <v>-0.61108185226219769</v>
      </c>
      <c r="AH31" s="4">
        <f t="shared" si="34"/>
        <v>-0.61509576914761233</v>
      </c>
      <c r="AI31" s="4">
        <f t="shared" si="35"/>
        <v>-0.63324937393328484</v>
      </c>
      <c r="AJ31" s="4">
        <f t="shared" si="36"/>
        <v>-0.64944190329381346</v>
      </c>
      <c r="AK31" s="4">
        <f t="shared" si="37"/>
        <v>-0.64834729142869973</v>
      </c>
      <c r="AL31" s="4">
        <f t="shared" si="38"/>
        <v>-0.66005828164838498</v>
      </c>
      <c r="AM31" s="4">
        <f t="shared" si="39"/>
        <v>-0.64719884619317058</v>
      </c>
      <c r="AN31" s="4">
        <f t="shared" si="40"/>
        <v>-0.63657031173229617</v>
      </c>
      <c r="AO31" s="4">
        <f t="shared" si="41"/>
        <v>-0.64887184984739577</v>
      </c>
      <c r="AP31" s="4">
        <f t="shared" si="42"/>
        <v>-0.64963846314410256</v>
      </c>
      <c r="AQ31" s="4">
        <f t="shared" si="43"/>
        <v>-0.65693716071176445</v>
      </c>
      <c r="AR31" s="4">
        <f t="shared" si="44"/>
        <v>-0.65044277873409007</v>
      </c>
      <c r="AS31" s="4">
        <f t="shared" si="45"/>
        <v>-0.6302895591010631</v>
      </c>
      <c r="AT31" s="4">
        <f t="shared" si="46"/>
        <v>-0.64195077020841984</v>
      </c>
      <c r="AU31" s="4">
        <f t="shared" si="47"/>
        <v>-0.64300337158255527</v>
      </c>
      <c r="AV31" s="4">
        <f t="shared" si="48"/>
        <v>-0.64959626069553356</v>
      </c>
      <c r="AW31" s="4">
        <f t="shared" si="49"/>
        <v>-0.64410774023738593</v>
      </c>
      <c r="AX31" s="4">
        <f t="shared" si="50"/>
        <v>-0.66351205695935678</v>
      </c>
      <c r="BA31" t="s">
        <v>90</v>
      </c>
      <c r="BB31">
        <v>-294.40870866</v>
      </c>
      <c r="BC31">
        <v>-178.846697539064</v>
      </c>
      <c r="BD31">
        <v>-115.56104874418</v>
      </c>
      <c r="BE31">
        <v>-294.48599135528798</v>
      </c>
      <c r="BF31">
        <v>-178.891903128385</v>
      </c>
      <c r="BG31">
        <v>-115.593118937919</v>
      </c>
      <c r="BH31">
        <v>-294.51104621122602</v>
      </c>
      <c r="BI31">
        <v>-178.90624193582701</v>
      </c>
      <c r="BJ31">
        <v>-115.603829653318</v>
      </c>
      <c r="BK31">
        <v>-294.40888462935698</v>
      </c>
      <c r="BL31">
        <v>-178.846714862661</v>
      </c>
      <c r="BM31">
        <v>-115.561160619625</v>
      </c>
      <c r="BN31">
        <v>-294.48514787453098</v>
      </c>
      <c r="BO31">
        <v>-178.89120858531601</v>
      </c>
      <c r="BP31">
        <v>-115.592904337707</v>
      </c>
      <c r="BQ31">
        <v>-294.50840762149102</v>
      </c>
      <c r="BR31">
        <v>-178.90437049172201</v>
      </c>
      <c r="BS31">
        <v>-115.60300392263601</v>
      </c>
      <c r="BT31">
        <v>-294.408894255907</v>
      </c>
      <c r="BU31">
        <v>-178.84669045075199</v>
      </c>
      <c r="BV31">
        <v>-115.561189365833</v>
      </c>
      <c r="BW31">
        <v>-294.48487222898802</v>
      </c>
      <c r="BX31">
        <v>-178.890992318603</v>
      </c>
      <c r="BY31">
        <v>-115.59284586731501</v>
      </c>
      <c r="BZ31">
        <v>-294.50731601018401</v>
      </c>
      <c r="CA31">
        <v>-178.90360302108499</v>
      </c>
      <c r="CB31">
        <v>-115.602677724353</v>
      </c>
      <c r="CC31">
        <v>-294.40886952442298</v>
      </c>
      <c r="CD31">
        <v>-178.84668058639599</v>
      </c>
      <c r="CE31">
        <v>-115.56118450772099</v>
      </c>
      <c r="CF31">
        <v>-294.48471284791202</v>
      </c>
      <c r="CG31">
        <v>-178.89087763174001</v>
      </c>
      <c r="CH31">
        <v>-115.592812202544</v>
      </c>
      <c r="CI31">
        <v>-294.506896850087</v>
      </c>
      <c r="CJ31">
        <v>-178.90330494202999</v>
      </c>
      <c r="CK31">
        <v>-115.602567217002</v>
      </c>
    </row>
    <row r="32" spans="1:89" ht="17" x14ac:dyDescent="0.25">
      <c r="A32" s="5">
        <v>2</v>
      </c>
      <c r="B32" t="s">
        <v>72</v>
      </c>
      <c r="C32" t="s">
        <v>2</v>
      </c>
      <c r="D32" t="s">
        <v>21</v>
      </c>
      <c r="E32" s="3">
        <v>1.5</v>
      </c>
      <c r="F32" s="2">
        <v>-0.41688087943951091</v>
      </c>
      <c r="G32" s="3">
        <f t="shared" si="9"/>
        <v>1.5303786621704341E-2</v>
      </c>
      <c r="H32" s="3">
        <f t="shared" si="10"/>
        <v>3.0975827584136972E-2</v>
      </c>
      <c r="I32" s="3">
        <f t="shared" si="11"/>
        <v>3.0292282770191081E-2</v>
      </c>
      <c r="J32" s="3">
        <f t="shared" si="12"/>
        <v>4.1250955869598149E-2</v>
      </c>
      <c r="K32" s="3">
        <f t="shared" si="13"/>
        <v>2.9575120998182269E-2</v>
      </c>
      <c r="L32" s="3">
        <f t="shared" si="14"/>
        <v>6.0613316078456103E-4</v>
      </c>
      <c r="M32" s="3">
        <f t="shared" si="15"/>
        <v>9.0355208141360555E-3</v>
      </c>
      <c r="N32" s="3">
        <f t="shared" si="16"/>
        <v>7.631417452559297E-3</v>
      </c>
      <c r="O32" s="3">
        <f t="shared" si="17"/>
        <v>1.5356920286854037E-2</v>
      </c>
      <c r="P32" s="3">
        <f t="shared" si="18"/>
        <v>6.1582598272984512E-3</v>
      </c>
      <c r="Q32" s="3">
        <f t="shared" si="19"/>
        <v>2.5545997511317031E-3</v>
      </c>
      <c r="R32" s="3">
        <f t="shared" si="20"/>
        <v>9.3162968407595192E-4</v>
      </c>
      <c r="S32" s="3">
        <f t="shared" si="21"/>
        <v>2.6095720981410553E-3</v>
      </c>
      <c r="T32" s="3">
        <f t="shared" si="22"/>
        <v>3.217321430618536E-3</v>
      </c>
      <c r="U32" s="3">
        <f t="shared" si="23"/>
        <v>6.3249313450572386E-3</v>
      </c>
      <c r="V32" s="3">
        <f t="shared" si="24"/>
        <v>3.0690293182185635E-3</v>
      </c>
      <c r="W32" s="3">
        <f t="shared" si="25"/>
        <v>6.4890188562723439E-3</v>
      </c>
      <c r="X32" s="3">
        <f t="shared" si="26"/>
        <v>5.2913874700383778E-3</v>
      </c>
      <c r="Y32" s="3">
        <f t="shared" si="27"/>
        <v>8.7312814513404446E-3</v>
      </c>
      <c r="Z32" s="3">
        <f t="shared" si="28"/>
        <v>4.0348561795633953E-3</v>
      </c>
      <c r="AA32" s="3">
        <f t="shared" si="29"/>
        <v>1.3330515032893009E-2</v>
      </c>
      <c r="AB32" s="3"/>
      <c r="AD32" s="4">
        <f t="shared" si="30"/>
        <v>-0.40157709281780657</v>
      </c>
      <c r="AE32" s="4">
        <f t="shared" si="31"/>
        <v>-0.38590505185537394</v>
      </c>
      <c r="AF32" s="4">
        <f t="shared" si="32"/>
        <v>-0.38658859666931983</v>
      </c>
      <c r="AG32" s="4">
        <f t="shared" si="33"/>
        <v>-0.37562992356991276</v>
      </c>
      <c r="AH32" s="4">
        <f t="shared" si="34"/>
        <v>-0.38730575844132864</v>
      </c>
      <c r="AI32" s="4">
        <f t="shared" si="35"/>
        <v>-0.41748701260029547</v>
      </c>
      <c r="AJ32" s="4">
        <f t="shared" si="36"/>
        <v>-0.40784535862537485</v>
      </c>
      <c r="AK32" s="4">
        <f t="shared" si="37"/>
        <v>-0.40924946198695161</v>
      </c>
      <c r="AL32" s="4">
        <f t="shared" si="38"/>
        <v>-0.40152395915265687</v>
      </c>
      <c r="AM32" s="4">
        <f t="shared" si="39"/>
        <v>-0.41072261961221246</v>
      </c>
      <c r="AN32" s="4">
        <f t="shared" si="40"/>
        <v>-0.41943547919064261</v>
      </c>
      <c r="AO32" s="4">
        <f t="shared" si="41"/>
        <v>-0.41594924975543496</v>
      </c>
      <c r="AP32" s="4">
        <f t="shared" si="42"/>
        <v>-0.41949045153765196</v>
      </c>
      <c r="AQ32" s="4">
        <f t="shared" si="43"/>
        <v>-0.41366355800889237</v>
      </c>
      <c r="AR32" s="4">
        <f t="shared" si="44"/>
        <v>-0.42320581078456815</v>
      </c>
      <c r="AS32" s="4">
        <f t="shared" si="45"/>
        <v>-0.41381185012129235</v>
      </c>
      <c r="AT32" s="4">
        <f t="shared" si="46"/>
        <v>-0.41039186058323857</v>
      </c>
      <c r="AU32" s="4">
        <f t="shared" si="47"/>
        <v>-0.41158949196947253</v>
      </c>
      <c r="AV32" s="4">
        <f t="shared" si="48"/>
        <v>-0.40814959798817046</v>
      </c>
      <c r="AW32" s="4">
        <f t="shared" si="49"/>
        <v>-0.41284602325994751</v>
      </c>
      <c r="AX32" s="4">
        <f t="shared" si="50"/>
        <v>-0.4035503644066179</v>
      </c>
      <c r="BA32" t="s">
        <v>89</v>
      </c>
      <c r="BB32">
        <v>-294.40830691229797</v>
      </c>
      <c r="BC32">
        <v>-178.84666527975199</v>
      </c>
      <c r="BD32">
        <v>-115.56100167874</v>
      </c>
      <c r="BE32">
        <v>-294.48560256547302</v>
      </c>
      <c r="BF32">
        <v>-178.891895400951</v>
      </c>
      <c r="BG32">
        <v>-115.59309218570201</v>
      </c>
      <c r="BH32">
        <v>-294.51067496032198</v>
      </c>
      <c r="BI32">
        <v>-178.90623833445301</v>
      </c>
      <c r="BJ32">
        <v>-115.60382055775101</v>
      </c>
      <c r="BK32">
        <v>-294.40844302305197</v>
      </c>
      <c r="BL32">
        <v>-178.84666886297799</v>
      </c>
      <c r="BM32">
        <v>-115.561108852198</v>
      </c>
      <c r="BN32">
        <v>-294.48473409055998</v>
      </c>
      <c r="BO32">
        <v>-178.89119491328501</v>
      </c>
      <c r="BP32">
        <v>-115.592889234352</v>
      </c>
      <c r="BQ32">
        <v>-294.50801803459001</v>
      </c>
      <c r="BR32">
        <v>-178.90436687814699</v>
      </c>
      <c r="BS32">
        <v>-115.602998975939</v>
      </c>
      <c r="BT32">
        <v>-294.40847749451001</v>
      </c>
      <c r="BU32">
        <v>-178.846665288205</v>
      </c>
      <c r="BV32">
        <v>-115.56114379335</v>
      </c>
      <c r="BW32">
        <v>-294.48447635345099</v>
      </c>
      <c r="BX32">
        <v>-178.89098372250399</v>
      </c>
      <c r="BY32">
        <v>-115.592829773652</v>
      </c>
      <c r="BZ32">
        <v>-294.50693967024301</v>
      </c>
      <c r="CA32">
        <v>-178.903598795573</v>
      </c>
      <c r="CB32">
        <v>-115.60267237411099</v>
      </c>
      <c r="CC32">
        <v>-294.40845367574701</v>
      </c>
      <c r="CD32">
        <v>-178.84665559557101</v>
      </c>
      <c r="CE32">
        <v>-115.561138629044</v>
      </c>
      <c r="CF32">
        <v>-294.48431946842999</v>
      </c>
      <c r="CG32">
        <v>-178.89086921859399</v>
      </c>
      <c r="CH32">
        <v>-115.59279624880401</v>
      </c>
      <c r="CI32">
        <v>-294.506519664226</v>
      </c>
      <c r="CJ32">
        <v>-178.903301286703</v>
      </c>
      <c r="CK32">
        <v>-115.602562467944</v>
      </c>
    </row>
    <row r="33" spans="1:89" ht="17" x14ac:dyDescent="0.25">
      <c r="A33" s="5">
        <v>2</v>
      </c>
      <c r="B33" t="s">
        <v>72</v>
      </c>
      <c r="C33" t="s">
        <v>2</v>
      </c>
      <c r="D33" t="s">
        <v>21</v>
      </c>
      <c r="E33" s="3">
        <v>2</v>
      </c>
      <c r="F33" s="2">
        <v>-0.17128386178718349</v>
      </c>
      <c r="G33" s="3">
        <f t="shared" si="9"/>
        <v>1.0219830005582242E-2</v>
      </c>
      <c r="H33" s="3">
        <f t="shared" si="10"/>
        <v>1.2857687295326103E-2</v>
      </c>
      <c r="I33" s="3">
        <f t="shared" si="11"/>
        <v>1.311216687807043E-2</v>
      </c>
      <c r="J33" s="3">
        <f t="shared" si="12"/>
        <v>1.458715712735556E-2</v>
      </c>
      <c r="K33" s="3">
        <f t="shared" si="13"/>
        <v>1.337916185013005E-2</v>
      </c>
      <c r="L33" s="3">
        <f t="shared" si="14"/>
        <v>6.8391462991427565E-3</v>
      </c>
      <c r="M33" s="3">
        <f t="shared" si="15"/>
        <v>3.2019858812096513E-3</v>
      </c>
      <c r="N33" s="3">
        <f t="shared" si="16"/>
        <v>6.5913736594400973E-3</v>
      </c>
      <c r="O33" s="3">
        <f t="shared" si="17"/>
        <v>9.7852969848311322E-3</v>
      </c>
      <c r="P33" s="3">
        <f t="shared" si="18"/>
        <v>1.0147452639878596E-2</v>
      </c>
      <c r="Q33" s="3">
        <f t="shared" si="19"/>
        <v>1.7040305282126578E-2</v>
      </c>
      <c r="R33" s="3">
        <f t="shared" si="20"/>
        <v>2.959554376962853E-3</v>
      </c>
      <c r="S33" s="3">
        <f t="shared" si="21"/>
        <v>2.1503299686334576E-4</v>
      </c>
      <c r="T33" s="3">
        <f t="shared" si="22"/>
        <v>6.2722694967110582E-3</v>
      </c>
      <c r="U33" s="3">
        <f t="shared" si="23"/>
        <v>2.6644648445525443E-3</v>
      </c>
      <c r="V33" s="3">
        <f t="shared" si="24"/>
        <v>2.2412068998383217E-2</v>
      </c>
      <c r="W33" s="3">
        <f t="shared" si="25"/>
        <v>3.990873123982136E-3</v>
      </c>
      <c r="X33" s="3">
        <f t="shared" si="26"/>
        <v>9.9152895538112684E-4</v>
      </c>
      <c r="Y33" s="3">
        <f t="shared" si="27"/>
        <v>8.0866955369728599E-3</v>
      </c>
      <c r="Z33" s="3">
        <f t="shared" si="28"/>
        <v>2.1553239428232229E-3</v>
      </c>
      <c r="AA33" s="3">
        <f t="shared" si="29"/>
        <v>8.2390835747203628E-4</v>
      </c>
      <c r="AB33" s="3"/>
      <c r="AD33" s="4">
        <f t="shared" si="30"/>
        <v>-0.16106403178160125</v>
      </c>
      <c r="AE33" s="4">
        <f t="shared" si="31"/>
        <v>-0.15842617449185739</v>
      </c>
      <c r="AF33" s="4">
        <f t="shared" si="32"/>
        <v>-0.15817169490911306</v>
      </c>
      <c r="AG33" s="4">
        <f t="shared" si="33"/>
        <v>-0.15669670465982793</v>
      </c>
      <c r="AH33" s="4">
        <f t="shared" si="34"/>
        <v>-0.15790469993705344</v>
      </c>
      <c r="AI33" s="4">
        <f t="shared" si="35"/>
        <v>-0.17812300808632625</v>
      </c>
      <c r="AJ33" s="4">
        <f t="shared" si="36"/>
        <v>-0.16808187590597384</v>
      </c>
      <c r="AK33" s="4">
        <f t="shared" si="37"/>
        <v>-0.1646924881277434</v>
      </c>
      <c r="AL33" s="4">
        <f t="shared" si="38"/>
        <v>-0.16149856480235236</v>
      </c>
      <c r="AM33" s="4">
        <f t="shared" si="39"/>
        <v>-0.1611364091473049</v>
      </c>
      <c r="AN33" s="4">
        <f t="shared" si="40"/>
        <v>-0.18832416706931007</v>
      </c>
      <c r="AO33" s="4">
        <f t="shared" si="41"/>
        <v>-0.17424341616414635</v>
      </c>
      <c r="AP33" s="4">
        <f t="shared" si="42"/>
        <v>-0.17149889478404684</v>
      </c>
      <c r="AQ33" s="4">
        <f t="shared" si="43"/>
        <v>-0.16501159229047244</v>
      </c>
      <c r="AR33" s="4">
        <f t="shared" si="44"/>
        <v>-0.16861939694263095</v>
      </c>
      <c r="AS33" s="4">
        <f t="shared" si="45"/>
        <v>-0.19369593078556671</v>
      </c>
      <c r="AT33" s="4">
        <f t="shared" si="46"/>
        <v>-0.17527473491116563</v>
      </c>
      <c r="AU33" s="4">
        <f t="shared" si="47"/>
        <v>-0.17227539074256462</v>
      </c>
      <c r="AV33" s="4">
        <f t="shared" si="48"/>
        <v>-0.16319716625021063</v>
      </c>
      <c r="AW33" s="4">
        <f t="shared" si="49"/>
        <v>-0.16912853784436027</v>
      </c>
      <c r="AX33" s="4">
        <f t="shared" si="50"/>
        <v>-0.17210777014465553</v>
      </c>
      <c r="BA33" t="s">
        <v>88</v>
      </c>
      <c r="BB33">
        <v>-294.40787527459997</v>
      </c>
      <c r="BC33">
        <v>-178.84666079168099</v>
      </c>
      <c r="BD33">
        <v>-115.56095781105699</v>
      </c>
      <c r="BE33">
        <v>-294.48521286324399</v>
      </c>
      <c r="BF33">
        <v>-178.891885420341</v>
      </c>
      <c r="BG33">
        <v>-115.59307497473399</v>
      </c>
      <c r="BH33">
        <v>-294.51030794465998</v>
      </c>
      <c r="BI33">
        <v>-178.90623783413301</v>
      </c>
      <c r="BJ33">
        <v>-115.60381804789699</v>
      </c>
      <c r="BK33">
        <v>-294.40798012837502</v>
      </c>
      <c r="BL33">
        <v>-178.84664282251299</v>
      </c>
      <c r="BM33">
        <v>-115.56105344879199</v>
      </c>
      <c r="BN33">
        <v>-294.48431904243103</v>
      </c>
      <c r="BO33">
        <v>-178.89118481892601</v>
      </c>
      <c r="BP33">
        <v>-115.592866367997</v>
      </c>
      <c r="BQ33">
        <v>-294.507621561387</v>
      </c>
      <c r="BR33">
        <v>-178.90436654016099</v>
      </c>
      <c r="BS33">
        <v>-115.602992567051</v>
      </c>
      <c r="BT33">
        <v>-294.40800914014397</v>
      </c>
      <c r="BU33">
        <v>-178.84662480181899</v>
      </c>
      <c r="BV33">
        <v>-115.561084224674</v>
      </c>
      <c r="BW33">
        <v>-294.48406229215101</v>
      </c>
      <c r="BX33">
        <v>-178.89097100662099</v>
      </c>
      <c r="BY33">
        <v>-115.592813610983</v>
      </c>
      <c r="BZ33">
        <v>-294.506536888212</v>
      </c>
      <c r="CA33">
        <v>-178.903597333231</v>
      </c>
      <c r="CB33">
        <v>-115.60266625410701</v>
      </c>
      <c r="CC33">
        <v>-294.40800309904699</v>
      </c>
      <c r="CD33">
        <v>-178.84661552038199</v>
      </c>
      <c r="CE33">
        <v>-115.561078904564</v>
      </c>
      <c r="CF33">
        <v>-294.483916483288</v>
      </c>
      <c r="CG33">
        <v>-178.89085662262701</v>
      </c>
      <c r="CH33">
        <v>-115.59278054260299</v>
      </c>
      <c r="CI33">
        <v>-294.50613113753701</v>
      </c>
      <c r="CJ33">
        <v>-178.903299931384</v>
      </c>
      <c r="CK33">
        <v>-115.602556667854</v>
      </c>
    </row>
    <row r="34" spans="1:89" ht="17" x14ac:dyDescent="0.25">
      <c r="A34" s="5">
        <v>3</v>
      </c>
      <c r="B34" t="s">
        <v>72</v>
      </c>
      <c r="C34" t="s">
        <v>2</v>
      </c>
      <c r="D34" t="s">
        <v>12</v>
      </c>
      <c r="E34" s="3">
        <v>0.9</v>
      </c>
      <c r="F34" s="2">
        <v>-0.2880947136118801</v>
      </c>
      <c r="G34" s="3">
        <f t="shared" si="9"/>
        <v>0.14354005453322383</v>
      </c>
      <c r="H34" s="3">
        <f t="shared" si="10"/>
        <v>9.2598979536730519E-2</v>
      </c>
      <c r="I34" s="3">
        <f t="shared" si="11"/>
        <v>6.9882942995201147E-2</v>
      </c>
      <c r="J34" s="3">
        <f t="shared" si="12"/>
        <v>5.9200261281528777E-2</v>
      </c>
      <c r="K34" s="3">
        <f t="shared" si="13"/>
        <v>4.6049724328678515E-2</v>
      </c>
      <c r="L34" s="3">
        <f t="shared" si="14"/>
        <v>8.1751166332469455E-2</v>
      </c>
      <c r="M34" s="3">
        <f t="shared" si="15"/>
        <v>5.0243431789127158E-2</v>
      </c>
      <c r="N34" s="3">
        <f t="shared" si="16"/>
        <v>3.5184967091649699E-2</v>
      </c>
      <c r="O34" s="3">
        <f t="shared" si="17"/>
        <v>2.9585878941151E-2</v>
      </c>
      <c r="P34" s="3">
        <f t="shared" si="18"/>
        <v>1.9385922163148772E-2</v>
      </c>
      <c r="Q34" s="3">
        <f t="shared" si="19"/>
        <v>9.4637348762362322E-2</v>
      </c>
      <c r="R34" s="3">
        <f t="shared" si="20"/>
        <v>5.490175546088788E-2</v>
      </c>
      <c r="S34" s="3">
        <f t="shared" si="21"/>
        <v>4.0101604428959631E-2</v>
      </c>
      <c r="T34" s="3">
        <f t="shared" si="22"/>
        <v>2.8849735838793467E-2</v>
      </c>
      <c r="U34" s="3">
        <f t="shared" si="23"/>
        <v>2.4573577116772605E-2</v>
      </c>
      <c r="V34" s="3">
        <f t="shared" si="24"/>
        <v>8.5630594467912491E-2</v>
      </c>
      <c r="W34" s="3">
        <f t="shared" si="25"/>
        <v>4.9148172945446822E-2</v>
      </c>
      <c r="X34" s="3">
        <f t="shared" si="26"/>
        <v>3.2658898088780253E-2</v>
      </c>
      <c r="Y34" s="3">
        <f t="shared" si="27"/>
        <v>2.522904446650881E-2</v>
      </c>
      <c r="Z34" s="3">
        <f t="shared" si="28"/>
        <v>1.5358675288343171E-2</v>
      </c>
      <c r="AA34" s="3">
        <f t="shared" si="29"/>
        <v>4.2987508668239582E-2</v>
      </c>
      <c r="AB34" s="3"/>
      <c r="AD34" s="4">
        <f t="shared" si="30"/>
        <v>-0.14455465907865628</v>
      </c>
      <c r="AE34" s="4">
        <f t="shared" si="31"/>
        <v>-0.19549573407514959</v>
      </c>
      <c r="AF34" s="4">
        <f t="shared" si="32"/>
        <v>-0.21821177061667896</v>
      </c>
      <c r="AG34" s="4">
        <f t="shared" si="33"/>
        <v>-0.22889445233035133</v>
      </c>
      <c r="AH34" s="4">
        <f t="shared" si="34"/>
        <v>-0.24204498928320159</v>
      </c>
      <c r="AI34" s="4">
        <f t="shared" si="35"/>
        <v>-0.20634354727941065</v>
      </c>
      <c r="AJ34" s="4">
        <f t="shared" si="36"/>
        <v>-0.23785128182275295</v>
      </c>
      <c r="AK34" s="4">
        <f t="shared" si="37"/>
        <v>-0.25290974652023041</v>
      </c>
      <c r="AL34" s="4">
        <f t="shared" si="38"/>
        <v>-0.2585088346707291</v>
      </c>
      <c r="AM34" s="4">
        <f t="shared" si="39"/>
        <v>-0.26870879144873133</v>
      </c>
      <c r="AN34" s="4">
        <f t="shared" si="40"/>
        <v>-0.19345736484951778</v>
      </c>
      <c r="AO34" s="4">
        <f t="shared" si="41"/>
        <v>-0.23319295815099222</v>
      </c>
      <c r="AP34" s="4">
        <f t="shared" si="42"/>
        <v>-0.24799310918292047</v>
      </c>
      <c r="AQ34" s="4">
        <f t="shared" si="43"/>
        <v>-0.25924497777308664</v>
      </c>
      <c r="AR34" s="4">
        <f t="shared" si="44"/>
        <v>-0.2635211364951075</v>
      </c>
      <c r="AS34" s="4">
        <f t="shared" si="45"/>
        <v>-0.20246411914396761</v>
      </c>
      <c r="AT34" s="4">
        <f t="shared" si="46"/>
        <v>-0.23894654066643328</v>
      </c>
      <c r="AU34" s="4">
        <f t="shared" si="47"/>
        <v>-0.25543581552309985</v>
      </c>
      <c r="AV34" s="4">
        <f t="shared" si="48"/>
        <v>-0.26286566914537129</v>
      </c>
      <c r="AW34" s="4">
        <f t="shared" si="49"/>
        <v>-0.27273603832353693</v>
      </c>
      <c r="AX34" s="4">
        <f t="shared" si="50"/>
        <v>-0.24510720494364052</v>
      </c>
      <c r="BA34" t="s">
        <v>87</v>
      </c>
      <c r="BB34">
        <v>-255.18871897245501</v>
      </c>
      <c r="BC34">
        <v>-178.846776243156</v>
      </c>
      <c r="BD34">
        <v>-76.341712366796003</v>
      </c>
      <c r="BE34">
        <v>-255.25582927990999</v>
      </c>
      <c r="BF34">
        <v>-178.89194705793</v>
      </c>
      <c r="BG34">
        <v>-76.363570679709994</v>
      </c>
      <c r="BH34">
        <v>-255.277513825667</v>
      </c>
      <c r="BI34">
        <v>-178.90627237009701</v>
      </c>
      <c r="BJ34">
        <v>-76.370893712992995</v>
      </c>
      <c r="BK34">
        <v>-255.18881168678101</v>
      </c>
      <c r="BL34">
        <v>-178.846755166115</v>
      </c>
      <c r="BM34">
        <v>-76.341727691306005</v>
      </c>
      <c r="BN34">
        <v>-255.25502925754699</v>
      </c>
      <c r="BO34">
        <v>-178.89124356680901</v>
      </c>
      <c r="BP34">
        <v>-76.363406650608994</v>
      </c>
      <c r="BQ34">
        <v>-255.27517221998599</v>
      </c>
      <c r="BR34">
        <v>-178.904400158481</v>
      </c>
      <c r="BS34">
        <v>-76.370369024186004</v>
      </c>
      <c r="BT34">
        <v>-255.18880027102301</v>
      </c>
      <c r="BU34">
        <v>-178.84673639950401</v>
      </c>
      <c r="BV34">
        <v>-76.341755577596999</v>
      </c>
      <c r="BW34">
        <v>-255.254764428069</v>
      </c>
      <c r="BX34">
        <v>-178.891025801609</v>
      </c>
      <c r="BY34">
        <v>-76.363367009841994</v>
      </c>
      <c r="BZ34">
        <v>-255.27421550104199</v>
      </c>
      <c r="CA34">
        <v>-178.90362673405701</v>
      </c>
      <c r="CB34">
        <v>-76.370193564825996</v>
      </c>
      <c r="CC34">
        <v>-255.188806715829</v>
      </c>
      <c r="CD34">
        <v>-178.846726048189</v>
      </c>
      <c r="CE34">
        <v>-76.341758020542002</v>
      </c>
      <c r="CF34">
        <v>-255.25465319580499</v>
      </c>
      <c r="CG34">
        <v>-178.890910115216</v>
      </c>
      <c r="CH34">
        <v>-76.363362295054003</v>
      </c>
      <c r="CI34">
        <v>-255.273876675357</v>
      </c>
      <c r="CJ34">
        <v>-178.90332826641199</v>
      </c>
      <c r="CK34">
        <v>-76.370141346078995</v>
      </c>
    </row>
    <row r="35" spans="1:89" ht="17" x14ac:dyDescent="0.25">
      <c r="A35" s="5">
        <v>3</v>
      </c>
      <c r="B35" t="s">
        <v>72</v>
      </c>
      <c r="C35" t="s">
        <v>2</v>
      </c>
      <c r="D35" t="s">
        <v>12</v>
      </c>
      <c r="E35" s="3">
        <v>0.95</v>
      </c>
      <c r="F35" s="2">
        <v>-0.47678811706468166</v>
      </c>
      <c r="G35" s="3">
        <f t="shared" si="9"/>
        <v>0.1246446438469323</v>
      </c>
      <c r="H35" s="3">
        <f t="shared" si="10"/>
        <v>5.5814813525551121E-2</v>
      </c>
      <c r="I35" s="3">
        <f t="shared" si="11"/>
        <v>5.2219007767115466E-2</v>
      </c>
      <c r="J35" s="3">
        <f t="shared" si="12"/>
        <v>1.0687612919450862E-2</v>
      </c>
      <c r="K35" s="3">
        <f t="shared" si="13"/>
        <v>4.8446359102527259E-2</v>
      </c>
      <c r="L35" s="3">
        <f t="shared" si="14"/>
        <v>7.0743953546079041E-2</v>
      </c>
      <c r="M35" s="3">
        <f t="shared" si="15"/>
        <v>4.2644853091377444E-2</v>
      </c>
      <c r="N35" s="3">
        <f t="shared" si="16"/>
        <v>2.9251946707424981E-2</v>
      </c>
      <c r="O35" s="3">
        <f t="shared" si="17"/>
        <v>2.4222117815849931E-2</v>
      </c>
      <c r="P35" s="3">
        <f t="shared" si="18"/>
        <v>1.5200372796392914E-2</v>
      </c>
      <c r="Q35" s="3">
        <f t="shared" si="19"/>
        <v>7.909107236777474E-2</v>
      </c>
      <c r="R35" s="3">
        <f t="shared" si="20"/>
        <v>4.7784456478390247E-2</v>
      </c>
      <c r="S35" s="3">
        <f t="shared" si="21"/>
        <v>3.6758079802549581E-2</v>
      </c>
      <c r="T35" s="3">
        <f t="shared" si="22"/>
        <v>2.7258763927038465E-2</v>
      </c>
      <c r="U35" s="3">
        <f t="shared" si="23"/>
        <v>2.5189422306585607E-2</v>
      </c>
      <c r="V35" s="3">
        <f t="shared" si="24"/>
        <v>7.0900829021266931E-2</v>
      </c>
      <c r="W35" s="3">
        <f t="shared" si="25"/>
        <v>4.2219679638858643E-2</v>
      </c>
      <c r="X35" s="3">
        <f t="shared" si="26"/>
        <v>2.958517433260216E-2</v>
      </c>
      <c r="Y35" s="3">
        <f t="shared" si="27"/>
        <v>2.3415333096812763E-2</v>
      </c>
      <c r="Z35" s="3">
        <f t="shared" si="28"/>
        <v>1.6329299912923201E-2</v>
      </c>
      <c r="AA35" s="3">
        <f t="shared" si="29"/>
        <v>3.2903121390413459E-2</v>
      </c>
      <c r="AB35" s="3"/>
      <c r="AD35" s="4">
        <f t="shared" si="30"/>
        <v>-0.35214347321774936</v>
      </c>
      <c r="AE35" s="4">
        <f t="shared" si="31"/>
        <v>-0.42097330353913054</v>
      </c>
      <c r="AF35" s="4">
        <f t="shared" si="32"/>
        <v>-0.42456910929756619</v>
      </c>
      <c r="AG35" s="4">
        <f t="shared" si="33"/>
        <v>-0.4661005041452308</v>
      </c>
      <c r="AH35" s="4">
        <f t="shared" si="34"/>
        <v>-0.4283417579621544</v>
      </c>
      <c r="AI35" s="4">
        <f t="shared" si="35"/>
        <v>-0.40604416351860262</v>
      </c>
      <c r="AJ35" s="4">
        <f t="shared" si="36"/>
        <v>-0.43414326397330422</v>
      </c>
      <c r="AK35" s="4">
        <f t="shared" si="37"/>
        <v>-0.44753617035725668</v>
      </c>
      <c r="AL35" s="4">
        <f t="shared" si="38"/>
        <v>-0.45256599924883173</v>
      </c>
      <c r="AM35" s="4">
        <f t="shared" si="39"/>
        <v>-0.46158774426828875</v>
      </c>
      <c r="AN35" s="4">
        <f t="shared" si="40"/>
        <v>-0.39769704469690692</v>
      </c>
      <c r="AO35" s="4">
        <f t="shared" si="41"/>
        <v>-0.42900366058629141</v>
      </c>
      <c r="AP35" s="4">
        <f t="shared" si="42"/>
        <v>-0.44003003726213208</v>
      </c>
      <c r="AQ35" s="4">
        <f t="shared" si="43"/>
        <v>-0.4495293531376432</v>
      </c>
      <c r="AR35" s="4">
        <f t="shared" si="44"/>
        <v>-0.45159869475809605</v>
      </c>
      <c r="AS35" s="4">
        <f t="shared" si="45"/>
        <v>-0.40588728804341473</v>
      </c>
      <c r="AT35" s="4">
        <f t="shared" si="46"/>
        <v>-0.43456843742582302</v>
      </c>
      <c r="AU35" s="4">
        <f t="shared" si="47"/>
        <v>-0.4472029427320795</v>
      </c>
      <c r="AV35" s="4">
        <f t="shared" si="48"/>
        <v>-0.4533727839678689</v>
      </c>
      <c r="AW35" s="4">
        <f t="shared" si="49"/>
        <v>-0.46045881715175846</v>
      </c>
      <c r="AX35" s="4">
        <f t="shared" si="50"/>
        <v>-0.4438849956742682</v>
      </c>
      <c r="BA35" t="s">
        <v>86</v>
      </c>
      <c r="BB35">
        <v>-255.188998737519</v>
      </c>
      <c r="BC35">
        <v>-178.84676070211901</v>
      </c>
      <c r="BD35">
        <v>-76.341676859078007</v>
      </c>
      <c r="BE35">
        <v>-255.25613823020001</v>
      </c>
      <c r="BF35">
        <v>-178.89193907497901</v>
      </c>
      <c r="BG35">
        <v>-76.363528291587002</v>
      </c>
      <c r="BH35">
        <v>-255.277826426845</v>
      </c>
      <c r="BI35">
        <v>-178.906261779277</v>
      </c>
      <c r="BJ35">
        <v>-76.370888053653005</v>
      </c>
      <c r="BK35">
        <v>-255.18908594783599</v>
      </c>
      <c r="BL35">
        <v>-178.84674031422301</v>
      </c>
      <c r="BM35">
        <v>-76.341698561076996</v>
      </c>
      <c r="BN35">
        <v>-255.25532245383201</v>
      </c>
      <c r="BO35">
        <v>-178.891237267045</v>
      </c>
      <c r="BP35">
        <v>-76.363393335485995</v>
      </c>
      <c r="BQ35">
        <v>-255.275470360291</v>
      </c>
      <c r="BR35">
        <v>-178.904390738513</v>
      </c>
      <c r="BS35">
        <v>-76.370366427522995</v>
      </c>
      <c r="BT35">
        <v>-255.18907612427699</v>
      </c>
      <c r="BU35">
        <v>-178.84672126730001</v>
      </c>
      <c r="BV35">
        <v>-76.341721086421003</v>
      </c>
      <c r="BW35">
        <v>-255.255056979562</v>
      </c>
      <c r="BX35">
        <v>-178.89101839128</v>
      </c>
      <c r="BY35">
        <v>-76.363354927459994</v>
      </c>
      <c r="BZ35">
        <v>-255.274513196794</v>
      </c>
      <c r="CA35">
        <v>-178.903623878319</v>
      </c>
      <c r="CB35">
        <v>-76.370188086004006</v>
      </c>
      <c r="CC35">
        <v>-255.18908129862299</v>
      </c>
      <c r="CD35">
        <v>-178.84671096781199</v>
      </c>
      <c r="CE35">
        <v>-76.341723508271997</v>
      </c>
      <c r="CF35">
        <v>-255.254945391424</v>
      </c>
      <c r="CG35">
        <v>-178.89090283198499</v>
      </c>
      <c r="CH35">
        <v>-76.363350030581003</v>
      </c>
      <c r="CI35">
        <v>-255.274174759858</v>
      </c>
      <c r="CJ35">
        <v>-178.90332586282</v>
      </c>
      <c r="CK35">
        <v>-76.370136233815003</v>
      </c>
    </row>
    <row r="36" spans="1:89" ht="17" x14ac:dyDescent="0.25">
      <c r="A36" s="5">
        <v>3</v>
      </c>
      <c r="B36" t="s">
        <v>72</v>
      </c>
      <c r="C36" t="s">
        <v>2</v>
      </c>
      <c r="D36" t="s">
        <v>12</v>
      </c>
      <c r="E36" s="3">
        <v>1</v>
      </c>
      <c r="F36" s="2">
        <v>-0.57421116896233759</v>
      </c>
      <c r="G36" s="3">
        <f t="shared" si="9"/>
        <v>0.11070713833923918</v>
      </c>
      <c r="H36" s="3">
        <f t="shared" si="10"/>
        <v>6.5292417153208215E-2</v>
      </c>
      <c r="I36" s="3">
        <f t="shared" si="11"/>
        <v>4.3559848627012565E-2</v>
      </c>
      <c r="J36" s="3">
        <f t="shared" si="12"/>
        <v>3.5516966249684812E-2</v>
      </c>
      <c r="K36" s="3">
        <f t="shared" si="13"/>
        <v>2.0758465255266256E-2</v>
      </c>
      <c r="L36" s="3">
        <f t="shared" si="14"/>
        <v>5.624790561515014E-2</v>
      </c>
      <c r="M36" s="3">
        <f t="shared" si="15"/>
        <v>3.1891807727763566E-2</v>
      </c>
      <c r="N36" s="3">
        <f t="shared" si="16"/>
        <v>1.6657775276711417E-2</v>
      </c>
      <c r="O36" s="3">
        <f t="shared" si="17"/>
        <v>1.5923113482639417E-2</v>
      </c>
      <c r="P36" s="3">
        <f t="shared" si="18"/>
        <v>6.745281149518334E-4</v>
      </c>
      <c r="Q36" s="3">
        <f t="shared" si="19"/>
        <v>6.4719907619133266E-2</v>
      </c>
      <c r="R36" s="3">
        <f t="shared" si="20"/>
        <v>3.8917879123796295E-2</v>
      </c>
      <c r="S36" s="3">
        <f t="shared" si="21"/>
        <v>2.9472436050572259E-2</v>
      </c>
      <c r="T36" s="3">
        <f t="shared" si="22"/>
        <v>2.2001183113989464E-2</v>
      </c>
      <c r="U36" s="3">
        <f t="shared" si="23"/>
        <v>1.9562462990140528E-2</v>
      </c>
      <c r="V36" s="3">
        <f t="shared" si="24"/>
        <v>3.8331811602402621E-2</v>
      </c>
      <c r="W36" s="3">
        <f t="shared" si="25"/>
        <v>3.6075804510171672E-2</v>
      </c>
      <c r="X36" s="3">
        <f t="shared" si="26"/>
        <v>2.6701081155948048E-2</v>
      </c>
      <c r="Y36" s="3">
        <f t="shared" si="27"/>
        <v>3.4596688781649121E-2</v>
      </c>
      <c r="Z36" s="3">
        <f t="shared" si="28"/>
        <v>1.686530583348389E-2</v>
      </c>
      <c r="AA36" s="3">
        <f t="shared" si="29"/>
        <v>2.4733995566781908E-2</v>
      </c>
      <c r="AB36" s="3"/>
      <c r="AD36" s="4">
        <f t="shared" si="30"/>
        <v>-0.46350403062309842</v>
      </c>
      <c r="AE36" s="4">
        <f t="shared" si="31"/>
        <v>-0.50891875180912938</v>
      </c>
      <c r="AF36" s="4">
        <f t="shared" si="32"/>
        <v>-0.53065132033532503</v>
      </c>
      <c r="AG36" s="4">
        <f t="shared" si="33"/>
        <v>-0.53869420271265278</v>
      </c>
      <c r="AH36" s="4">
        <f t="shared" si="34"/>
        <v>-0.55345270370707134</v>
      </c>
      <c r="AI36" s="4">
        <f t="shared" si="35"/>
        <v>-0.51796326334718745</v>
      </c>
      <c r="AJ36" s="4">
        <f t="shared" si="36"/>
        <v>-0.54231936123457403</v>
      </c>
      <c r="AK36" s="4">
        <f t="shared" si="37"/>
        <v>-0.55755339368562618</v>
      </c>
      <c r="AL36" s="4">
        <f t="shared" si="38"/>
        <v>-0.55828805547969818</v>
      </c>
      <c r="AM36" s="4">
        <f t="shared" si="39"/>
        <v>-0.57353664084738576</v>
      </c>
      <c r="AN36" s="4">
        <f t="shared" si="40"/>
        <v>-0.50949126134320433</v>
      </c>
      <c r="AO36" s="4">
        <f t="shared" si="41"/>
        <v>-0.5352932898385413</v>
      </c>
      <c r="AP36" s="4">
        <f t="shared" si="42"/>
        <v>-0.54473873291176533</v>
      </c>
      <c r="AQ36" s="4">
        <f t="shared" si="43"/>
        <v>-0.55220998584834813</v>
      </c>
      <c r="AR36" s="4">
        <f t="shared" si="44"/>
        <v>-0.55464870597219706</v>
      </c>
      <c r="AS36" s="4">
        <f t="shared" si="45"/>
        <v>-0.53587935735993497</v>
      </c>
      <c r="AT36" s="4">
        <f t="shared" si="46"/>
        <v>-0.53813536445216592</v>
      </c>
      <c r="AU36" s="4">
        <f t="shared" si="47"/>
        <v>-0.54751008780638954</v>
      </c>
      <c r="AV36" s="4">
        <f t="shared" si="48"/>
        <v>-0.53961448018068847</v>
      </c>
      <c r="AW36" s="4">
        <f t="shared" si="49"/>
        <v>-0.5573458631288537</v>
      </c>
      <c r="AX36" s="4">
        <f t="shared" si="50"/>
        <v>-0.54947717339555568</v>
      </c>
      <c r="BA36" t="s">
        <v>85</v>
      </c>
      <c r="BB36">
        <v>-255.18913994835401</v>
      </c>
      <c r="BC36">
        <v>-178.84675457015999</v>
      </c>
      <c r="BD36">
        <v>-76.341646737535001</v>
      </c>
      <c r="BE36">
        <v>-255.25629116283201</v>
      </c>
      <c r="BF36">
        <v>-178.89193200244401</v>
      </c>
      <c r="BG36">
        <v>-76.363548146767002</v>
      </c>
      <c r="BH36">
        <v>-255.27797968045101</v>
      </c>
      <c r="BI36">
        <v>-178.90626062715199</v>
      </c>
      <c r="BJ36">
        <v>-76.370873406626998</v>
      </c>
      <c r="BK36">
        <v>-255.18921587190499</v>
      </c>
      <c r="BL36">
        <v>-178.846727327168</v>
      </c>
      <c r="BM36">
        <v>-76.341663117769997</v>
      </c>
      <c r="BN36">
        <v>-255.25546995874799</v>
      </c>
      <c r="BO36">
        <v>-178.89123128729099</v>
      </c>
      <c r="BP36">
        <v>-76.363374430579</v>
      </c>
      <c r="BQ36">
        <v>-255.27562847199201</v>
      </c>
      <c r="BR36">
        <v>-178.90438913680899</v>
      </c>
      <c r="BS36">
        <v>-76.370350817330007</v>
      </c>
      <c r="BT36">
        <v>-255.18921166255899</v>
      </c>
      <c r="BU36">
        <v>-178.846708375882</v>
      </c>
      <c r="BV36">
        <v>-76.341691360704004</v>
      </c>
      <c r="BW36">
        <v>-255.25520965427299</v>
      </c>
      <c r="BX36">
        <v>-178.891012141743</v>
      </c>
      <c r="BY36">
        <v>-76.363344468408997</v>
      </c>
      <c r="BZ36">
        <v>-255.27467345723201</v>
      </c>
      <c r="CA36">
        <v>-178.90362168095899</v>
      </c>
      <c r="CB36">
        <v>-76.370183679880995</v>
      </c>
      <c r="CC36">
        <v>-255.18921030432699</v>
      </c>
      <c r="CD36">
        <v>-178.846698288158</v>
      </c>
      <c r="CE36">
        <v>-76.341658038090003</v>
      </c>
      <c r="CF36">
        <v>-255.255094117553</v>
      </c>
      <c r="CG36">
        <v>-178.89089671269201</v>
      </c>
      <c r="CH36">
        <v>-76.363339831605998</v>
      </c>
      <c r="CI36">
        <v>-255.27432852291699</v>
      </c>
      <c r="CJ36">
        <v>-178.90332389344201</v>
      </c>
      <c r="CK36">
        <v>-76.370132116647994</v>
      </c>
    </row>
    <row r="37" spans="1:89" ht="17" x14ac:dyDescent="0.25">
      <c r="A37" s="5">
        <v>3</v>
      </c>
      <c r="B37" t="s">
        <v>72</v>
      </c>
      <c r="C37" t="s">
        <v>2</v>
      </c>
      <c r="D37" t="s">
        <v>12</v>
      </c>
      <c r="E37" s="3">
        <v>1.05</v>
      </c>
      <c r="F37" s="2">
        <v>-0.61378530249559171</v>
      </c>
      <c r="G37" s="3">
        <f t="shared" si="9"/>
        <v>9.9276453854903024E-2</v>
      </c>
      <c r="H37" s="3">
        <f t="shared" si="10"/>
        <v>5.4385905773629339E-2</v>
      </c>
      <c r="I37" s="3">
        <f t="shared" si="11"/>
        <v>4.825815124949473E-2</v>
      </c>
      <c r="J37" s="3">
        <f t="shared" si="12"/>
        <v>2.4954120759448584E-2</v>
      </c>
      <c r="K37" s="3">
        <f t="shared" si="13"/>
        <v>4.182903174876329E-2</v>
      </c>
      <c r="L37" s="3">
        <f t="shared" si="14"/>
        <v>5.0301748256701972E-2</v>
      </c>
      <c r="M37" s="3">
        <f t="shared" si="15"/>
        <v>2.2934777592328315E-2</v>
      </c>
      <c r="N37" s="3">
        <f t="shared" si="16"/>
        <v>1.9257367337214282E-2</v>
      </c>
      <c r="O37" s="3">
        <f t="shared" si="17"/>
        <v>4.9920517511342632E-3</v>
      </c>
      <c r="P37" s="3">
        <f t="shared" si="18"/>
        <v>1.5399100840045477E-2</v>
      </c>
      <c r="Q37" s="3">
        <f t="shared" si="19"/>
        <v>5.3639987729683369E-2</v>
      </c>
      <c r="R37" s="3">
        <f t="shared" si="20"/>
        <v>2.7296773701908417E-2</v>
      </c>
      <c r="S37" s="3">
        <f t="shared" si="21"/>
        <v>2.3614783910062997E-2</v>
      </c>
      <c r="T37" s="3">
        <f t="shared" si="22"/>
        <v>1.0025257870907578E-2</v>
      </c>
      <c r="U37" s="3">
        <f t="shared" si="23"/>
        <v>1.9751712653044873E-2</v>
      </c>
      <c r="V37" s="3">
        <f t="shared" si="24"/>
        <v>3.5532380329785784E-2</v>
      </c>
      <c r="W37" s="3">
        <f t="shared" si="25"/>
        <v>2.7525532943871722E-2</v>
      </c>
      <c r="X37" s="3">
        <f t="shared" si="26"/>
        <v>2.2528179055684938E-2</v>
      </c>
      <c r="Y37" s="3">
        <f t="shared" si="27"/>
        <v>2.227596881565197E-2</v>
      </c>
      <c r="Z37" s="3">
        <f t="shared" si="28"/>
        <v>1.7285053664800487E-2</v>
      </c>
      <c r="AA37" s="3">
        <f t="shared" si="29"/>
        <v>8.4638208030348716E-3</v>
      </c>
      <c r="AB37" s="3"/>
      <c r="AD37" s="4">
        <f t="shared" si="30"/>
        <v>-0.51450884864068869</v>
      </c>
      <c r="AE37" s="4">
        <f t="shared" si="31"/>
        <v>-0.55939939672196237</v>
      </c>
      <c r="AF37" s="4">
        <f t="shared" si="32"/>
        <v>-0.56552715124609698</v>
      </c>
      <c r="AG37" s="4">
        <f t="shared" si="33"/>
        <v>-0.58883118173614313</v>
      </c>
      <c r="AH37" s="4">
        <f t="shared" si="34"/>
        <v>-0.57195627074682842</v>
      </c>
      <c r="AI37" s="4">
        <f t="shared" si="35"/>
        <v>-0.56348355423888974</v>
      </c>
      <c r="AJ37" s="4">
        <f t="shared" si="36"/>
        <v>-0.5908505249032634</v>
      </c>
      <c r="AK37" s="4">
        <f t="shared" si="37"/>
        <v>-0.59452793515837743</v>
      </c>
      <c r="AL37" s="4">
        <f t="shared" si="38"/>
        <v>-0.60879325074445745</v>
      </c>
      <c r="AM37" s="4">
        <f t="shared" si="39"/>
        <v>-0.59838620165554623</v>
      </c>
      <c r="AN37" s="4">
        <f t="shared" si="40"/>
        <v>-0.56014531476590834</v>
      </c>
      <c r="AO37" s="4">
        <f t="shared" si="41"/>
        <v>-0.58648852879368329</v>
      </c>
      <c r="AP37" s="4">
        <f t="shared" si="42"/>
        <v>-0.59017051858552871</v>
      </c>
      <c r="AQ37" s="4">
        <f t="shared" si="43"/>
        <v>-0.60376004462468413</v>
      </c>
      <c r="AR37" s="4">
        <f t="shared" si="44"/>
        <v>-0.59403358984254684</v>
      </c>
      <c r="AS37" s="4">
        <f t="shared" si="45"/>
        <v>-0.57825292216580593</v>
      </c>
      <c r="AT37" s="4">
        <f t="shared" si="46"/>
        <v>-0.58625976955171999</v>
      </c>
      <c r="AU37" s="4">
        <f t="shared" si="47"/>
        <v>-0.59125712343990677</v>
      </c>
      <c r="AV37" s="4">
        <f t="shared" si="48"/>
        <v>-0.59150933367993974</v>
      </c>
      <c r="AW37" s="4">
        <f t="shared" si="49"/>
        <v>-0.59650024883079122</v>
      </c>
      <c r="AX37" s="4">
        <f t="shared" si="50"/>
        <v>-0.60532148169255684</v>
      </c>
      <c r="BA37" t="s">
        <v>84</v>
      </c>
      <c r="BB37">
        <v>-255.18918496152199</v>
      </c>
      <c r="BC37">
        <v>-178.84674368451701</v>
      </c>
      <c r="BD37">
        <v>-76.341621354997997</v>
      </c>
      <c r="BE37">
        <v>-255.256350473071</v>
      </c>
      <c r="BF37">
        <v>-178.89192601273001</v>
      </c>
      <c r="BG37">
        <v>-76.363533000695</v>
      </c>
      <c r="BH37">
        <v>-255.27803975991401</v>
      </c>
      <c r="BI37">
        <v>-178.906259262562</v>
      </c>
      <c r="BJ37">
        <v>-76.370879272508006</v>
      </c>
      <c r="BK37">
        <v>-255.18925672129501</v>
      </c>
      <c r="BL37">
        <v>-178.84672076911801</v>
      </c>
      <c r="BM37">
        <v>-76.341637984011996</v>
      </c>
      <c r="BN37">
        <v>-255.25552730201301</v>
      </c>
      <c r="BO37">
        <v>-178.89122572511101</v>
      </c>
      <c r="BP37">
        <v>-76.363359996694996</v>
      </c>
      <c r="BQ37">
        <v>-255.27569321448701</v>
      </c>
      <c r="BR37">
        <v>-178.90438787464399</v>
      </c>
      <c r="BS37">
        <v>-76.370357899309994</v>
      </c>
      <c r="BT37">
        <v>-255.18925562227</v>
      </c>
      <c r="BU37">
        <v>-178.846697105581</v>
      </c>
      <c r="BV37">
        <v>-76.341665868346993</v>
      </c>
      <c r="BW37">
        <v>-255.255270998713</v>
      </c>
      <c r="BX37">
        <v>-178.89100684154499</v>
      </c>
      <c r="BY37">
        <v>-76.363329528243995</v>
      </c>
      <c r="BZ37">
        <v>-255.27473862512301</v>
      </c>
      <c r="CA37">
        <v>-178.90362068243201</v>
      </c>
      <c r="CB37">
        <v>-76.370177446143003</v>
      </c>
      <c r="CC37">
        <v>-255.18925208723499</v>
      </c>
      <c r="CD37">
        <v>-178.84668761235599</v>
      </c>
      <c r="CE37">
        <v>-76.341642970229003</v>
      </c>
      <c r="CF37">
        <v>-255.25515086335699</v>
      </c>
      <c r="CG37">
        <v>-178.89089169494801</v>
      </c>
      <c r="CH37">
        <v>-76.363324904036006</v>
      </c>
      <c r="CI37">
        <v>-255.27439101469699</v>
      </c>
      <c r="CJ37">
        <v>-178.903322609795</v>
      </c>
      <c r="CK37">
        <v>-76.370126176739006</v>
      </c>
    </row>
    <row r="38" spans="1:89" ht="17" x14ac:dyDescent="0.25">
      <c r="A38" s="5">
        <v>3</v>
      </c>
      <c r="B38" t="s">
        <v>72</v>
      </c>
      <c r="C38" t="s">
        <v>2</v>
      </c>
      <c r="D38" t="s">
        <v>12</v>
      </c>
      <c r="E38" s="3">
        <v>1.1000000000000001</v>
      </c>
      <c r="F38" s="2">
        <v>-0.61667498334406246</v>
      </c>
      <c r="G38" s="3">
        <f t="shared" si="9"/>
        <v>0.1010670712579661</v>
      </c>
      <c r="H38" s="3">
        <f t="shared" si="10"/>
        <v>6.7132283709671947E-2</v>
      </c>
      <c r="I38" s="3">
        <f t="shared" si="11"/>
        <v>6.4469610290370682E-2</v>
      </c>
      <c r="J38" s="3">
        <f t="shared" si="12"/>
        <v>4.4883471558502697E-2</v>
      </c>
      <c r="K38" s="3">
        <f t="shared" si="13"/>
        <v>6.1675985719300552E-2</v>
      </c>
      <c r="L38" s="3">
        <f t="shared" si="14"/>
        <v>4.4589456729785648E-2</v>
      </c>
      <c r="M38" s="3">
        <f t="shared" si="15"/>
        <v>2.0554580954160073E-2</v>
      </c>
      <c r="N38" s="3">
        <f t="shared" si="16"/>
        <v>1.8141633111034117E-2</v>
      </c>
      <c r="O38" s="3">
        <f t="shared" si="17"/>
        <v>4.7964909573520176E-3</v>
      </c>
      <c r="P38" s="3">
        <f t="shared" si="18"/>
        <v>1.5610015701852831E-2</v>
      </c>
      <c r="Q38" s="3">
        <f t="shared" si="19"/>
        <v>4.7435726226094044E-2</v>
      </c>
      <c r="R38" s="3">
        <f t="shared" si="20"/>
        <v>2.3657151706985347E-2</v>
      </c>
      <c r="S38" s="3">
        <f t="shared" si="21"/>
        <v>2.0792145996032185E-2</v>
      </c>
      <c r="T38" s="3">
        <f t="shared" si="22"/>
        <v>8.0671016161951714E-3</v>
      </c>
      <c r="U38" s="3">
        <f t="shared" si="23"/>
        <v>1.7786238364868256E-2</v>
      </c>
      <c r="V38" s="3">
        <f t="shared" si="24"/>
        <v>4.6845566087291179E-2</v>
      </c>
      <c r="W38" s="3">
        <f t="shared" si="25"/>
        <v>2.4356088737786941E-2</v>
      </c>
      <c r="X38" s="3">
        <f t="shared" si="26"/>
        <v>2.052531390419976E-2</v>
      </c>
      <c r="Y38" s="3">
        <f t="shared" si="27"/>
        <v>9.61121502331308E-3</v>
      </c>
      <c r="Z38" s="3">
        <f t="shared" si="28"/>
        <v>1.6506140308304995E-2</v>
      </c>
      <c r="AA38" s="3">
        <f t="shared" si="29"/>
        <v>7.756611233512789E-3</v>
      </c>
      <c r="AB38" s="3"/>
      <c r="AD38" s="4">
        <f t="shared" si="30"/>
        <v>-0.51560791208609635</v>
      </c>
      <c r="AE38" s="4">
        <f t="shared" si="31"/>
        <v>-0.54954269963439051</v>
      </c>
      <c r="AF38" s="4">
        <f t="shared" si="32"/>
        <v>-0.55220537305369177</v>
      </c>
      <c r="AG38" s="4">
        <f t="shared" si="33"/>
        <v>-0.57179151178555976</v>
      </c>
      <c r="AH38" s="4">
        <f t="shared" si="34"/>
        <v>-0.5549989976247619</v>
      </c>
      <c r="AI38" s="4">
        <f t="shared" si="35"/>
        <v>-0.57208552661427681</v>
      </c>
      <c r="AJ38" s="4">
        <f t="shared" si="36"/>
        <v>-0.59612040238990238</v>
      </c>
      <c r="AK38" s="4">
        <f t="shared" si="37"/>
        <v>-0.59853335023302834</v>
      </c>
      <c r="AL38" s="4">
        <f t="shared" si="38"/>
        <v>-0.61187849238671044</v>
      </c>
      <c r="AM38" s="4">
        <f t="shared" si="39"/>
        <v>-0.60106496764220962</v>
      </c>
      <c r="AN38" s="4">
        <f t="shared" si="40"/>
        <v>-0.56923925711796841</v>
      </c>
      <c r="AO38" s="4">
        <f t="shared" si="41"/>
        <v>-0.59301783163707711</v>
      </c>
      <c r="AP38" s="4">
        <f t="shared" si="42"/>
        <v>-0.59588283734803027</v>
      </c>
      <c r="AQ38" s="4">
        <f t="shared" si="43"/>
        <v>-0.60860788172786728</v>
      </c>
      <c r="AR38" s="4">
        <f t="shared" si="44"/>
        <v>-0.5988887449791942</v>
      </c>
      <c r="AS38" s="4">
        <f t="shared" si="45"/>
        <v>-0.56982941725677128</v>
      </c>
      <c r="AT38" s="4">
        <f t="shared" si="46"/>
        <v>-0.59231889460627551</v>
      </c>
      <c r="AU38" s="4">
        <f t="shared" si="47"/>
        <v>-0.59614966943986269</v>
      </c>
      <c r="AV38" s="4">
        <f t="shared" si="48"/>
        <v>-0.60706376832074938</v>
      </c>
      <c r="AW38" s="4">
        <f t="shared" si="49"/>
        <v>-0.60016884303575746</v>
      </c>
      <c r="AX38" s="4">
        <f t="shared" si="50"/>
        <v>-0.60891837211054967</v>
      </c>
      <c r="BA38" t="s">
        <v>83</v>
      </c>
      <c r="BB38">
        <v>-255.18915038924899</v>
      </c>
      <c r="BC38">
        <v>-178.84673099898299</v>
      </c>
      <c r="BD38">
        <v>-76.341597716790005</v>
      </c>
      <c r="BE38">
        <v>-255.25632409991599</v>
      </c>
      <c r="BF38">
        <v>-178.89192194342399</v>
      </c>
      <c r="BG38">
        <v>-76.363526404492006</v>
      </c>
      <c r="BH38">
        <v>-255.278014287742</v>
      </c>
      <c r="BI38">
        <v>-178.906258172631</v>
      </c>
      <c r="BJ38">
        <v>-76.370876119870999</v>
      </c>
      <c r="BK38">
        <v>-255.18924654892999</v>
      </c>
      <c r="BL38">
        <v>-178.846712661591</v>
      </c>
      <c r="BM38">
        <v>-76.341622211059004</v>
      </c>
      <c r="BN38">
        <v>-255.255525834455</v>
      </c>
      <c r="BO38">
        <v>-178.89122146482001</v>
      </c>
      <c r="BP38">
        <v>-76.363354391344004</v>
      </c>
      <c r="BQ38">
        <v>-255.275695005139</v>
      </c>
      <c r="BR38">
        <v>-178.90438666123401</v>
      </c>
      <c r="BS38">
        <v>-76.370354520337003</v>
      </c>
      <c r="BT38">
        <v>-255.18924331353301</v>
      </c>
      <c r="BU38">
        <v>-178.84668865118701</v>
      </c>
      <c r="BV38">
        <v>-76.341647521884994</v>
      </c>
      <c r="BW38">
        <v>-255.25527029604399</v>
      </c>
      <c r="BX38">
        <v>-178.89100269195501</v>
      </c>
      <c r="BY38">
        <v>-76.363322570058997</v>
      </c>
      <c r="BZ38">
        <v>-255.274742911571</v>
      </c>
      <c r="CA38">
        <v>-178.90361922542499</v>
      </c>
      <c r="CB38">
        <v>-76.370174086438993</v>
      </c>
      <c r="CC38">
        <v>-255.189237393121</v>
      </c>
      <c r="CD38">
        <v>-178.84667917107899</v>
      </c>
      <c r="CE38">
        <v>-76.341650141100999</v>
      </c>
      <c r="CF38">
        <v>-255.25514951046799</v>
      </c>
      <c r="CG38">
        <v>-178.89088779237201</v>
      </c>
      <c r="CH38">
        <v>-76.363317797893004</v>
      </c>
      <c r="CI38">
        <v>-255.27439434276999</v>
      </c>
      <c r="CJ38">
        <v>-178.90332131770799</v>
      </c>
      <c r="CK38">
        <v>-76.370123000131002</v>
      </c>
    </row>
    <row r="39" spans="1:89" ht="17" x14ac:dyDescent="0.25">
      <c r="A39" s="5">
        <v>3</v>
      </c>
      <c r="B39" t="s">
        <v>72</v>
      </c>
      <c r="C39" t="s">
        <v>2</v>
      </c>
      <c r="D39" t="s">
        <v>12</v>
      </c>
      <c r="E39" s="3">
        <v>1.25</v>
      </c>
      <c r="F39" s="2">
        <v>-0.52610739609026347</v>
      </c>
      <c r="G39" s="3">
        <f t="shared" si="9"/>
        <v>3.9268457097595522E-2</v>
      </c>
      <c r="H39" s="3">
        <f t="shared" si="10"/>
        <v>4.5536210883230011E-2</v>
      </c>
      <c r="I39" s="3">
        <f t="shared" si="11"/>
        <v>3.9767463947099846E-2</v>
      </c>
      <c r="J39" s="3">
        <f t="shared" si="12"/>
        <v>4.964556552079491E-2</v>
      </c>
      <c r="K39" s="3">
        <f t="shared" si="13"/>
        <v>3.3715008145258352E-2</v>
      </c>
      <c r="L39" s="3">
        <f t="shared" si="14"/>
        <v>2.4556945544678244E-2</v>
      </c>
      <c r="M39" s="3">
        <f t="shared" si="15"/>
        <v>1.5260616326194576E-2</v>
      </c>
      <c r="N39" s="3">
        <f t="shared" si="16"/>
        <v>1.6566758525663583E-2</v>
      </c>
      <c r="O39" s="3">
        <f t="shared" si="17"/>
        <v>9.1656236234078925E-3</v>
      </c>
      <c r="P39" s="3">
        <f t="shared" si="18"/>
        <v>1.7937137226745836E-2</v>
      </c>
      <c r="Q39" s="3">
        <f t="shared" si="19"/>
        <v>2.5941064570151107E-2</v>
      </c>
      <c r="R39" s="3">
        <f t="shared" si="20"/>
        <v>1.1902861307263146E-2</v>
      </c>
      <c r="S39" s="3">
        <f t="shared" si="21"/>
        <v>9.2847260201869286E-3</v>
      </c>
      <c r="T39" s="3">
        <f t="shared" si="22"/>
        <v>2.6989331290940832E-3</v>
      </c>
      <c r="U39" s="3">
        <f t="shared" si="23"/>
        <v>6.5378299812872687E-3</v>
      </c>
      <c r="V39" s="3">
        <f t="shared" si="24"/>
        <v>1.9330382520443057E-2</v>
      </c>
      <c r="W39" s="3">
        <f t="shared" si="25"/>
        <v>1.5682632146635345E-2</v>
      </c>
      <c r="X39" s="3">
        <f t="shared" si="26"/>
        <v>1.3968867937372065E-2</v>
      </c>
      <c r="Y39" s="3">
        <f t="shared" si="27"/>
        <v>1.3291041725575381E-2</v>
      </c>
      <c r="Z39" s="3">
        <f t="shared" si="28"/>
        <v>1.2170820242407343E-2</v>
      </c>
      <c r="AA39" s="3">
        <f t="shared" si="29"/>
        <v>1.0605107409899617E-2</v>
      </c>
      <c r="AB39" s="3"/>
      <c r="AD39" s="4">
        <f t="shared" si="30"/>
        <v>-0.48683893899266795</v>
      </c>
      <c r="AE39" s="4">
        <f t="shared" si="31"/>
        <v>-0.48057118520703346</v>
      </c>
      <c r="AF39" s="4">
        <f t="shared" si="32"/>
        <v>-0.48633993214316362</v>
      </c>
      <c r="AG39" s="4">
        <f t="shared" si="33"/>
        <v>-0.47646183056946856</v>
      </c>
      <c r="AH39" s="4">
        <f t="shared" si="34"/>
        <v>-0.49239238794500512</v>
      </c>
      <c r="AI39" s="4">
        <f t="shared" si="35"/>
        <v>-0.50155045054558522</v>
      </c>
      <c r="AJ39" s="4">
        <f t="shared" si="36"/>
        <v>-0.51084677976406889</v>
      </c>
      <c r="AK39" s="4">
        <f t="shared" si="37"/>
        <v>-0.50954063756459989</v>
      </c>
      <c r="AL39" s="4">
        <f t="shared" si="38"/>
        <v>-0.51694177246685558</v>
      </c>
      <c r="AM39" s="4">
        <f t="shared" si="39"/>
        <v>-0.50817025886351763</v>
      </c>
      <c r="AN39" s="4">
        <f t="shared" si="40"/>
        <v>-0.50016633152011236</v>
      </c>
      <c r="AO39" s="4">
        <f t="shared" si="41"/>
        <v>-0.51420453478300032</v>
      </c>
      <c r="AP39" s="4">
        <f t="shared" si="42"/>
        <v>-0.51682267007007654</v>
      </c>
      <c r="AQ39" s="4">
        <f t="shared" si="43"/>
        <v>-0.52340846296116939</v>
      </c>
      <c r="AR39" s="4">
        <f t="shared" si="44"/>
        <v>-0.5195695661089762</v>
      </c>
      <c r="AS39" s="4">
        <f t="shared" si="45"/>
        <v>-0.50677701356982041</v>
      </c>
      <c r="AT39" s="4">
        <f t="shared" si="46"/>
        <v>-0.51042476394362812</v>
      </c>
      <c r="AU39" s="4">
        <f t="shared" si="47"/>
        <v>-0.5121385281528914</v>
      </c>
      <c r="AV39" s="4">
        <f t="shared" si="48"/>
        <v>-0.51281635436468809</v>
      </c>
      <c r="AW39" s="4">
        <f t="shared" si="49"/>
        <v>-0.51393657584785613</v>
      </c>
      <c r="AX39" s="4">
        <f t="shared" si="50"/>
        <v>-0.51550228868036385</v>
      </c>
      <c r="BA39" t="s">
        <v>82</v>
      </c>
      <c r="BB39">
        <v>-255.18897690604101</v>
      </c>
      <c r="BC39">
        <v>-178.84666914799999</v>
      </c>
      <c r="BD39">
        <v>-76.341531930840006</v>
      </c>
      <c r="BE39">
        <v>-255.25618935042499</v>
      </c>
      <c r="BF39">
        <v>-178.89191309698401</v>
      </c>
      <c r="BG39">
        <v>-76.363510414540997</v>
      </c>
      <c r="BH39">
        <v>-255.27789759681801</v>
      </c>
      <c r="BI39">
        <v>-178.906252708041</v>
      </c>
      <c r="BJ39">
        <v>-76.370869856794002</v>
      </c>
      <c r="BK39">
        <v>-255.189050039444</v>
      </c>
      <c r="BL39">
        <v>-178.84669206362099</v>
      </c>
      <c r="BM39">
        <v>-76.341558704337004</v>
      </c>
      <c r="BN39">
        <v>-255.25536522124301</v>
      </c>
      <c r="BO39">
        <v>-178.89121308253601</v>
      </c>
      <c r="BP39">
        <v>-76.363338052578001</v>
      </c>
      <c r="BQ39">
        <v>-255.27554686793701</v>
      </c>
      <c r="BR39">
        <v>-178.90438457395501</v>
      </c>
      <c r="BS39">
        <v>-76.370350289323</v>
      </c>
      <c r="BT39">
        <v>-255.18907031823201</v>
      </c>
      <c r="BU39">
        <v>-178.84667266196999</v>
      </c>
      <c r="BV39">
        <v>-76.341600590509998</v>
      </c>
      <c r="BW39">
        <v>-255.25511852154301</v>
      </c>
      <c r="BX39">
        <v>-178.89099503862701</v>
      </c>
      <c r="BY39">
        <v>-76.363304045863998</v>
      </c>
      <c r="BZ39">
        <v>-255.274607648396</v>
      </c>
      <c r="CA39">
        <v>-178.90361645524601</v>
      </c>
      <c r="CB39">
        <v>-76.370167583834004</v>
      </c>
      <c r="CC39">
        <v>-255.189057612021</v>
      </c>
      <c r="CD39">
        <v>-178.846662701139</v>
      </c>
      <c r="CE39">
        <v>-76.341587310337999</v>
      </c>
      <c r="CF39">
        <v>-255.254993375597</v>
      </c>
      <c r="CG39">
        <v>-178.89088014849699</v>
      </c>
      <c r="CH39">
        <v>-76.363299813495999</v>
      </c>
      <c r="CI39">
        <v>-255.27425174142701</v>
      </c>
      <c r="CJ39">
        <v>-178.903318773677</v>
      </c>
      <c r="CK39">
        <v>-76.370116823089006</v>
      </c>
    </row>
    <row r="40" spans="1:89" ht="17" x14ac:dyDescent="0.25">
      <c r="A40" s="5">
        <v>3</v>
      </c>
      <c r="B40" t="s">
        <v>72</v>
      </c>
      <c r="C40" t="s">
        <v>2</v>
      </c>
      <c r="D40" t="s">
        <v>12</v>
      </c>
      <c r="E40" s="3">
        <v>1.5</v>
      </c>
      <c r="F40" s="2">
        <v>-0.33602877483835464</v>
      </c>
      <c r="G40" s="3">
        <f t="shared" si="9"/>
        <v>4.2793258531851341E-3</v>
      </c>
      <c r="H40" s="3">
        <f t="shared" si="10"/>
        <v>3.0766296026931927E-2</v>
      </c>
      <c r="I40" s="3">
        <f t="shared" si="11"/>
        <v>1.8314366472390098E-2</v>
      </c>
      <c r="J40" s="3">
        <f t="shared" si="12"/>
        <v>4.8132063324300478E-2</v>
      </c>
      <c r="K40" s="3">
        <f t="shared" si="13"/>
        <v>5.250046939756059E-3</v>
      </c>
      <c r="L40" s="3">
        <f t="shared" si="14"/>
        <v>1.1646600442285382E-2</v>
      </c>
      <c r="M40" s="3">
        <f t="shared" si="15"/>
        <v>8.5750776693103714E-3</v>
      </c>
      <c r="N40" s="3">
        <f t="shared" si="16"/>
        <v>5.9093225589040288E-3</v>
      </c>
      <c r="O40" s="3">
        <f t="shared" si="17"/>
        <v>2.1833104319573582E-2</v>
      </c>
      <c r="P40" s="3">
        <f t="shared" si="18"/>
        <v>3.112464738149856E-3</v>
      </c>
      <c r="Q40" s="3">
        <f t="shared" si="19"/>
        <v>8.4529492111110049E-3</v>
      </c>
      <c r="R40" s="3">
        <f t="shared" si="20"/>
        <v>3.8404318928880743E-3</v>
      </c>
      <c r="S40" s="3">
        <f t="shared" si="21"/>
        <v>5.0370221491108369E-4</v>
      </c>
      <c r="T40" s="3">
        <f t="shared" si="22"/>
        <v>1.1900394740640086E-2</v>
      </c>
      <c r="U40" s="3">
        <f t="shared" si="23"/>
        <v>2.9971289226385367E-3</v>
      </c>
      <c r="V40" s="3">
        <f t="shared" si="24"/>
        <v>5.5206174045354106E-3</v>
      </c>
      <c r="W40" s="3">
        <f t="shared" si="25"/>
        <v>8.6214706927955631E-3</v>
      </c>
      <c r="X40" s="3">
        <f t="shared" si="26"/>
        <v>4.6067621855179208E-3</v>
      </c>
      <c r="Y40" s="3">
        <f t="shared" si="27"/>
        <v>1.7893509336179392E-2</v>
      </c>
      <c r="Z40" s="3">
        <f t="shared" si="28"/>
        <v>3.9460899755450196E-4</v>
      </c>
      <c r="AA40" s="3">
        <f t="shared" si="29"/>
        <v>2.5154501599994938E-2</v>
      </c>
      <c r="AB40" s="3"/>
      <c r="AD40" s="4">
        <f t="shared" si="30"/>
        <v>-0.3317494489851695</v>
      </c>
      <c r="AE40" s="4">
        <f t="shared" si="31"/>
        <v>-0.30526247881142271</v>
      </c>
      <c r="AF40" s="4">
        <f t="shared" si="32"/>
        <v>-0.31771440836596454</v>
      </c>
      <c r="AG40" s="4">
        <f t="shared" si="33"/>
        <v>-0.28789671151405416</v>
      </c>
      <c r="AH40" s="4">
        <f t="shared" si="34"/>
        <v>-0.33077872789859858</v>
      </c>
      <c r="AI40" s="4">
        <f t="shared" si="35"/>
        <v>-0.34767537528064002</v>
      </c>
      <c r="AJ40" s="4">
        <f t="shared" si="36"/>
        <v>-0.32745369716904427</v>
      </c>
      <c r="AK40" s="4">
        <f t="shared" si="37"/>
        <v>-0.33011945227945061</v>
      </c>
      <c r="AL40" s="4">
        <f t="shared" si="38"/>
        <v>-0.31419567051878106</v>
      </c>
      <c r="AM40" s="4">
        <f t="shared" si="39"/>
        <v>-0.33291631010020478</v>
      </c>
      <c r="AN40" s="4">
        <f t="shared" si="40"/>
        <v>-0.34448172404946564</v>
      </c>
      <c r="AO40" s="4">
        <f t="shared" si="41"/>
        <v>-0.33218834294546656</v>
      </c>
      <c r="AP40" s="4">
        <f t="shared" si="42"/>
        <v>-0.33552507262344355</v>
      </c>
      <c r="AQ40" s="4">
        <f t="shared" si="43"/>
        <v>-0.32412838009771455</v>
      </c>
      <c r="AR40" s="4">
        <f t="shared" si="44"/>
        <v>-0.33902590376099317</v>
      </c>
      <c r="AS40" s="4">
        <f t="shared" si="45"/>
        <v>-0.34154939224289005</v>
      </c>
      <c r="AT40" s="4">
        <f t="shared" si="46"/>
        <v>-0.32740730414555907</v>
      </c>
      <c r="AU40" s="4">
        <f t="shared" si="47"/>
        <v>-0.33142201265283672</v>
      </c>
      <c r="AV40" s="4">
        <f t="shared" si="48"/>
        <v>-0.31813526550217525</v>
      </c>
      <c r="AW40" s="4">
        <f t="shared" si="49"/>
        <v>-0.33563416584080014</v>
      </c>
      <c r="AX40" s="4">
        <f t="shared" si="50"/>
        <v>-0.3108742732383597</v>
      </c>
      <c r="BA40" t="s">
        <v>81</v>
      </c>
      <c r="BB40">
        <v>-255.18864259739399</v>
      </c>
      <c r="BC40">
        <v>-178.846663561143</v>
      </c>
      <c r="BD40">
        <v>-76.341450359874003</v>
      </c>
      <c r="BE40">
        <v>-255.25588233362399</v>
      </c>
      <c r="BF40">
        <v>-178.89190458379301</v>
      </c>
      <c r="BG40">
        <v>-76.363491283125995</v>
      </c>
      <c r="BH40">
        <v>-255.277616894787</v>
      </c>
      <c r="BI40">
        <v>-178.906252652456</v>
      </c>
      <c r="BJ40">
        <v>-76.370857932213994</v>
      </c>
      <c r="BK40">
        <v>-255.18868673123299</v>
      </c>
      <c r="BL40">
        <v>-178.84664739575101</v>
      </c>
      <c r="BM40">
        <v>-76.341485279527006</v>
      </c>
      <c r="BN40">
        <v>-255.25504618683499</v>
      </c>
      <c r="BO40">
        <v>-178.89120457173399</v>
      </c>
      <c r="BP40">
        <v>-76.363319784439994</v>
      </c>
      <c r="BQ40">
        <v>-255.27524783910999</v>
      </c>
      <c r="BR40">
        <v>-178.90438138311799</v>
      </c>
      <c r="BS40">
        <v>-76.37034037718</v>
      </c>
      <c r="BT40">
        <v>-255.188721347914</v>
      </c>
      <c r="BU40">
        <v>-178.846652933401</v>
      </c>
      <c r="BV40">
        <v>-76.341519447964998</v>
      </c>
      <c r="BW40">
        <v>-255.25480525889401</v>
      </c>
      <c r="BX40">
        <v>-178.890989066668</v>
      </c>
      <c r="BY40">
        <v>-76.363286816427006</v>
      </c>
      <c r="BZ40">
        <v>-255.274305398716</v>
      </c>
      <c r="CA40">
        <v>-178.903612565873</v>
      </c>
      <c r="CB40">
        <v>-76.370158139626994</v>
      </c>
      <c r="CC40">
        <v>-255.188709491476</v>
      </c>
      <c r="CD40">
        <v>-178.846643169488</v>
      </c>
      <c r="CE40">
        <v>-76.341522028407994</v>
      </c>
      <c r="CF40">
        <v>-255.254679084911</v>
      </c>
      <c r="CG40">
        <v>-178.89087440702099</v>
      </c>
      <c r="CH40">
        <v>-76.363282921161002</v>
      </c>
      <c r="CI40">
        <v>-255.27395103508499</v>
      </c>
      <c r="CJ40">
        <v>-178.90331525846099</v>
      </c>
      <c r="CK40">
        <v>-76.37010762205</v>
      </c>
    </row>
    <row r="41" spans="1:89" ht="17" x14ac:dyDescent="0.25">
      <c r="A41" s="5">
        <v>3</v>
      </c>
      <c r="B41" t="s">
        <v>72</v>
      </c>
      <c r="C41" t="s">
        <v>2</v>
      </c>
      <c r="D41" t="s">
        <v>12</v>
      </c>
      <c r="E41" s="3">
        <v>2</v>
      </c>
      <c r="F41" s="2">
        <v>-0.14075745954842175</v>
      </c>
      <c r="G41" s="3">
        <f t="shared" si="9"/>
        <v>6.0563600162657771E-3</v>
      </c>
      <c r="H41" s="3">
        <f t="shared" si="10"/>
        <v>7.5882569025037816E-3</v>
      </c>
      <c r="I41" s="3">
        <f t="shared" si="11"/>
        <v>1.0554733397084681E-2</v>
      </c>
      <c r="J41" s="3">
        <f t="shared" si="12"/>
        <v>8.592621111602361E-3</v>
      </c>
      <c r="K41" s="3">
        <f t="shared" si="13"/>
        <v>1.3667102178284318E-2</v>
      </c>
      <c r="L41" s="3">
        <f t="shared" si="14"/>
        <v>7.2765432968310284E-3</v>
      </c>
      <c r="M41" s="3">
        <f t="shared" si="15"/>
        <v>3.0965457993478718E-3</v>
      </c>
      <c r="N41" s="3">
        <f t="shared" si="16"/>
        <v>5.4391222121749627E-3</v>
      </c>
      <c r="O41" s="3">
        <f t="shared" si="17"/>
        <v>9.8974992574999143E-3</v>
      </c>
      <c r="P41" s="3">
        <f t="shared" si="18"/>
        <v>7.8969073010427271E-3</v>
      </c>
      <c r="Q41" s="3">
        <f t="shared" si="19"/>
        <v>1.2675265434283239E-2</v>
      </c>
      <c r="R41" s="3">
        <f t="shared" si="20"/>
        <v>1.9348235006246828E-3</v>
      </c>
      <c r="S41" s="3">
        <f t="shared" si="21"/>
        <v>4.4239818354857574E-4</v>
      </c>
      <c r="T41" s="3">
        <f t="shared" si="22"/>
        <v>5.1069790939085036E-3</v>
      </c>
      <c r="U41" s="3">
        <f t="shared" si="23"/>
        <v>1.1234250999411222E-3</v>
      </c>
      <c r="V41" s="3">
        <f t="shared" si="24"/>
        <v>1.7091681686925819E-2</v>
      </c>
      <c r="W41" s="3">
        <f t="shared" si="25"/>
        <v>3.6246181045938852E-3</v>
      </c>
      <c r="X41" s="3">
        <f t="shared" si="26"/>
        <v>1.4240796955180546E-3</v>
      </c>
      <c r="Y41" s="3">
        <f t="shared" si="27"/>
        <v>5.2048512841489647E-3</v>
      </c>
      <c r="Z41" s="3">
        <f t="shared" si="28"/>
        <v>8.8468191400412066E-4</v>
      </c>
      <c r="AA41" s="3">
        <f t="shared" si="29"/>
        <v>4.2828282345496183E-3</v>
      </c>
      <c r="AB41" s="3"/>
      <c r="AD41" s="4">
        <f t="shared" si="30"/>
        <v>-0.13470109953215598</v>
      </c>
      <c r="AE41" s="4">
        <f t="shared" si="31"/>
        <v>-0.13316920264591797</v>
      </c>
      <c r="AF41" s="4">
        <f t="shared" si="32"/>
        <v>-0.13020272615133707</v>
      </c>
      <c r="AG41" s="4">
        <f t="shared" si="33"/>
        <v>-0.13216483843681939</v>
      </c>
      <c r="AH41" s="4">
        <f t="shared" si="34"/>
        <v>-0.12709035737013744</v>
      </c>
      <c r="AI41" s="4">
        <f t="shared" si="35"/>
        <v>-0.14803400284525278</v>
      </c>
      <c r="AJ41" s="4">
        <f t="shared" si="36"/>
        <v>-0.13766091374907388</v>
      </c>
      <c r="AK41" s="4">
        <f t="shared" si="37"/>
        <v>-0.13531833733624679</v>
      </c>
      <c r="AL41" s="4">
        <f t="shared" si="38"/>
        <v>-0.13085996029092184</v>
      </c>
      <c r="AM41" s="4">
        <f t="shared" si="39"/>
        <v>-0.13286055224737903</v>
      </c>
      <c r="AN41" s="4">
        <f t="shared" si="40"/>
        <v>-0.15343272498270499</v>
      </c>
      <c r="AO41" s="4">
        <f t="shared" si="41"/>
        <v>-0.14269228304904644</v>
      </c>
      <c r="AP41" s="4">
        <f t="shared" si="42"/>
        <v>-0.14119985773197033</v>
      </c>
      <c r="AQ41" s="4">
        <f t="shared" si="43"/>
        <v>-0.13565048045451325</v>
      </c>
      <c r="AR41" s="4">
        <f t="shared" si="44"/>
        <v>-0.13963403444848063</v>
      </c>
      <c r="AS41" s="4">
        <f t="shared" si="45"/>
        <v>-0.15784914123534757</v>
      </c>
      <c r="AT41" s="4">
        <f t="shared" si="46"/>
        <v>-0.14438207765301564</v>
      </c>
      <c r="AU41" s="4">
        <f t="shared" si="47"/>
        <v>-0.14218153924393981</v>
      </c>
      <c r="AV41" s="4">
        <f t="shared" si="48"/>
        <v>-0.13555260826427279</v>
      </c>
      <c r="AW41" s="4">
        <f t="shared" si="49"/>
        <v>-0.13987277763441763</v>
      </c>
      <c r="AX41" s="4">
        <f t="shared" si="50"/>
        <v>-0.13647463131387214</v>
      </c>
      <c r="BA41" t="s">
        <v>80</v>
      </c>
      <c r="BB41">
        <v>-255.188274859594</v>
      </c>
      <c r="BC41">
        <v>-178.84666263201501</v>
      </c>
      <c r="BD41">
        <v>-76.341397567721998</v>
      </c>
      <c r="BE41">
        <v>-255.255574445668</v>
      </c>
      <c r="BF41">
        <v>-178.89189712733199</v>
      </c>
      <c r="BG41">
        <v>-76.363465099712002</v>
      </c>
      <c r="BH41">
        <v>-255.27731702086899</v>
      </c>
      <c r="BI41">
        <v>-178.90625433342299</v>
      </c>
      <c r="BJ41">
        <v>-76.370855196202996</v>
      </c>
      <c r="BK41">
        <v>-255.188303021146</v>
      </c>
      <c r="BL41">
        <v>-178.84664322672199</v>
      </c>
      <c r="BM41">
        <v>-76.341423887234001</v>
      </c>
      <c r="BN41">
        <v>-255.254709940297</v>
      </c>
      <c r="BO41">
        <v>-178.89119610923501</v>
      </c>
      <c r="BP41">
        <v>-76.363294454441004</v>
      </c>
      <c r="BQ41">
        <v>-255.274930793306</v>
      </c>
      <c r="BR41">
        <v>-178.904381150067</v>
      </c>
      <c r="BS41">
        <v>-76.370333999750997</v>
      </c>
      <c r="BT41">
        <v>-255.18832846776601</v>
      </c>
      <c r="BU41">
        <v>-178.84662630474401</v>
      </c>
      <c r="BV41">
        <v>-76.341457652420999</v>
      </c>
      <c r="BW41">
        <v>-255.25447295588401</v>
      </c>
      <c r="BX41">
        <v>-178.89098287841</v>
      </c>
      <c r="BY41">
        <v>-76.363262682856003</v>
      </c>
      <c r="BZ41">
        <v>-255.27398831502299</v>
      </c>
      <c r="CA41">
        <v>-178.90361109203701</v>
      </c>
      <c r="CB41">
        <v>-76.370152206699004</v>
      </c>
      <c r="CC41">
        <v>-255.188328786592</v>
      </c>
      <c r="CD41">
        <v>-178.84661679467499</v>
      </c>
      <c r="CE41">
        <v>-76.341460443309003</v>
      </c>
      <c r="CF41">
        <v>-255.254356298191</v>
      </c>
      <c r="CG41">
        <v>-178.89086832646399</v>
      </c>
      <c r="CH41">
        <v>-76.363257884250004</v>
      </c>
      <c r="CI41">
        <v>-255.27364244788899</v>
      </c>
      <c r="CJ41">
        <v>-178.90331374941101</v>
      </c>
      <c r="CK41">
        <v>-76.370102117781997</v>
      </c>
    </row>
    <row r="42" spans="1:89" ht="17" x14ac:dyDescent="0.25">
      <c r="A42" s="5">
        <v>4</v>
      </c>
      <c r="B42" t="s">
        <v>72</v>
      </c>
      <c r="C42" t="s">
        <v>2</v>
      </c>
      <c r="D42" t="s">
        <v>1</v>
      </c>
      <c r="E42" s="3">
        <v>0.9</v>
      </c>
      <c r="F42" s="2">
        <v>-0.24365522457501679</v>
      </c>
      <c r="G42" s="3">
        <f t="shared" si="9"/>
        <v>6.4821124626292581E-2</v>
      </c>
      <c r="H42" s="3">
        <f t="shared" si="10"/>
        <v>2.6485895320246339E-2</v>
      </c>
      <c r="I42" s="3">
        <f t="shared" si="11"/>
        <v>2.5893500001225533E-2</v>
      </c>
      <c r="J42" s="3">
        <f t="shared" si="12"/>
        <v>1.3520024267546227E-3</v>
      </c>
      <c r="K42" s="3">
        <f t="shared" si="13"/>
        <v>2.5271970486187317E-2</v>
      </c>
      <c r="L42" s="3">
        <f t="shared" si="14"/>
        <v>3.0737772930319929E-2</v>
      </c>
      <c r="M42" s="3">
        <f t="shared" si="15"/>
        <v>6.9465132902923055E-3</v>
      </c>
      <c r="N42" s="3">
        <f t="shared" si="16"/>
        <v>5.7572176960535293E-5</v>
      </c>
      <c r="O42" s="3">
        <f t="shared" si="17"/>
        <v>8.6518536014219827E-3</v>
      </c>
      <c r="P42" s="3">
        <f t="shared" si="18"/>
        <v>7.1701693189940852E-3</v>
      </c>
      <c r="Q42" s="3">
        <f t="shared" si="19"/>
        <v>4.1495133787775668E-2</v>
      </c>
      <c r="R42" s="3">
        <f t="shared" si="20"/>
        <v>2.3426641549003452E-2</v>
      </c>
      <c r="S42" s="3">
        <f t="shared" si="21"/>
        <v>1.4725409720496435E-2</v>
      </c>
      <c r="T42" s="3">
        <f t="shared" si="22"/>
        <v>1.1580317504593429E-2</v>
      </c>
      <c r="U42" s="3">
        <f t="shared" si="23"/>
        <v>5.5962484578005456E-3</v>
      </c>
      <c r="V42" s="3">
        <f t="shared" si="24"/>
        <v>4.1141998413982389E-2</v>
      </c>
      <c r="W42" s="3">
        <f t="shared" si="25"/>
        <v>2.2740365169648002E-2</v>
      </c>
      <c r="X42" s="3">
        <f t="shared" si="26"/>
        <v>1.1112723325319457E-2</v>
      </c>
      <c r="Y42" s="3">
        <f t="shared" si="27"/>
        <v>1.0675622440811106E-2</v>
      </c>
      <c r="Z42" s="3">
        <f t="shared" si="28"/>
        <v>1.0867697572547463E-3</v>
      </c>
      <c r="AA42" s="3">
        <f t="shared" si="29"/>
        <v>2.5358016903319902E-3</v>
      </c>
      <c r="AB42" s="3"/>
      <c r="AD42" s="4">
        <f t="shared" si="30"/>
        <v>-0.17883409994872421</v>
      </c>
      <c r="AE42" s="4">
        <f t="shared" si="31"/>
        <v>-0.21716932925477045</v>
      </c>
      <c r="AF42" s="4">
        <f t="shared" si="32"/>
        <v>-0.21776172457379125</v>
      </c>
      <c r="AG42" s="4">
        <f t="shared" si="33"/>
        <v>-0.24230322214826217</v>
      </c>
      <c r="AH42" s="4">
        <f t="shared" si="34"/>
        <v>-0.21838325408882947</v>
      </c>
      <c r="AI42" s="4">
        <f t="shared" si="35"/>
        <v>-0.21291745164469686</v>
      </c>
      <c r="AJ42" s="4">
        <f t="shared" si="36"/>
        <v>-0.23670871128472448</v>
      </c>
      <c r="AK42" s="4">
        <f t="shared" si="37"/>
        <v>-0.24359765239805625</v>
      </c>
      <c r="AL42" s="4">
        <f t="shared" si="38"/>
        <v>-0.25230707817643877</v>
      </c>
      <c r="AM42" s="4">
        <f t="shared" si="39"/>
        <v>-0.25082539389401087</v>
      </c>
      <c r="AN42" s="4">
        <f t="shared" si="40"/>
        <v>-0.20216009078724112</v>
      </c>
      <c r="AO42" s="4">
        <f t="shared" si="41"/>
        <v>-0.22022858302601334</v>
      </c>
      <c r="AP42" s="4">
        <f t="shared" si="42"/>
        <v>-0.22892981485452035</v>
      </c>
      <c r="AQ42" s="4">
        <f t="shared" si="43"/>
        <v>-0.23207490707042336</v>
      </c>
      <c r="AR42" s="4">
        <f t="shared" si="44"/>
        <v>-0.23805897611721624</v>
      </c>
      <c r="AS42" s="4">
        <f t="shared" si="45"/>
        <v>-0.2025132261610344</v>
      </c>
      <c r="AT42" s="4">
        <f t="shared" si="46"/>
        <v>-0.22091485940536879</v>
      </c>
      <c r="AU42" s="4">
        <f t="shared" si="47"/>
        <v>-0.23254250124969733</v>
      </c>
      <c r="AV42" s="4">
        <f t="shared" si="48"/>
        <v>-0.23297960213420568</v>
      </c>
      <c r="AW42" s="4">
        <f t="shared" si="49"/>
        <v>-0.24474199433227153</v>
      </c>
      <c r="AX42" s="4">
        <f t="shared" si="50"/>
        <v>-0.2411194228846848</v>
      </c>
      <c r="BA42" t="s">
        <v>79</v>
      </c>
      <c r="BB42">
        <v>-219.28728483889901</v>
      </c>
      <c r="BC42">
        <v>-178.84675804116301</v>
      </c>
      <c r="BD42">
        <v>-40.440241807469</v>
      </c>
      <c r="BE42">
        <v>-219.34414697280999</v>
      </c>
      <c r="BF42">
        <v>-178.89194353236499</v>
      </c>
      <c r="BG42">
        <v>-40.451857359103997</v>
      </c>
      <c r="BH42">
        <v>-219.362482334193</v>
      </c>
      <c r="BI42">
        <v>-178.906272103839</v>
      </c>
      <c r="BJ42">
        <v>-40.455863204971003</v>
      </c>
      <c r="BK42">
        <v>-219.28726166917201</v>
      </c>
      <c r="BL42">
        <v>-178.84673831548599</v>
      </c>
      <c r="BM42">
        <v>-40.440184048143003</v>
      </c>
      <c r="BN42">
        <v>-219.343261481328</v>
      </c>
      <c r="BO42">
        <v>-178.89124018137099</v>
      </c>
      <c r="BP42">
        <v>-40.451644080629997</v>
      </c>
      <c r="BQ42">
        <v>-219.35997787247501</v>
      </c>
      <c r="BR42">
        <v>-178.90440101077499</v>
      </c>
      <c r="BS42">
        <v>-40.455188664147002</v>
      </c>
      <c r="BT42">
        <v>-219.287206544084</v>
      </c>
      <c r="BU42">
        <v>-178.84671808997101</v>
      </c>
      <c r="BV42">
        <v>-40.440166291514998</v>
      </c>
      <c r="BW42">
        <v>-219.34296384606901</v>
      </c>
      <c r="BX42">
        <v>-178.891023383044</v>
      </c>
      <c r="BY42">
        <v>-40.451589506452997</v>
      </c>
      <c r="BZ42">
        <v>-219.35892084468199</v>
      </c>
      <c r="CA42">
        <v>-178.903629289105</v>
      </c>
      <c r="CB42">
        <v>-40.45492673271</v>
      </c>
      <c r="CC42">
        <v>-219.287192855645</v>
      </c>
      <c r="CD42">
        <v>-178.84670803393399</v>
      </c>
      <c r="CE42">
        <v>-40.440162096355998</v>
      </c>
      <c r="CF42">
        <v>-219.34281756051999</v>
      </c>
      <c r="CG42">
        <v>-178.890908576296</v>
      </c>
      <c r="CH42">
        <v>-40.451556934000998</v>
      </c>
      <c r="CI42">
        <v>-219.358542050849</v>
      </c>
      <c r="CJ42">
        <v>-178.90333110987501</v>
      </c>
      <c r="CK42">
        <v>-40.454840360924997</v>
      </c>
    </row>
    <row r="43" spans="1:89" ht="17" x14ac:dyDescent="0.25">
      <c r="A43" s="5">
        <v>4</v>
      </c>
      <c r="B43" t="s">
        <v>72</v>
      </c>
      <c r="C43" t="s">
        <v>2</v>
      </c>
      <c r="D43" t="s">
        <v>1</v>
      </c>
      <c r="E43" s="3">
        <v>0.95</v>
      </c>
      <c r="F43" s="2">
        <v>-0.29432897367333299</v>
      </c>
      <c r="G43" s="3">
        <f t="shared" si="9"/>
        <v>5.5137293896311612E-2</v>
      </c>
      <c r="H43" s="3">
        <f t="shared" si="10"/>
        <v>3.9827962193986433E-2</v>
      </c>
      <c r="I43" s="3">
        <f t="shared" si="11"/>
        <v>2.2868100424961013E-2</v>
      </c>
      <c r="J43" s="3">
        <f t="shared" si="12"/>
        <v>2.9790638556105142E-2</v>
      </c>
      <c r="K43" s="3">
        <f t="shared" si="13"/>
        <v>5.0741470935244948E-3</v>
      </c>
      <c r="L43" s="3">
        <f t="shared" si="14"/>
        <v>2.6127725496819076E-2</v>
      </c>
      <c r="M43" s="3">
        <f t="shared" si="15"/>
        <v>1.4628167127919367E-2</v>
      </c>
      <c r="N43" s="3">
        <f t="shared" si="16"/>
        <v>7.3642054525469014E-4</v>
      </c>
      <c r="O43" s="3">
        <f t="shared" si="17"/>
        <v>7.0886617278356767E-3</v>
      </c>
      <c r="P43" s="3">
        <f t="shared" si="18"/>
        <v>1.6856643677765182E-2</v>
      </c>
      <c r="Q43" s="3">
        <f t="shared" si="19"/>
        <v>3.1725072591241854E-2</v>
      </c>
      <c r="R43" s="3">
        <f t="shared" si="20"/>
        <v>1.8012043469523842E-2</v>
      </c>
      <c r="S43" s="3">
        <f t="shared" si="21"/>
        <v>1.0464565664423164E-2</v>
      </c>
      <c r="T43" s="3">
        <f t="shared" si="22"/>
        <v>9.0213106258772435E-3</v>
      </c>
      <c r="U43" s="3">
        <f t="shared" si="23"/>
        <v>2.5459004262847751E-3</v>
      </c>
      <c r="V43" s="3">
        <f t="shared" si="24"/>
        <v>3.348339435938702E-2</v>
      </c>
      <c r="W43" s="3">
        <f t="shared" si="25"/>
        <v>2.0226626776323309E-2</v>
      </c>
      <c r="X43" s="3">
        <f t="shared" si="26"/>
        <v>1.126568508215281E-2</v>
      </c>
      <c r="Y43" s="3">
        <f t="shared" si="27"/>
        <v>1.1535034666971145E-2</v>
      </c>
      <c r="Z43" s="3">
        <f t="shared" si="28"/>
        <v>1.8640413374493292E-3</v>
      </c>
      <c r="AA43" s="3">
        <f t="shared" si="29"/>
        <v>1.290990270603537E-2</v>
      </c>
      <c r="AB43" s="3"/>
      <c r="AD43" s="4">
        <f t="shared" si="30"/>
        <v>-0.23919167977702138</v>
      </c>
      <c r="AE43" s="4">
        <f t="shared" si="31"/>
        <v>-0.25450101147934656</v>
      </c>
      <c r="AF43" s="4">
        <f t="shared" si="32"/>
        <v>-0.27146087324837198</v>
      </c>
      <c r="AG43" s="4">
        <f t="shared" si="33"/>
        <v>-0.26453833511722785</v>
      </c>
      <c r="AH43" s="4">
        <f t="shared" si="34"/>
        <v>-0.2892548265798085</v>
      </c>
      <c r="AI43" s="4">
        <f t="shared" si="35"/>
        <v>-0.26820124817651392</v>
      </c>
      <c r="AJ43" s="4">
        <f t="shared" si="36"/>
        <v>-0.27970080654541363</v>
      </c>
      <c r="AK43" s="4">
        <f t="shared" si="37"/>
        <v>-0.29506539421858768</v>
      </c>
      <c r="AL43" s="4">
        <f t="shared" si="38"/>
        <v>-0.28724031194549732</v>
      </c>
      <c r="AM43" s="4">
        <f t="shared" si="39"/>
        <v>-0.31118561735109818</v>
      </c>
      <c r="AN43" s="4">
        <f t="shared" si="40"/>
        <v>-0.26260390108209114</v>
      </c>
      <c r="AO43" s="4">
        <f t="shared" si="41"/>
        <v>-0.27631693020380915</v>
      </c>
      <c r="AP43" s="4">
        <f t="shared" si="42"/>
        <v>-0.28386440800890983</v>
      </c>
      <c r="AQ43" s="4">
        <f t="shared" si="43"/>
        <v>-0.28530766304745575</v>
      </c>
      <c r="AR43" s="4">
        <f t="shared" si="44"/>
        <v>-0.29178307324704822</v>
      </c>
      <c r="AS43" s="4">
        <f t="shared" si="45"/>
        <v>-0.26084557931394597</v>
      </c>
      <c r="AT43" s="4">
        <f t="shared" si="46"/>
        <v>-0.27410234689700969</v>
      </c>
      <c r="AU43" s="4">
        <f t="shared" si="47"/>
        <v>-0.28306328859118018</v>
      </c>
      <c r="AV43" s="4">
        <f t="shared" si="48"/>
        <v>-0.28279393900636185</v>
      </c>
      <c r="AW43" s="4">
        <f t="shared" si="49"/>
        <v>-0.29246493233588367</v>
      </c>
      <c r="AX43" s="4">
        <f t="shared" si="50"/>
        <v>-0.28141907096729762</v>
      </c>
      <c r="BA43" t="s">
        <v>78</v>
      </c>
      <c r="BB43">
        <v>-219.28737122971901</v>
      </c>
      <c r="BC43">
        <v>-178.846755772975</v>
      </c>
      <c r="BD43">
        <v>-40.440234280555003</v>
      </c>
      <c r="BE43">
        <v>-219.34420663128</v>
      </c>
      <c r="BF43">
        <v>-178.89193910071799</v>
      </c>
      <c r="BG43">
        <v>-40.451861957401</v>
      </c>
      <c r="BH43">
        <v>-219.36256809383599</v>
      </c>
      <c r="BI43">
        <v>-178.906270518816</v>
      </c>
      <c r="BJ43">
        <v>-40.455864974599997</v>
      </c>
      <c r="BK43">
        <v>-219.28734045688401</v>
      </c>
      <c r="BL43">
        <v>-178.84673511212401</v>
      </c>
      <c r="BM43">
        <v>-40.440177938882997</v>
      </c>
      <c r="BN43">
        <v>-219.34332735580301</v>
      </c>
      <c r="BO43">
        <v>-178.89123624279301</v>
      </c>
      <c r="BP43">
        <v>-40.451645381421002</v>
      </c>
      <c r="BQ43">
        <v>-219.360056819026</v>
      </c>
      <c r="BR43">
        <v>-178.90439905498201</v>
      </c>
      <c r="BS43">
        <v>-40.455187547427002</v>
      </c>
      <c r="BT43">
        <v>-219.28728864987099</v>
      </c>
      <c r="BU43">
        <v>-178.84671028812099</v>
      </c>
      <c r="BV43">
        <v>-40.440159875813002</v>
      </c>
      <c r="BW43">
        <v>-219.343048968434</v>
      </c>
      <c r="BX43">
        <v>-178.89101958727699</v>
      </c>
      <c r="BY43">
        <v>-40.451589042118002</v>
      </c>
      <c r="BZ43">
        <v>-219.359007694458</v>
      </c>
      <c r="CA43">
        <v>-178.903627907702</v>
      </c>
      <c r="CB43">
        <v>-40.454927420045998</v>
      </c>
      <c r="CC43">
        <v>-219.287271680635</v>
      </c>
      <c r="CD43">
        <v>-178.84670003337999</v>
      </c>
      <c r="CE43">
        <v>-40.440155963381997</v>
      </c>
      <c r="CF43">
        <v>-219.34289824584701</v>
      </c>
      <c r="CG43">
        <v>-178.89090485911399</v>
      </c>
      <c r="CH43">
        <v>-40.451556576857001</v>
      </c>
      <c r="CI43">
        <v>-219.35862269453099</v>
      </c>
      <c r="CJ43">
        <v>-178.90333001087799</v>
      </c>
      <c r="CK43">
        <v>-40.454841593608002</v>
      </c>
    </row>
    <row r="44" spans="1:89" ht="17" x14ac:dyDescent="0.25">
      <c r="A44" s="5">
        <v>4</v>
      </c>
      <c r="B44" t="s">
        <v>72</v>
      </c>
      <c r="C44" t="s">
        <v>2</v>
      </c>
      <c r="D44" t="s">
        <v>1</v>
      </c>
      <c r="E44" s="3">
        <v>1</v>
      </c>
      <c r="F44" s="2">
        <v>-0.30653765284162432</v>
      </c>
      <c r="G44" s="3">
        <f t="shared" si="9"/>
        <v>4.4638990856670446E-2</v>
      </c>
      <c r="H44" s="3">
        <f t="shared" si="10"/>
        <v>1.9216559797883115E-2</v>
      </c>
      <c r="I44" s="3">
        <f t="shared" si="11"/>
        <v>1.5102866673181559E-2</v>
      </c>
      <c r="J44" s="3">
        <f t="shared" si="12"/>
        <v>2.5487409041283771E-3</v>
      </c>
      <c r="K44" s="3">
        <f t="shared" si="13"/>
        <v>1.0786860771855311E-2</v>
      </c>
      <c r="L44" s="3">
        <f t="shared" si="14"/>
        <v>1.4615931874619181E-2</v>
      </c>
      <c r="M44" s="3">
        <f t="shared" si="15"/>
        <v>2.7294912868717769E-3</v>
      </c>
      <c r="N44" s="3">
        <f t="shared" si="16"/>
        <v>6.6587850073960286E-3</v>
      </c>
      <c r="O44" s="3">
        <f t="shared" si="17"/>
        <v>5.0636673827224032E-3</v>
      </c>
      <c r="P44" s="3">
        <f t="shared" si="18"/>
        <v>1.65087798079393E-2</v>
      </c>
      <c r="Q44" s="3">
        <f t="shared" si="19"/>
        <v>2.1220776193881075E-2</v>
      </c>
      <c r="R44" s="3">
        <f t="shared" si="20"/>
        <v>1.3600562510961534E-2</v>
      </c>
      <c r="S44" s="3">
        <f t="shared" si="21"/>
        <v>8.0204637686385194E-3</v>
      </c>
      <c r="T44" s="3">
        <f t="shared" si="22"/>
        <v>8.6044887167241457E-3</v>
      </c>
      <c r="U44" s="3">
        <f t="shared" si="23"/>
        <v>2.1659339406274736E-3</v>
      </c>
      <c r="V44" s="3">
        <f t="shared" si="24"/>
        <v>2.4081784668431139E-2</v>
      </c>
      <c r="W44" s="3">
        <f t="shared" si="25"/>
        <v>1.6960152985578902E-2</v>
      </c>
      <c r="X44" s="3">
        <f t="shared" si="26"/>
        <v>1.100780998135914E-2</v>
      </c>
      <c r="Y44" s="3">
        <f t="shared" si="27"/>
        <v>1.2290966673564996E-2</v>
      </c>
      <c r="Z44" s="3">
        <f t="shared" si="28"/>
        <v>4.7627287966039988E-3</v>
      </c>
      <c r="AA44" s="3">
        <f t="shared" si="29"/>
        <v>1.8053707093099725E-3</v>
      </c>
      <c r="AB44" s="3"/>
      <c r="AD44" s="4">
        <f t="shared" si="30"/>
        <v>-0.26189866198495387</v>
      </c>
      <c r="AE44" s="4">
        <f t="shared" si="31"/>
        <v>-0.2873210930437412</v>
      </c>
      <c r="AF44" s="4">
        <f t="shared" si="32"/>
        <v>-0.29143478616844276</v>
      </c>
      <c r="AG44" s="4">
        <f t="shared" si="33"/>
        <v>-0.30398891193749594</v>
      </c>
      <c r="AH44" s="4">
        <f t="shared" si="34"/>
        <v>-0.29575079206976901</v>
      </c>
      <c r="AI44" s="4">
        <f t="shared" si="35"/>
        <v>-0.29192172096700514</v>
      </c>
      <c r="AJ44" s="4">
        <f t="shared" si="36"/>
        <v>-0.30380816155475254</v>
      </c>
      <c r="AK44" s="4">
        <f t="shared" si="37"/>
        <v>-0.31319643784902035</v>
      </c>
      <c r="AL44" s="4">
        <f t="shared" si="38"/>
        <v>-0.31160132022434672</v>
      </c>
      <c r="AM44" s="4">
        <f t="shared" si="39"/>
        <v>-0.32304643264956362</v>
      </c>
      <c r="AN44" s="4">
        <f t="shared" si="40"/>
        <v>-0.28531687664774324</v>
      </c>
      <c r="AO44" s="4">
        <f t="shared" si="41"/>
        <v>-0.29293709033066279</v>
      </c>
      <c r="AP44" s="4">
        <f t="shared" si="42"/>
        <v>-0.2985171890729858</v>
      </c>
      <c r="AQ44" s="4">
        <f t="shared" si="43"/>
        <v>-0.29793316412490017</v>
      </c>
      <c r="AR44" s="4">
        <f t="shared" si="44"/>
        <v>-0.30437171890099685</v>
      </c>
      <c r="AS44" s="4">
        <f t="shared" si="45"/>
        <v>-0.28245586817319318</v>
      </c>
      <c r="AT44" s="4">
        <f t="shared" si="46"/>
        <v>-0.28957749985604542</v>
      </c>
      <c r="AU44" s="4">
        <f t="shared" si="47"/>
        <v>-0.29552984286026518</v>
      </c>
      <c r="AV44" s="4">
        <f t="shared" si="48"/>
        <v>-0.29424668616805932</v>
      </c>
      <c r="AW44" s="4">
        <f t="shared" si="49"/>
        <v>-0.30177492404502032</v>
      </c>
      <c r="AX44" s="4">
        <f t="shared" si="50"/>
        <v>-0.30473228213231435</v>
      </c>
      <c r="BA44" t="s">
        <v>77</v>
      </c>
      <c r="BB44">
        <v>-219.287391621023</v>
      </c>
      <c r="BC44">
        <v>-178.846748070828</v>
      </c>
      <c r="BD44">
        <v>-40.440226188128001</v>
      </c>
      <c r="BE44">
        <v>-219.34425093520801</v>
      </c>
      <c r="BF44">
        <v>-178.89193527658099</v>
      </c>
      <c r="BG44">
        <v>-40.451857783339001</v>
      </c>
      <c r="BH44">
        <v>-219.36259583544901</v>
      </c>
      <c r="BI44">
        <v>-178.90626876298799</v>
      </c>
      <c r="BJ44">
        <v>-40.455862641586002</v>
      </c>
      <c r="BK44">
        <v>-219.287364664965</v>
      </c>
      <c r="BL44">
        <v>-178.84672891573001</v>
      </c>
      <c r="BM44">
        <v>-40.440170542380002</v>
      </c>
      <c r="BN44">
        <v>-219.34335713839201</v>
      </c>
      <c r="BO44">
        <v>-178.891232655691</v>
      </c>
      <c r="BP44">
        <v>-40.451640333598</v>
      </c>
      <c r="BQ44">
        <v>-219.360080597354</v>
      </c>
      <c r="BR44">
        <v>-178.90439791549301</v>
      </c>
      <c r="BS44">
        <v>-40.455183571588002</v>
      </c>
      <c r="BT44">
        <v>-219.28730557136501</v>
      </c>
      <c r="BU44">
        <v>-178.8467028053</v>
      </c>
      <c r="BV44">
        <v>-40.440148084698997</v>
      </c>
      <c r="BW44">
        <v>-219.34306538232499</v>
      </c>
      <c r="BX44">
        <v>-178.891016506006</v>
      </c>
      <c r="BY44">
        <v>-40.451582051370004</v>
      </c>
      <c r="BZ44">
        <v>-219.35902767368</v>
      </c>
      <c r="CA44">
        <v>-178.903626870745</v>
      </c>
      <c r="CB44">
        <v>-40.454925085532999</v>
      </c>
      <c r="CC44">
        <v>-219.287287763065</v>
      </c>
      <c r="CD44">
        <v>-178.84669306236401</v>
      </c>
      <c r="CE44">
        <v>-40.440144578641998</v>
      </c>
      <c r="CF44">
        <v>-219.34291267077199</v>
      </c>
      <c r="CG44">
        <v>-178.89090184017499</v>
      </c>
      <c r="CH44">
        <v>-40.451549359495999</v>
      </c>
      <c r="CI44">
        <v>-219.35863914987999</v>
      </c>
      <c r="CJ44">
        <v>-178.90332907247401</v>
      </c>
      <c r="CK44">
        <v>-40.454839120643001</v>
      </c>
    </row>
    <row r="45" spans="1:89" ht="17" x14ac:dyDescent="0.25">
      <c r="A45" s="5">
        <v>4</v>
      </c>
      <c r="B45" t="s">
        <v>72</v>
      </c>
      <c r="C45" t="s">
        <v>2</v>
      </c>
      <c r="D45" t="s">
        <v>1</v>
      </c>
      <c r="E45" s="3">
        <v>1.05</v>
      </c>
      <c r="F45" s="2">
        <v>-0.29693175745065969</v>
      </c>
      <c r="G45" s="3">
        <f t="shared" si="9"/>
        <v>4.2959189297799405E-2</v>
      </c>
      <c r="H45" s="3">
        <f t="shared" si="10"/>
        <v>1.954301342184861E-2</v>
      </c>
      <c r="I45" s="3">
        <f t="shared" si="11"/>
        <v>1.4991610457796734E-2</v>
      </c>
      <c r="J45" s="3">
        <f t="shared" si="12"/>
        <v>4.190564327498536E-3</v>
      </c>
      <c r="K45" s="3">
        <f t="shared" si="13"/>
        <v>1.0216368003709508E-2</v>
      </c>
      <c r="L45" s="3">
        <f t="shared" si="14"/>
        <v>1.8083413782079061E-2</v>
      </c>
      <c r="M45" s="3">
        <f t="shared" si="15"/>
        <v>3.3582789884294972E-3</v>
      </c>
      <c r="N45" s="3">
        <f t="shared" si="16"/>
        <v>1.331117716817265E-3</v>
      </c>
      <c r="O45" s="3">
        <f t="shared" si="17"/>
        <v>6.2960250928413286E-3</v>
      </c>
      <c r="P45" s="3">
        <f t="shared" si="18"/>
        <v>6.2511404895351785E-3</v>
      </c>
      <c r="Q45" s="3">
        <f t="shared" si="19"/>
        <v>1.3433067631059004E-2</v>
      </c>
      <c r="R45" s="3">
        <f t="shared" si="20"/>
        <v>7.6959534631452775E-3</v>
      </c>
      <c r="S45" s="3">
        <f t="shared" si="21"/>
        <v>2.9766396216415192E-3</v>
      </c>
      <c r="T45" s="3">
        <f t="shared" si="22"/>
        <v>3.9345043829037141E-3</v>
      </c>
      <c r="U45" s="3">
        <f t="shared" si="23"/>
        <v>1.9747716219034039E-3</v>
      </c>
      <c r="V45" s="3">
        <f t="shared" si="24"/>
        <v>1.7881742875128337E-2</v>
      </c>
      <c r="W45" s="3">
        <f t="shared" si="25"/>
        <v>1.2060772747061299E-2</v>
      </c>
      <c r="X45" s="3">
        <f t="shared" si="26"/>
        <v>7.0430404920279743E-3</v>
      </c>
      <c r="Y45" s="3">
        <f t="shared" si="27"/>
        <v>8.2443448194480795E-3</v>
      </c>
      <c r="Z45" s="3">
        <f t="shared" si="28"/>
        <v>1.7785345195339697E-3</v>
      </c>
      <c r="AA45" s="3">
        <f t="shared" si="29"/>
        <v>1.1132385089902164E-2</v>
      </c>
      <c r="AB45" s="3"/>
      <c r="AD45" s="4">
        <f t="shared" si="30"/>
        <v>-0.25397256815286029</v>
      </c>
      <c r="AE45" s="4">
        <f t="shared" si="31"/>
        <v>-0.27738874402881109</v>
      </c>
      <c r="AF45" s="4">
        <f t="shared" si="32"/>
        <v>-0.28194014699286296</v>
      </c>
      <c r="AG45" s="4">
        <f t="shared" si="33"/>
        <v>-0.29274119312316116</v>
      </c>
      <c r="AH45" s="4">
        <f t="shared" si="34"/>
        <v>-0.28671538944695019</v>
      </c>
      <c r="AI45" s="4">
        <f t="shared" si="35"/>
        <v>-0.27884834366858063</v>
      </c>
      <c r="AJ45" s="4">
        <f t="shared" si="36"/>
        <v>-0.2935734784622302</v>
      </c>
      <c r="AK45" s="4">
        <f t="shared" si="37"/>
        <v>-0.29826287516747696</v>
      </c>
      <c r="AL45" s="4">
        <f t="shared" si="38"/>
        <v>-0.30322778254350102</v>
      </c>
      <c r="AM45" s="4">
        <f t="shared" si="39"/>
        <v>-0.30318289794019487</v>
      </c>
      <c r="AN45" s="4">
        <f t="shared" si="40"/>
        <v>-0.28349868981960069</v>
      </c>
      <c r="AO45" s="4">
        <f t="shared" si="41"/>
        <v>-0.28923580398751442</v>
      </c>
      <c r="AP45" s="4">
        <f t="shared" si="42"/>
        <v>-0.29395511782901818</v>
      </c>
      <c r="AQ45" s="4">
        <f t="shared" si="43"/>
        <v>-0.29299725306775598</v>
      </c>
      <c r="AR45" s="4">
        <f t="shared" si="44"/>
        <v>-0.2989065290725631</v>
      </c>
      <c r="AS45" s="4">
        <f t="shared" si="45"/>
        <v>-0.27905001457553136</v>
      </c>
      <c r="AT45" s="4">
        <f t="shared" si="46"/>
        <v>-0.2848709847035984</v>
      </c>
      <c r="AU45" s="4">
        <f t="shared" si="47"/>
        <v>-0.28988871695863172</v>
      </c>
      <c r="AV45" s="4">
        <f t="shared" si="48"/>
        <v>-0.28868741263121162</v>
      </c>
      <c r="AW45" s="4">
        <f t="shared" si="49"/>
        <v>-0.29515322293112572</v>
      </c>
      <c r="AX45" s="4">
        <f t="shared" si="50"/>
        <v>-0.30806414254056186</v>
      </c>
      <c r="BA45" t="s">
        <v>76</v>
      </c>
      <c r="BB45">
        <v>-219.287361901601</v>
      </c>
      <c r="BC45">
        <v>-178.846736427504</v>
      </c>
      <c r="BD45">
        <v>-40.440220743064003</v>
      </c>
      <c r="BE45">
        <v>-219.34422764759</v>
      </c>
      <c r="BF45">
        <v>-178.89193117595801</v>
      </c>
      <c r="BG45">
        <v>-40.451854424548998</v>
      </c>
      <c r="BH45">
        <v>-219.362581718375</v>
      </c>
      <c r="BI45">
        <v>-178.90626818062799</v>
      </c>
      <c r="BJ45">
        <v>-40.455864237542002</v>
      </c>
      <c r="BK45">
        <v>-219.28733028184999</v>
      </c>
      <c r="BL45">
        <v>-178.846719862756</v>
      </c>
      <c r="BM45">
        <v>-40.440166045990999</v>
      </c>
      <c r="BN45">
        <v>-219.34333491341201</v>
      </c>
      <c r="BO45">
        <v>-178.89122886700201</v>
      </c>
      <c r="BP45">
        <v>-40.451638207312001</v>
      </c>
      <c r="BQ45">
        <v>-219.36005736716601</v>
      </c>
      <c r="BR45">
        <v>-178.90439696911099</v>
      </c>
      <c r="BS45">
        <v>-40.455185085928001</v>
      </c>
      <c r="BT45">
        <v>-219.28729255729999</v>
      </c>
      <c r="BU45">
        <v>-178.846697738069</v>
      </c>
      <c r="BV45">
        <v>-40.440143035330003</v>
      </c>
      <c r="BW45">
        <v>-219.34305101572701</v>
      </c>
      <c r="BX45">
        <v>-178.89101278208801</v>
      </c>
      <c r="BY45">
        <v>-40.451577307065001</v>
      </c>
      <c r="BZ45">
        <v>-219.35901877356</v>
      </c>
      <c r="CA45">
        <v>-178.90362601080199</v>
      </c>
      <c r="CB45">
        <v>-40.454924315478998</v>
      </c>
      <c r="CC45">
        <v>-219.28727202349901</v>
      </c>
      <c r="CD45">
        <v>-178.84668796859799</v>
      </c>
      <c r="CE45">
        <v>-40.440139360415003</v>
      </c>
      <c r="CF45">
        <v>-219.34289694619901</v>
      </c>
      <c r="CG45">
        <v>-178.89089816501701</v>
      </c>
      <c r="CH45">
        <v>-40.451544810389997</v>
      </c>
      <c r="CI45">
        <v>-219.358628844191</v>
      </c>
      <c r="CJ45">
        <v>-178.9033283064</v>
      </c>
      <c r="CK45">
        <v>-40.454838570733997</v>
      </c>
    </row>
    <row r="46" spans="1:89" ht="17" x14ac:dyDescent="0.25">
      <c r="A46" s="5">
        <v>4</v>
      </c>
      <c r="B46" t="s">
        <v>72</v>
      </c>
      <c r="C46" t="s">
        <v>2</v>
      </c>
      <c r="D46" t="s">
        <v>1</v>
      </c>
      <c r="E46" s="3">
        <v>1.1000000000000001</v>
      </c>
      <c r="F46" s="2">
        <v>-0.27593517286157421</v>
      </c>
      <c r="G46" s="3">
        <f t="shared" si="9"/>
        <v>4.3102065037393777E-2</v>
      </c>
      <c r="H46" s="3">
        <f t="shared" si="10"/>
        <v>2.2824708642525615E-2</v>
      </c>
      <c r="I46" s="3">
        <f t="shared" si="11"/>
        <v>2.4481685117806573E-2</v>
      </c>
      <c r="J46" s="3">
        <f t="shared" si="12"/>
        <v>9.5301773975698389E-3</v>
      </c>
      <c r="K46" s="3">
        <f t="shared" si="13"/>
        <v>2.6220152239412819E-2</v>
      </c>
      <c r="L46" s="3">
        <f t="shared" si="14"/>
        <v>1.1747449084767381E-2</v>
      </c>
      <c r="M46" s="3">
        <f t="shared" si="15"/>
        <v>6.9650203537103828E-3</v>
      </c>
      <c r="N46" s="3">
        <f t="shared" si="16"/>
        <v>1.0067975774663562E-3</v>
      </c>
      <c r="O46" s="3">
        <f t="shared" si="17"/>
        <v>3.8294958329744277E-3</v>
      </c>
      <c r="P46" s="3">
        <f t="shared" si="18"/>
        <v>9.3706721282091898E-3</v>
      </c>
      <c r="Q46" s="3">
        <f t="shared" si="19"/>
        <v>6.2976684050809473E-3</v>
      </c>
      <c r="R46" s="3">
        <f t="shared" si="20"/>
        <v>4.5127446059418097E-3</v>
      </c>
      <c r="S46" s="3">
        <f t="shared" si="21"/>
        <v>5.4490728008066425E-4</v>
      </c>
      <c r="T46" s="3">
        <f t="shared" si="22"/>
        <v>3.3424872629517766E-3</v>
      </c>
      <c r="U46" s="3">
        <f t="shared" si="23"/>
        <v>3.6180695863965995E-3</v>
      </c>
      <c r="V46" s="3">
        <f t="shared" si="24"/>
        <v>1.2253559358004984E-2</v>
      </c>
      <c r="W46" s="3">
        <f t="shared" si="25"/>
        <v>9.6357133484292201E-3</v>
      </c>
      <c r="X46" s="3">
        <f t="shared" si="26"/>
        <v>6.221290459370421E-3</v>
      </c>
      <c r="Y46" s="3">
        <f t="shared" si="27"/>
        <v>7.9193635989324718E-3</v>
      </c>
      <c r="Z46" s="3">
        <f t="shared" si="28"/>
        <v>2.6389451331447766E-3</v>
      </c>
      <c r="AA46" s="3">
        <f t="shared" si="29"/>
        <v>1.8382760738994697E-3</v>
      </c>
      <c r="AB46" s="3"/>
      <c r="AD46" s="4">
        <f t="shared" si="30"/>
        <v>-0.23283310782418043</v>
      </c>
      <c r="AE46" s="4">
        <f t="shared" si="31"/>
        <v>-0.25311046421904859</v>
      </c>
      <c r="AF46" s="4">
        <f t="shared" si="32"/>
        <v>-0.25145348774376763</v>
      </c>
      <c r="AG46" s="4">
        <f t="shared" si="33"/>
        <v>-0.26640499546400437</v>
      </c>
      <c r="AH46" s="4">
        <f t="shared" si="34"/>
        <v>-0.24971502062216139</v>
      </c>
      <c r="AI46" s="4">
        <f t="shared" si="35"/>
        <v>-0.26418772377680683</v>
      </c>
      <c r="AJ46" s="4">
        <f t="shared" si="36"/>
        <v>-0.26897015250786382</v>
      </c>
      <c r="AK46" s="4">
        <f t="shared" si="37"/>
        <v>-0.27694197043904056</v>
      </c>
      <c r="AL46" s="4">
        <f t="shared" si="38"/>
        <v>-0.27210567702859978</v>
      </c>
      <c r="AM46" s="4">
        <f t="shared" si="39"/>
        <v>-0.2853058449897834</v>
      </c>
      <c r="AN46" s="4">
        <f t="shared" si="40"/>
        <v>-0.26963750445649326</v>
      </c>
      <c r="AO46" s="4">
        <f t="shared" si="41"/>
        <v>-0.2714224282556324</v>
      </c>
      <c r="AP46" s="4">
        <f t="shared" si="42"/>
        <v>-0.27539026558149354</v>
      </c>
      <c r="AQ46" s="4">
        <f t="shared" si="43"/>
        <v>-0.27259268559862243</v>
      </c>
      <c r="AR46" s="4">
        <f t="shared" si="44"/>
        <v>-0.27955324244797081</v>
      </c>
      <c r="AS46" s="4">
        <f t="shared" si="45"/>
        <v>-0.26368161350356922</v>
      </c>
      <c r="AT46" s="4">
        <f t="shared" si="46"/>
        <v>-0.26629945951314499</v>
      </c>
      <c r="AU46" s="4">
        <f t="shared" si="47"/>
        <v>-0.26971388240220379</v>
      </c>
      <c r="AV46" s="4">
        <f t="shared" si="48"/>
        <v>-0.26801580926264174</v>
      </c>
      <c r="AW46" s="4">
        <f t="shared" si="49"/>
        <v>-0.27329622772842943</v>
      </c>
      <c r="AX46" s="4">
        <f t="shared" si="50"/>
        <v>-0.27777344893547368</v>
      </c>
      <c r="BA46" t="s">
        <v>75</v>
      </c>
      <c r="BB46">
        <v>-219.28731637686101</v>
      </c>
      <c r="BC46">
        <v>-178.84672900161499</v>
      </c>
      <c r="BD46">
        <v>-40.440216332086003</v>
      </c>
      <c r="BE46">
        <v>-219.344176217539</v>
      </c>
      <c r="BF46">
        <v>-178.89192873511001</v>
      </c>
      <c r="BG46">
        <v>-40.451844125245998</v>
      </c>
      <c r="BH46">
        <v>-219.36253462100501</v>
      </c>
      <c r="BI46">
        <v>-178.90626746420401</v>
      </c>
      <c r="BJ46">
        <v>-40.455866440177999</v>
      </c>
      <c r="BK46">
        <v>-219.28729620015901</v>
      </c>
      <c r="BL46">
        <v>-178.84671244117499</v>
      </c>
      <c r="BM46">
        <v>-40.440162749065003</v>
      </c>
      <c r="BN46">
        <v>-219.34329531389699</v>
      </c>
      <c r="BO46">
        <v>-178.89122666750899</v>
      </c>
      <c r="BP46">
        <v>-40.451640015183997</v>
      </c>
      <c r="BQ46">
        <v>-219.36002716406</v>
      </c>
      <c r="BR46">
        <v>-178.90439617946001</v>
      </c>
      <c r="BS46">
        <v>-40.455189649495999</v>
      </c>
      <c r="BT46">
        <v>-219.28726070497899</v>
      </c>
      <c r="BU46">
        <v>-178.84669074056001</v>
      </c>
      <c r="BV46">
        <v>-40.440140269722001</v>
      </c>
      <c r="BW46">
        <v>-219.34301857134901</v>
      </c>
      <c r="BX46">
        <v>-178.89101047067001</v>
      </c>
      <c r="BY46">
        <v>-40.451575561524997</v>
      </c>
      <c r="BZ46">
        <v>-219.358988481437</v>
      </c>
      <c r="CA46">
        <v>-178.90362519674099</v>
      </c>
      <c r="CB46">
        <v>-40.454924422391002</v>
      </c>
      <c r="CC46">
        <v>-219.287237733431</v>
      </c>
      <c r="CD46">
        <v>-178.84668083462401</v>
      </c>
      <c r="CE46">
        <v>-40.440136695425998</v>
      </c>
      <c r="CF46">
        <v>-219.34286347181299</v>
      </c>
      <c r="CG46">
        <v>-178.89089595384701</v>
      </c>
      <c r="CH46">
        <v>-40.451543142782</v>
      </c>
      <c r="CI46">
        <v>-219.35859624062499</v>
      </c>
      <c r="CJ46">
        <v>-178.90332767632501</v>
      </c>
      <c r="CK46">
        <v>-40.454838747887003</v>
      </c>
    </row>
    <row r="47" spans="1:89" ht="17" x14ac:dyDescent="0.25">
      <c r="A47" s="5">
        <v>4</v>
      </c>
      <c r="B47" t="s">
        <v>72</v>
      </c>
      <c r="C47" t="s">
        <v>2</v>
      </c>
      <c r="D47" t="s">
        <v>1</v>
      </c>
      <c r="E47" s="3">
        <v>1.25</v>
      </c>
      <c r="F47" s="2">
        <v>-0.19678620903679123</v>
      </c>
      <c r="G47" s="3">
        <f t="shared" si="9"/>
        <v>6.1374543446167662E-3</v>
      </c>
      <c r="H47" s="3">
        <f t="shared" si="10"/>
        <v>1.4255303159775301E-2</v>
      </c>
      <c r="I47" s="3">
        <f t="shared" si="11"/>
        <v>1.3596633424165838E-2</v>
      </c>
      <c r="J47" s="3">
        <f t="shared" si="12"/>
        <v>1.9577643637169378E-2</v>
      </c>
      <c r="K47" s="3">
        <f t="shared" si="13"/>
        <v>1.2905570095001817E-2</v>
      </c>
      <c r="L47" s="3">
        <f t="shared" si="14"/>
        <v>3.6451137772107178E-3</v>
      </c>
      <c r="M47" s="3">
        <f t="shared" si="15"/>
        <v>3.4814664284675001E-3</v>
      </c>
      <c r="N47" s="3">
        <f t="shared" si="16"/>
        <v>5.6762666664037231E-3</v>
      </c>
      <c r="O47" s="3">
        <f t="shared" si="17"/>
        <v>8.153897161994994E-3</v>
      </c>
      <c r="P47" s="3">
        <f t="shared" si="18"/>
        <v>1.5284380077416143E-2</v>
      </c>
      <c r="Q47" s="3">
        <f t="shared" si="19"/>
        <v>2.1489817898030228E-3</v>
      </c>
      <c r="R47" s="3">
        <f t="shared" si="20"/>
        <v>3.2804460719143558E-4</v>
      </c>
      <c r="S47" s="3">
        <f t="shared" si="21"/>
        <v>3.697220913042254E-3</v>
      </c>
      <c r="T47" s="3">
        <f t="shared" si="22"/>
        <v>8.6582434682361264E-4</v>
      </c>
      <c r="U47" s="3">
        <f t="shared" si="23"/>
        <v>7.2320944142627852E-3</v>
      </c>
      <c r="V47" s="3">
        <f t="shared" si="24"/>
        <v>2.0918215468579693E-3</v>
      </c>
      <c r="W47" s="3">
        <f t="shared" si="25"/>
        <v>4.0336741519727826E-3</v>
      </c>
      <c r="X47" s="3">
        <f t="shared" si="26"/>
        <v>8.1015911532925089E-4</v>
      </c>
      <c r="Y47" s="3">
        <f t="shared" si="27"/>
        <v>5.3068194096224097E-3</v>
      </c>
      <c r="Z47" s="3">
        <f t="shared" si="28"/>
        <v>2.5718894477065879E-3</v>
      </c>
      <c r="AA47" s="3">
        <f t="shared" si="29"/>
        <v>9.7098744288990069E-3</v>
      </c>
      <c r="AB47" s="3"/>
      <c r="AD47" s="4">
        <f t="shared" si="30"/>
        <v>-0.19064875469217446</v>
      </c>
      <c r="AE47" s="4">
        <f t="shared" si="31"/>
        <v>-0.18253090587701593</v>
      </c>
      <c r="AF47" s="4">
        <f t="shared" si="32"/>
        <v>-0.18318957561262539</v>
      </c>
      <c r="AG47" s="4">
        <f t="shared" si="33"/>
        <v>-0.17720856539962185</v>
      </c>
      <c r="AH47" s="4">
        <f t="shared" si="34"/>
        <v>-0.18388063894178941</v>
      </c>
      <c r="AI47" s="4">
        <f t="shared" si="35"/>
        <v>-0.20043132281400194</v>
      </c>
      <c r="AJ47" s="4">
        <f t="shared" si="36"/>
        <v>-0.19330474260832373</v>
      </c>
      <c r="AK47" s="4">
        <f t="shared" si="37"/>
        <v>-0.20246247570319495</v>
      </c>
      <c r="AL47" s="4">
        <f t="shared" si="38"/>
        <v>-0.18863231187479623</v>
      </c>
      <c r="AM47" s="4">
        <f t="shared" si="39"/>
        <v>-0.21207058911420737</v>
      </c>
      <c r="AN47" s="4">
        <f t="shared" si="40"/>
        <v>-0.19893519082659425</v>
      </c>
      <c r="AO47" s="4">
        <f t="shared" si="41"/>
        <v>-0.19711425364398266</v>
      </c>
      <c r="AP47" s="4">
        <f t="shared" si="42"/>
        <v>-0.20048342994983348</v>
      </c>
      <c r="AQ47" s="4">
        <f t="shared" si="43"/>
        <v>-0.19592038468996761</v>
      </c>
      <c r="AR47" s="4">
        <f t="shared" si="44"/>
        <v>-0.20401830345105401</v>
      </c>
      <c r="AS47" s="4">
        <f t="shared" si="45"/>
        <v>-0.19469438748993326</v>
      </c>
      <c r="AT47" s="4">
        <f t="shared" si="46"/>
        <v>-0.19275253488481844</v>
      </c>
      <c r="AU47" s="4">
        <f t="shared" si="47"/>
        <v>-0.19597604992146198</v>
      </c>
      <c r="AV47" s="4">
        <f t="shared" si="48"/>
        <v>-0.19147938962716882</v>
      </c>
      <c r="AW47" s="4">
        <f t="shared" si="49"/>
        <v>-0.19935809848449781</v>
      </c>
      <c r="AX47" s="4">
        <f t="shared" si="50"/>
        <v>-0.18707633460789222</v>
      </c>
      <c r="BA47" t="s">
        <v>74</v>
      </c>
      <c r="BB47">
        <v>-219.28718791265001</v>
      </c>
      <c r="BC47">
        <v>-178.84668301042001</v>
      </c>
      <c r="BD47">
        <v>-40.440201084112999</v>
      </c>
      <c r="BE47">
        <v>-219.344041225849</v>
      </c>
      <c r="BF47">
        <v>-178.891924254169</v>
      </c>
      <c r="BG47">
        <v>-40.451826090178002</v>
      </c>
      <c r="BH47">
        <v>-219.362425968379</v>
      </c>
      <c r="BI47">
        <v>-178.90626525895701</v>
      </c>
      <c r="BJ47">
        <v>-40.455868778263003</v>
      </c>
      <c r="BK47">
        <v>-219.28715449862199</v>
      </c>
      <c r="BL47">
        <v>-178.84668627790501</v>
      </c>
      <c r="BM47">
        <v>-40.440148813085997</v>
      </c>
      <c r="BN47">
        <v>-219.34315404131999</v>
      </c>
      <c r="BO47">
        <v>-178.891222737573</v>
      </c>
      <c r="BP47">
        <v>-40.451623253043998</v>
      </c>
      <c r="BQ47">
        <v>-219.359907520408</v>
      </c>
      <c r="BR47">
        <v>-178.90439500676399</v>
      </c>
      <c r="BS47">
        <v>-40.455189869164997</v>
      </c>
      <c r="BT47">
        <v>-219.287124984733</v>
      </c>
      <c r="BU47">
        <v>-178.84667738513301</v>
      </c>
      <c r="BV47">
        <v>-40.440130576206997</v>
      </c>
      <c r="BW47">
        <v>-219.34289244140899</v>
      </c>
      <c r="BX47">
        <v>-178.89100641234899</v>
      </c>
      <c r="BY47">
        <v>-40.451571907515003</v>
      </c>
      <c r="BZ47">
        <v>-219.35886506174799</v>
      </c>
      <c r="CA47">
        <v>-178.903623788</v>
      </c>
      <c r="CB47">
        <v>-40.454921783079001</v>
      </c>
      <c r="CC47">
        <v>-219.28710516196099</v>
      </c>
      <c r="CD47">
        <v>-178.84666776084401</v>
      </c>
      <c r="CE47">
        <v>-40.440127135874</v>
      </c>
      <c r="CF47">
        <v>-219.34273897059199</v>
      </c>
      <c r="CG47">
        <v>-178.89089201566699</v>
      </c>
      <c r="CH47">
        <v>-40.451539784220998</v>
      </c>
      <c r="CI47">
        <v>-219.35847563607899</v>
      </c>
      <c r="CJ47">
        <v>-178.903326389927</v>
      </c>
      <c r="CK47">
        <v>-40.454836938450001</v>
      </c>
    </row>
    <row r="48" spans="1:89" ht="17" x14ac:dyDescent="0.25">
      <c r="A48" s="5">
        <v>4</v>
      </c>
      <c r="B48" t="s">
        <v>72</v>
      </c>
      <c r="C48" t="s">
        <v>2</v>
      </c>
      <c r="D48" t="s">
        <v>1</v>
      </c>
      <c r="E48" s="3">
        <v>1.5</v>
      </c>
      <c r="F48" s="2">
        <v>-0.10167860872213311</v>
      </c>
      <c r="G48" s="3">
        <f t="shared" si="9"/>
        <v>6.2861186724820772E-3</v>
      </c>
      <c r="H48" s="3">
        <f t="shared" si="10"/>
        <v>4.1196935753766151E-3</v>
      </c>
      <c r="I48" s="3">
        <f t="shared" si="11"/>
        <v>9.4386266254170015E-3</v>
      </c>
      <c r="J48" s="3">
        <f t="shared" si="12"/>
        <v>2.6993108794047677E-3</v>
      </c>
      <c r="K48" s="3">
        <f t="shared" si="13"/>
        <v>1.5019146546770848E-2</v>
      </c>
      <c r="L48" s="3">
        <f t="shared" si="14"/>
        <v>9.8605980922258779E-3</v>
      </c>
      <c r="M48" s="3">
        <f t="shared" si="15"/>
        <v>6.3153662645744624E-3</v>
      </c>
      <c r="N48" s="3">
        <f t="shared" si="16"/>
        <v>5.2513655816255334E-4</v>
      </c>
      <c r="O48" s="3">
        <f t="shared" si="17"/>
        <v>1.6920884033803915E-2</v>
      </c>
      <c r="P48" s="3">
        <f t="shared" si="18"/>
        <v>5.5498585436466602E-3</v>
      </c>
      <c r="Q48" s="3">
        <f t="shared" si="19"/>
        <v>1.9042150181181244E-2</v>
      </c>
      <c r="R48" s="3">
        <f t="shared" si="20"/>
        <v>2.2073981109563962E-3</v>
      </c>
      <c r="S48" s="3">
        <f t="shared" si="21"/>
        <v>3.8804382110040198E-3</v>
      </c>
      <c r="T48" s="3">
        <f t="shared" si="22"/>
        <v>8.8300435081754836E-3</v>
      </c>
      <c r="U48" s="3">
        <f t="shared" si="23"/>
        <v>5.6357589717097173E-3</v>
      </c>
      <c r="V48" s="3">
        <f t="shared" si="24"/>
        <v>1.7210639470979922E-2</v>
      </c>
      <c r="W48" s="3">
        <f t="shared" si="25"/>
        <v>4.2169479255893538E-5</v>
      </c>
      <c r="X48" s="3">
        <f t="shared" si="26"/>
        <v>1.2947620897311857E-3</v>
      </c>
      <c r="Y48" s="3">
        <f t="shared" si="27"/>
        <v>1.1353703546399446E-2</v>
      </c>
      <c r="Z48" s="3">
        <f t="shared" si="28"/>
        <v>2.697444391619272E-3</v>
      </c>
      <c r="AA48" s="3">
        <f t="shared" si="29"/>
        <v>7.3720698612903396E-3</v>
      </c>
      <c r="AB48" s="3"/>
      <c r="AD48" s="4">
        <f t="shared" si="30"/>
        <v>-9.539249004965103E-2</v>
      </c>
      <c r="AE48" s="4">
        <f t="shared" si="31"/>
        <v>-9.7558915146756492E-2</v>
      </c>
      <c r="AF48" s="4">
        <f t="shared" si="32"/>
        <v>-9.2239982096716105E-2</v>
      </c>
      <c r="AG48" s="4">
        <f t="shared" si="33"/>
        <v>-9.8979297842728339E-2</v>
      </c>
      <c r="AH48" s="4">
        <f t="shared" si="34"/>
        <v>-8.6659462175362259E-2</v>
      </c>
      <c r="AI48" s="4">
        <f t="shared" si="35"/>
        <v>-0.11153920681435898</v>
      </c>
      <c r="AJ48" s="4">
        <f t="shared" si="36"/>
        <v>-9.5363242457558645E-2</v>
      </c>
      <c r="AK48" s="4">
        <f t="shared" si="37"/>
        <v>-0.10115347216397055</v>
      </c>
      <c r="AL48" s="4">
        <f t="shared" si="38"/>
        <v>-8.4757724688329192E-2</v>
      </c>
      <c r="AM48" s="4">
        <f t="shared" si="39"/>
        <v>-0.10722846726577977</v>
      </c>
      <c r="AN48" s="4">
        <f t="shared" si="40"/>
        <v>-0.12072075890331435</v>
      </c>
      <c r="AO48" s="4">
        <f t="shared" si="41"/>
        <v>-0.1038860068330895</v>
      </c>
      <c r="AP48" s="4">
        <f t="shared" si="42"/>
        <v>-0.10555904693313713</v>
      </c>
      <c r="AQ48" s="4">
        <f t="shared" si="43"/>
        <v>-9.2848565213957623E-2</v>
      </c>
      <c r="AR48" s="4">
        <f t="shared" si="44"/>
        <v>-0.10731436769384282</v>
      </c>
      <c r="AS48" s="4">
        <f t="shared" si="45"/>
        <v>-0.11888924819311303</v>
      </c>
      <c r="AT48" s="4">
        <f t="shared" si="46"/>
        <v>-0.10163643924287721</v>
      </c>
      <c r="AU48" s="4">
        <f t="shared" si="47"/>
        <v>-0.10297337081186429</v>
      </c>
      <c r="AV48" s="4">
        <f t="shared" si="48"/>
        <v>-9.0324905175733661E-2</v>
      </c>
      <c r="AW48" s="4">
        <f t="shared" si="49"/>
        <v>-0.10437605311375238</v>
      </c>
      <c r="AX48" s="4">
        <f t="shared" si="50"/>
        <v>-9.4306538860842767E-2</v>
      </c>
      <c r="BA48" t="s">
        <v>73</v>
      </c>
      <c r="BB48">
        <v>-219.287019366284</v>
      </c>
      <c r="BC48">
        <v>-178.846680302729</v>
      </c>
      <c r="BD48">
        <v>-40.440187045952001</v>
      </c>
      <c r="BE48">
        <v>-219.343874699276</v>
      </c>
      <c r="BF48">
        <v>-178.891911352363</v>
      </c>
      <c r="BG48">
        <v>-40.451807876891998</v>
      </c>
      <c r="BH48">
        <v>-219.36228032674501</v>
      </c>
      <c r="BI48">
        <v>-178.90626518993301</v>
      </c>
      <c r="BJ48">
        <v>-40.455868143049997</v>
      </c>
      <c r="BK48">
        <v>-219.28696936226899</v>
      </c>
      <c r="BL48">
        <v>-178.846660473094</v>
      </c>
      <c r="BM48">
        <v>-40.440131140142</v>
      </c>
      <c r="BN48">
        <v>-219.342990299516</v>
      </c>
      <c r="BO48">
        <v>-178.891215761891</v>
      </c>
      <c r="BP48">
        <v>-40.451622566631002</v>
      </c>
      <c r="BQ48">
        <v>-219.35974421684401</v>
      </c>
      <c r="BR48">
        <v>-178.90439372340001</v>
      </c>
      <c r="BS48">
        <v>-40.455189295132001</v>
      </c>
      <c r="BT48">
        <v>-219.286947634</v>
      </c>
      <c r="BU48">
        <v>-178.84664401780401</v>
      </c>
      <c r="BV48">
        <v>-40.440111235429001</v>
      </c>
      <c r="BW48">
        <v>-219.34273567671499</v>
      </c>
      <c r="BX48">
        <v>-178.891001486162</v>
      </c>
      <c r="BY48">
        <v>-40.45156863767</v>
      </c>
      <c r="BZ48">
        <v>-219.35871154680399</v>
      </c>
      <c r="CA48">
        <v>-178.90362319223999</v>
      </c>
      <c r="CB48">
        <v>-40.454920135522002</v>
      </c>
      <c r="CC48">
        <v>-219.286932140777</v>
      </c>
      <c r="CD48">
        <v>-178.84663459334499</v>
      </c>
      <c r="CE48">
        <v>-40.440108085363001</v>
      </c>
      <c r="CF48">
        <v>-219.342585217703</v>
      </c>
      <c r="CG48">
        <v>-178.890886615715</v>
      </c>
      <c r="CH48">
        <v>-40.451536634019</v>
      </c>
      <c r="CI48">
        <v>-219.35832569134999</v>
      </c>
      <c r="CJ48">
        <v>-178.90332554572501</v>
      </c>
      <c r="CK48">
        <v>-40.454836047119997</v>
      </c>
    </row>
    <row r="49" spans="1:89" ht="17" x14ac:dyDescent="0.25">
      <c r="A49" s="5">
        <v>4</v>
      </c>
      <c r="B49" t="s">
        <v>72</v>
      </c>
      <c r="C49" t="s">
        <v>2</v>
      </c>
      <c r="D49" t="s">
        <v>1</v>
      </c>
      <c r="E49" s="3">
        <v>2</v>
      </c>
      <c r="F49" s="2">
        <v>-3.1010754382688438E-2</v>
      </c>
      <c r="G49" s="3">
        <f t="shared" si="9"/>
        <v>3.0820949301942901E-3</v>
      </c>
      <c r="H49" s="3">
        <f t="shared" si="10"/>
        <v>3.0264856813326454E-3</v>
      </c>
      <c r="I49" s="3">
        <f t="shared" si="11"/>
        <v>2.8347702248485915E-3</v>
      </c>
      <c r="J49" s="3">
        <f t="shared" si="12"/>
        <v>2.9900263479706903E-3</v>
      </c>
      <c r="K49" s="3">
        <f t="shared" si="13"/>
        <v>2.6336261393571266E-3</v>
      </c>
      <c r="L49" s="3">
        <f t="shared" si="14"/>
        <v>2.2283506787447865E-3</v>
      </c>
      <c r="M49" s="3">
        <f t="shared" si="15"/>
        <v>3.2199587709484286E-3</v>
      </c>
      <c r="N49" s="3">
        <f t="shared" si="16"/>
        <v>2.8445374280231146E-3</v>
      </c>
      <c r="O49" s="3">
        <f t="shared" si="17"/>
        <v>3.8700910913473871E-3</v>
      </c>
      <c r="P49" s="3">
        <f t="shared" si="18"/>
        <v>2.4506527403637679E-3</v>
      </c>
      <c r="Q49" s="3">
        <f t="shared" si="19"/>
        <v>3.7421060265672573E-3</v>
      </c>
      <c r="R49" s="3">
        <f t="shared" si="20"/>
        <v>7.2219835155760276E-4</v>
      </c>
      <c r="S49" s="3">
        <f t="shared" si="21"/>
        <v>3.7140547053150785E-4</v>
      </c>
      <c r="T49" s="3">
        <f t="shared" si="22"/>
        <v>1.2577568339447037E-3</v>
      </c>
      <c r="U49" s="3">
        <f t="shared" si="23"/>
        <v>3.3604806024892242E-6</v>
      </c>
      <c r="V49" s="3">
        <f t="shared" si="24"/>
        <v>7.9984232497218172E-3</v>
      </c>
      <c r="W49" s="3">
        <f t="shared" si="25"/>
        <v>3.022986389159793E-3</v>
      </c>
      <c r="X49" s="3">
        <f t="shared" si="26"/>
        <v>1.3282231668993033E-3</v>
      </c>
      <c r="Y49" s="3">
        <f t="shared" si="27"/>
        <v>2.390808898266733E-4</v>
      </c>
      <c r="Z49" s="3">
        <f t="shared" si="28"/>
        <v>4.4988906629202935E-4</v>
      </c>
      <c r="AA49" s="3">
        <f t="shared" si="29"/>
        <v>2.3391838821771385E-3</v>
      </c>
      <c r="AB49" s="3"/>
      <c r="AD49" s="4">
        <f t="shared" si="30"/>
        <v>-2.7928659452494148E-2</v>
      </c>
      <c r="AE49" s="4">
        <f t="shared" si="31"/>
        <v>-2.7984268701355793E-2</v>
      </c>
      <c r="AF49" s="4">
        <f t="shared" si="32"/>
        <v>-2.8175984157839847E-2</v>
      </c>
      <c r="AG49" s="4">
        <f t="shared" si="33"/>
        <v>-2.8020728034717748E-2</v>
      </c>
      <c r="AH49" s="4">
        <f t="shared" si="34"/>
        <v>-2.8377128243331311E-2</v>
      </c>
      <c r="AI49" s="4">
        <f t="shared" si="35"/>
        <v>-2.8782403703943651E-2</v>
      </c>
      <c r="AJ49" s="4">
        <f t="shared" si="36"/>
        <v>-2.7790795611740009E-2</v>
      </c>
      <c r="AK49" s="4">
        <f t="shared" si="37"/>
        <v>-2.8166216954665323E-2</v>
      </c>
      <c r="AL49" s="4">
        <f t="shared" si="38"/>
        <v>-2.7140663291341051E-2</v>
      </c>
      <c r="AM49" s="4">
        <f t="shared" si="39"/>
        <v>-2.856010164232467E-2</v>
      </c>
      <c r="AN49" s="4">
        <f t="shared" si="40"/>
        <v>-3.4752860409255695E-2</v>
      </c>
      <c r="AO49" s="4">
        <f t="shared" si="41"/>
        <v>-3.1732952734246041E-2</v>
      </c>
      <c r="AP49" s="4">
        <f t="shared" si="42"/>
        <v>-3.1382159853219946E-2</v>
      </c>
      <c r="AQ49" s="4">
        <f t="shared" si="43"/>
        <v>-2.9752997548743734E-2</v>
      </c>
      <c r="AR49" s="4">
        <f t="shared" si="44"/>
        <v>-3.1014114863290927E-2</v>
      </c>
      <c r="AS49" s="4">
        <f t="shared" si="45"/>
        <v>-3.9009177632410255E-2</v>
      </c>
      <c r="AT49" s="4">
        <f t="shared" si="46"/>
        <v>-3.4033740771848231E-2</v>
      </c>
      <c r="AU49" s="4">
        <f t="shared" si="47"/>
        <v>-3.2338977549587741E-2</v>
      </c>
      <c r="AV49" s="4">
        <f t="shared" si="48"/>
        <v>-3.0771673492861765E-2</v>
      </c>
      <c r="AW49" s="4">
        <f t="shared" si="49"/>
        <v>-3.0560865316396409E-2</v>
      </c>
      <c r="AX49" s="4">
        <f t="shared" si="50"/>
        <v>-3.3349938264865576E-2</v>
      </c>
      <c r="BA49" t="s">
        <v>71</v>
      </c>
      <c r="BB49">
        <v>-219.28689828868301</v>
      </c>
      <c r="BC49">
        <v>-178.84667645534799</v>
      </c>
      <c r="BD49">
        <v>-40.440177326185001</v>
      </c>
      <c r="BE49">
        <v>-219.343750324106</v>
      </c>
      <c r="BF49">
        <v>-178.89191052933</v>
      </c>
      <c r="BG49">
        <v>-40.451795199007002</v>
      </c>
      <c r="BH49">
        <v>-219.362172158275</v>
      </c>
      <c r="BI49">
        <v>-178.906264519921</v>
      </c>
      <c r="BJ49">
        <v>-40.455862737067001</v>
      </c>
      <c r="BK49">
        <v>-219.28682491406701</v>
      </c>
      <c r="BL49">
        <v>-178.84665946351899</v>
      </c>
      <c r="BM49">
        <v>-40.440119582869997</v>
      </c>
      <c r="BN49">
        <v>-219.34288892202801</v>
      </c>
      <c r="BO49">
        <v>-178.891208926855</v>
      </c>
      <c r="BP49">
        <v>-40.451635707723</v>
      </c>
      <c r="BQ49">
        <v>-219.35962297716199</v>
      </c>
      <c r="BR49">
        <v>-178.90439416223401</v>
      </c>
      <c r="BS49">
        <v>-40.455183929206001</v>
      </c>
      <c r="BT49">
        <v>-219.28679423791701</v>
      </c>
      <c r="BU49">
        <v>-178.84664301090999</v>
      </c>
      <c r="BV49">
        <v>-40.440095844801</v>
      </c>
      <c r="BW49">
        <v>-219.342607902894</v>
      </c>
      <c r="BX49">
        <v>-178.89099614607599</v>
      </c>
      <c r="BY49">
        <v>-40.451561187141003</v>
      </c>
      <c r="BZ49">
        <v>-219.35858863741299</v>
      </c>
      <c r="CA49">
        <v>-178.903624648977</v>
      </c>
      <c r="CB49">
        <v>-40.454913977783001</v>
      </c>
      <c r="CC49">
        <v>-219.286788620491</v>
      </c>
      <c r="CD49">
        <v>-178.84663358660501</v>
      </c>
      <c r="CE49">
        <v>-40.440092868807</v>
      </c>
      <c r="CF49">
        <v>-219.34246552584199</v>
      </c>
      <c r="CG49">
        <v>-178.89088200995201</v>
      </c>
      <c r="CH49">
        <v>-40.451529279673998</v>
      </c>
      <c r="CI49">
        <v>-219.35820822450799</v>
      </c>
      <c r="CJ49">
        <v>-178.903326339062</v>
      </c>
      <c r="CK49">
        <v>-40.454830350007001</v>
      </c>
    </row>
    <row r="50" spans="1:89" ht="17" x14ac:dyDescent="0.25">
      <c r="A50" s="5">
        <v>5</v>
      </c>
      <c r="B50" t="s">
        <v>39</v>
      </c>
      <c r="C50" t="s">
        <v>2</v>
      </c>
      <c r="D50" t="s">
        <v>30</v>
      </c>
      <c r="E50" s="3">
        <v>0.9</v>
      </c>
      <c r="F50" s="2">
        <v>-6.7009892817043859</v>
      </c>
      <c r="G50" s="3">
        <f t="shared" ref="G50:G81" si="51">ABS(AD50-$F50)</f>
        <v>0.28313680165924193</v>
      </c>
      <c r="H50" s="3">
        <f t="shared" ref="H50:H81" si="52">ABS(AE50-$F50)</f>
        <v>0.17573783539459598</v>
      </c>
      <c r="I50" s="3">
        <f t="shared" ref="I50:I81" si="53">ABS(AF50-$F50)</f>
        <v>0.14990446089828158</v>
      </c>
      <c r="J50" s="3">
        <f t="shared" ref="J50:J81" si="54">ABS(AG50-$F50)</f>
        <v>0.10532338467050462</v>
      </c>
      <c r="K50" s="3">
        <f t="shared" ref="K50:K81" si="55">ABS(AH50-$F50)</f>
        <v>0.12280059257427922</v>
      </c>
      <c r="L50" s="3">
        <f t="shared" ref="L50:L81" si="56">ABS(AI50-$F50)</f>
        <v>0.22064208704049992</v>
      </c>
      <c r="M50" s="3">
        <f t="shared" ref="M50:M81" si="57">ABS(AJ50-$F50)</f>
        <v>0.13065725610384504</v>
      </c>
      <c r="N50" s="3">
        <f t="shared" ref="N50:N81" si="58">ABS(AK50-$F50)</f>
        <v>7.4262666701801372E-2</v>
      </c>
      <c r="O50" s="3">
        <f t="shared" ref="O50:O81" si="59">ABS(AL50-$F50)</f>
        <v>7.166011056064292E-2</v>
      </c>
      <c r="P50" s="3">
        <f t="shared" ref="P50:P81" si="60">ABS(AM50-$F50)</f>
        <v>1.5094572902936143E-2</v>
      </c>
      <c r="Q50" s="3">
        <f t="shared" ref="Q50:Q81" si="61">ABS(AN50-$F50)</f>
        <v>0.1860620760038536</v>
      </c>
      <c r="R50" s="3">
        <f t="shared" ref="R50:R81" si="62">ABS(AO50-$F50)</f>
        <v>8.4517086220960991E-2</v>
      </c>
      <c r="S50" s="3">
        <f t="shared" ref="S50:S81" si="63">ABS(AP50-$F50)</f>
        <v>5.4779428606332559E-2</v>
      </c>
      <c r="T50" s="3">
        <f t="shared" ref="T50:T81" si="64">ABS(AQ50-$F50)</f>
        <v>1.7940703523508184E-2</v>
      </c>
      <c r="U50" s="3">
        <f t="shared" ref="U50:U81" si="65">ABS(AR50-$F50)</f>
        <v>2.357926324016546E-2</v>
      </c>
      <c r="V50" s="3">
        <f t="shared" ref="V50:V81" si="66">ABS(AS50-$F50)</f>
        <v>0.18025641142843973</v>
      </c>
      <c r="W50" s="3">
        <f t="shared" ref="W50:W81" si="67">ABS(AT50-$F50)</f>
        <v>8.2262994310845272E-2</v>
      </c>
      <c r="X50" s="3">
        <f t="shared" ref="X50:X81" si="68">ABS(AU50-$F50)</f>
        <v>5.3129851096791469E-2</v>
      </c>
      <c r="Y50" s="3">
        <f t="shared" ref="Y50:Y81" si="69">ABS(AV50-$F50)</f>
        <v>1.8015144625688428E-2</v>
      </c>
      <c r="Z50" s="3">
        <f t="shared" ref="Z50:Z81" si="70">ABS(AW50-$F50)</f>
        <v>2.2563930347620165E-2</v>
      </c>
      <c r="AA50" s="3">
        <f t="shared" ref="AA50:AA81" si="71">ABS(AX50-$F50)</f>
        <v>3.569689908253082E-2</v>
      </c>
      <c r="AB50" s="3"/>
      <c r="AD50" s="4">
        <f t="shared" ref="AD50:AD81" si="72">627.5095*(BB50-BC50-BD50)</f>
        <v>-6.417852480045144</v>
      </c>
      <c r="AE50" s="4">
        <f t="shared" ref="AE50:AE81" si="73">627.5095*(BE50-BF50-BG50)</f>
        <v>-6.5252514463097899</v>
      </c>
      <c r="AF50" s="4">
        <f t="shared" ref="AF50:AF81" si="74">627.5095*(BH50-BI50-BJ50)</f>
        <v>-6.5510848208061043</v>
      </c>
      <c r="AG50" s="4">
        <f t="shared" ref="AG50:AG81" si="75">AE50+$AG$1*(AE50-AD50)</f>
        <v>-6.5956658970338813</v>
      </c>
      <c r="AH50" s="4">
        <f t="shared" ref="AH50:AH81" si="76">AF50+$AH$1*(AF50-AE50)</f>
        <v>-6.5781886891301067</v>
      </c>
      <c r="AI50" s="4">
        <f t="shared" ref="AI50:AI81" si="77">627.5095*(BK50-BL50-BM50)</f>
        <v>-6.480347194663886</v>
      </c>
      <c r="AJ50" s="4">
        <f t="shared" ref="AJ50:AJ81" si="78">627.5095*(BN50-BO50-BP50)</f>
        <v>-6.5703320256005409</v>
      </c>
      <c r="AK50" s="4">
        <f t="shared" ref="AK50:AK81" si="79">627.5095*(BQ50-BR50-BS50)</f>
        <v>-6.6267266150025845</v>
      </c>
      <c r="AL50" s="4">
        <f t="shared" ref="AL50:AL81" si="80">AJ50+$AG$1*(AJ50-AI50)</f>
        <v>-6.629329171143743</v>
      </c>
      <c r="AM50" s="4">
        <f t="shared" ref="AM50:AM81" si="81">AK50+$AH$1*(AK50-AJ50)</f>
        <v>-6.6858947088014498</v>
      </c>
      <c r="AN50" s="4">
        <f t="shared" ref="AN50:AN81" si="82">627.5095*(BT50-BU50-BV50)</f>
        <v>-6.5149272057005323</v>
      </c>
      <c r="AO50" s="4">
        <f t="shared" ref="AO50:AO81" si="83">627.5095*(BW50-BX50-BY50)</f>
        <v>-6.6164721954834249</v>
      </c>
      <c r="AP50" s="4">
        <f t="shared" ref="AP50:AP81" si="84">627.5095*(BZ50-CA50-CB50)</f>
        <v>-6.6462098530980533</v>
      </c>
      <c r="AQ50" s="4">
        <f t="shared" ref="AQ50:AQ81" si="85">AO50+$AG$1*(AO50-AN50)</f>
        <v>-6.6830485781808777</v>
      </c>
      <c r="AR50" s="4">
        <f t="shared" ref="AR50:AR81" si="86">AP50+$AH$1*(AP50-AO50)</f>
        <v>-6.6774100184642204</v>
      </c>
      <c r="AS50" s="4">
        <f t="shared" ref="AS50:AS81" si="87">627.5095*(CC50-CD50-CE50)</f>
        <v>-6.5207328702759462</v>
      </c>
      <c r="AT50" s="4">
        <f t="shared" ref="AT50:AT81" si="88">627.5095*(CF50-CG50-CH50)</f>
        <v>-6.6187262873935406</v>
      </c>
      <c r="AU50" s="4">
        <f t="shared" ref="AU50:AU81" si="89">627.5095*(CI50-CJ50-CK50)</f>
        <v>-6.6478594306075944</v>
      </c>
      <c r="AV50" s="4">
        <f t="shared" ref="AV50:AV81" si="90">AT50+$AG$1*(AT50-AS50)</f>
        <v>-6.6829741370786975</v>
      </c>
      <c r="AW50" s="4">
        <f t="shared" ref="AW50:AW81" si="91">AU50+$AH$1*(AU50-AT50)</f>
        <v>-6.6784253513567657</v>
      </c>
      <c r="AX50" s="4">
        <f t="shared" ref="AX50:AX81" si="92">AL50+$AX$1*(AN50-AI50)</f>
        <v>-6.6652923826218551</v>
      </c>
      <c r="BA50" t="s">
        <v>70</v>
      </c>
      <c r="BB50">
        <v>-335.33755998835801</v>
      </c>
      <c r="BC50">
        <v>-165.67240713746699</v>
      </c>
      <c r="BD50">
        <v>-169.65492535237499</v>
      </c>
      <c r="BE50">
        <v>-335.42502192103001</v>
      </c>
      <c r="BF50">
        <v>-165.714245001964</v>
      </c>
      <c r="BG50">
        <v>-169.70037826941001</v>
      </c>
      <c r="BH50">
        <v>-335.45326952352502</v>
      </c>
      <c r="BI50">
        <v>-165.727534328633</v>
      </c>
      <c r="BJ50">
        <v>-169.71529537713499</v>
      </c>
      <c r="BK50">
        <v>-335.33785992076997</v>
      </c>
      <c r="BL50">
        <v>-165.67232541933501</v>
      </c>
      <c r="BM50">
        <v>-169.65520741125599</v>
      </c>
      <c r="BN50">
        <v>-335.42427642926799</v>
      </c>
      <c r="BO50">
        <v>-165.713529094401</v>
      </c>
      <c r="BP50">
        <v>-169.700276844738</v>
      </c>
      <c r="BQ50">
        <v>-335.45060826617203</v>
      </c>
      <c r="BR50">
        <v>-165.725618430645</v>
      </c>
      <c r="BS50">
        <v>-169.714429474903</v>
      </c>
      <c r="BT50">
        <v>-335.337919387851</v>
      </c>
      <c r="BU50">
        <v>-165.67228384332199</v>
      </c>
      <c r="BV50">
        <v>-169.65525334759701</v>
      </c>
      <c r="BW50">
        <v>-335.42408289528902</v>
      </c>
      <c r="BX50">
        <v>-165.71329605478499</v>
      </c>
      <c r="BY50">
        <v>-169.70024282133701</v>
      </c>
      <c r="BZ50">
        <v>-335.449584194343</v>
      </c>
      <c r="CA50">
        <v>-165.72486170079401</v>
      </c>
      <c r="CB50">
        <v>-169.71413108441001</v>
      </c>
      <c r="CC50">
        <v>-335.33789900624402</v>
      </c>
      <c r="CD50">
        <v>-165.67225558783099</v>
      </c>
      <c r="CE50">
        <v>-169.655251969566</v>
      </c>
      <c r="CF50">
        <v>-335.42390772551198</v>
      </c>
      <c r="CG50">
        <v>-165.71315729742901</v>
      </c>
      <c r="CH50">
        <v>-169.700202816792</v>
      </c>
      <c r="CI50">
        <v>-335.44915560103698</v>
      </c>
      <c r="CJ50">
        <v>-165.72456007653901</v>
      </c>
      <c r="CK50">
        <v>-169.71400148659001</v>
      </c>
    </row>
    <row r="51" spans="1:89" ht="17" x14ac:dyDescent="0.25">
      <c r="A51" s="5">
        <v>5</v>
      </c>
      <c r="B51" t="s">
        <v>39</v>
      </c>
      <c r="C51" t="s">
        <v>2</v>
      </c>
      <c r="D51" t="s">
        <v>30</v>
      </c>
      <c r="E51" s="3">
        <v>0.95</v>
      </c>
      <c r="F51" s="2">
        <v>-7.083338564787983</v>
      </c>
      <c r="G51" s="3">
        <f t="shared" si="51"/>
        <v>0.21281406350457477</v>
      </c>
      <c r="H51" s="3">
        <f t="shared" si="52"/>
        <v>0.13993283737427209</v>
      </c>
      <c r="I51" s="3">
        <f t="shared" si="53"/>
        <v>0.12518778417565812</v>
      </c>
      <c r="J51" s="3">
        <f t="shared" si="54"/>
        <v>9.2149402537311964E-2</v>
      </c>
      <c r="K51" s="3">
        <f t="shared" si="55"/>
        <v>0.10971756442629221</v>
      </c>
      <c r="L51" s="3">
        <f t="shared" si="56"/>
        <v>0.19025040322094178</v>
      </c>
      <c r="M51" s="3">
        <f t="shared" si="57"/>
        <v>9.4763791772400907E-2</v>
      </c>
      <c r="N51" s="3">
        <f t="shared" si="58"/>
        <v>6.403669788287214E-2</v>
      </c>
      <c r="O51" s="3">
        <f t="shared" si="59"/>
        <v>3.2159489975996713E-2</v>
      </c>
      <c r="P51" s="3">
        <f t="shared" si="60"/>
        <v>3.1798435441399597E-2</v>
      </c>
      <c r="Q51" s="3">
        <f t="shared" si="61"/>
        <v>0.16226187561409589</v>
      </c>
      <c r="R51" s="3">
        <f t="shared" si="62"/>
        <v>5.9371620921990775E-2</v>
      </c>
      <c r="S51" s="3">
        <f t="shared" si="63"/>
        <v>4.2183003727669366E-2</v>
      </c>
      <c r="T51" s="3">
        <f t="shared" si="64"/>
        <v>8.0867636508541452E-3</v>
      </c>
      <c r="U51" s="3">
        <f t="shared" si="65"/>
        <v>2.4149044704119049E-2</v>
      </c>
      <c r="V51" s="3">
        <f t="shared" si="66"/>
        <v>0.15750645550499875</v>
      </c>
      <c r="W51" s="3">
        <f t="shared" si="67"/>
        <v>5.887002940417041E-2</v>
      </c>
      <c r="X51" s="3">
        <f t="shared" si="68"/>
        <v>4.2320093823898119E-2</v>
      </c>
      <c r="Y51" s="3">
        <f t="shared" si="69"/>
        <v>5.7993990534814799E-3</v>
      </c>
      <c r="Z51" s="3">
        <f t="shared" si="70"/>
        <v>2.4956226985580088E-2</v>
      </c>
      <c r="AA51" s="3">
        <f t="shared" si="71"/>
        <v>3.0514212648773409E-3</v>
      </c>
      <c r="AB51" s="3"/>
      <c r="AD51" s="4">
        <f t="shared" si="72"/>
        <v>-6.8705245012834082</v>
      </c>
      <c r="AE51" s="4">
        <f t="shared" si="73"/>
        <v>-6.9434057274137109</v>
      </c>
      <c r="AF51" s="4">
        <f t="shared" si="74"/>
        <v>-6.9581507806123248</v>
      </c>
      <c r="AG51" s="4">
        <f t="shared" si="75"/>
        <v>-6.991189162250671</v>
      </c>
      <c r="AH51" s="4">
        <f t="shared" si="76"/>
        <v>-6.9736210003616907</v>
      </c>
      <c r="AI51" s="4">
        <f t="shared" si="77"/>
        <v>-6.8930881615670412</v>
      </c>
      <c r="AJ51" s="4">
        <f t="shared" si="78"/>
        <v>-6.9885747730155821</v>
      </c>
      <c r="AK51" s="4">
        <f t="shared" si="79"/>
        <v>-7.0193018669051108</v>
      </c>
      <c r="AL51" s="4">
        <f t="shared" si="80"/>
        <v>-7.0511790748119862</v>
      </c>
      <c r="AM51" s="4">
        <f t="shared" si="81"/>
        <v>-7.0515401293465834</v>
      </c>
      <c r="AN51" s="4">
        <f t="shared" si="82"/>
        <v>-6.9210766891738871</v>
      </c>
      <c r="AO51" s="4">
        <f t="shared" si="83"/>
        <v>-7.0239669438659922</v>
      </c>
      <c r="AP51" s="4">
        <f t="shared" si="84"/>
        <v>-7.0411555610603136</v>
      </c>
      <c r="AQ51" s="4">
        <f t="shared" si="85"/>
        <v>-7.0914253284388371</v>
      </c>
      <c r="AR51" s="4">
        <f t="shared" si="86"/>
        <v>-7.0591895200838639</v>
      </c>
      <c r="AS51" s="4">
        <f t="shared" si="87"/>
        <v>-6.9258321092829842</v>
      </c>
      <c r="AT51" s="4">
        <f t="shared" si="88"/>
        <v>-7.0244685353838126</v>
      </c>
      <c r="AU51" s="4">
        <f t="shared" si="89"/>
        <v>-7.0410184709640848</v>
      </c>
      <c r="AV51" s="4">
        <f t="shared" si="90"/>
        <v>-7.0891379638414644</v>
      </c>
      <c r="AW51" s="4">
        <f t="shared" si="91"/>
        <v>-7.0583823378024029</v>
      </c>
      <c r="AX51" s="4">
        <f t="shared" si="92"/>
        <v>-7.0802871435231056</v>
      </c>
      <c r="BA51" t="s">
        <v>69</v>
      </c>
      <c r="BB51">
        <v>-335.33817864205503</v>
      </c>
      <c r="BC51">
        <v>-165.67234551645299</v>
      </c>
      <c r="BD51">
        <v>-169.654884248332</v>
      </c>
      <c r="BE51">
        <v>-335.42563441639697</v>
      </c>
      <c r="BF51">
        <v>-165.714233970343</v>
      </c>
      <c r="BG51">
        <v>-169.700335425162</v>
      </c>
      <c r="BH51">
        <v>-335.45390799584499</v>
      </c>
      <c r="BI51">
        <v>-165.72752789288401</v>
      </c>
      <c r="BJ51">
        <v>-169.71529158433199</v>
      </c>
      <c r="BK51">
        <v>-335.33845633396601</v>
      </c>
      <c r="BL51">
        <v>-165.672303989032</v>
      </c>
      <c r="BM51">
        <v>-169.65516751018399</v>
      </c>
      <c r="BN51">
        <v>-335.42488842288901</v>
      </c>
      <c r="BO51">
        <v>-165.71351630692001</v>
      </c>
      <c r="BP51">
        <v>-169.70023511362399</v>
      </c>
      <c r="BQ51">
        <v>-335.45122233263498</v>
      </c>
      <c r="BR51">
        <v>-165.725610565446</v>
      </c>
      <c r="BS51">
        <v>-169.714425798105</v>
      </c>
      <c r="BT51">
        <v>-335.338504302986</v>
      </c>
      <c r="BU51">
        <v>-165.67226123726499</v>
      </c>
      <c r="BV51">
        <v>-169.655213628415</v>
      </c>
      <c r="BW51">
        <v>-335.42468349754103</v>
      </c>
      <c r="BX51">
        <v>-165.71328653979799</v>
      </c>
      <c r="BY51">
        <v>-169.70020355438601</v>
      </c>
      <c r="BZ51">
        <v>-335.45019054379497</v>
      </c>
      <c r="CA51">
        <v>-165.72485624196</v>
      </c>
      <c r="CB51">
        <v>-169.71411350667401</v>
      </c>
      <c r="CC51">
        <v>-335.338482620734</v>
      </c>
      <c r="CD51">
        <v>-165.67223384334599</v>
      </c>
      <c r="CE51">
        <v>-169.65521176183799</v>
      </c>
      <c r="CF51">
        <v>-335.42450639309197</v>
      </c>
      <c r="CG51">
        <v>-165.71314773731001</v>
      </c>
      <c r="CH51">
        <v>-169.70016445308801</v>
      </c>
      <c r="CI51">
        <v>-335.449760217998</v>
      </c>
      <c r="CJ51">
        <v>-165.724555199875</v>
      </c>
      <c r="CK51">
        <v>-169.71398444142901</v>
      </c>
    </row>
    <row r="52" spans="1:89" ht="17" x14ac:dyDescent="0.25">
      <c r="A52" s="5">
        <v>5</v>
      </c>
      <c r="B52" t="s">
        <v>39</v>
      </c>
      <c r="C52" t="s">
        <v>2</v>
      </c>
      <c r="D52" t="s">
        <v>30</v>
      </c>
      <c r="E52" s="3">
        <v>1</v>
      </c>
      <c r="F52" s="2">
        <v>-7.2522175036381373</v>
      </c>
      <c r="G52" s="3">
        <f t="shared" si="51"/>
        <v>0.18542671047533066</v>
      </c>
      <c r="H52" s="3">
        <f t="shared" si="52"/>
        <v>0.1233073048486073</v>
      </c>
      <c r="I52" s="3">
        <f t="shared" si="53"/>
        <v>0.11234842875606077</v>
      </c>
      <c r="J52" s="3">
        <f t="shared" si="54"/>
        <v>8.2579689130832357E-2</v>
      </c>
      <c r="K52" s="3">
        <f t="shared" si="55"/>
        <v>0.10085059154420861</v>
      </c>
      <c r="L52" s="3">
        <f t="shared" si="56"/>
        <v>0.16969839003768694</v>
      </c>
      <c r="M52" s="3">
        <f t="shared" si="57"/>
        <v>7.4147226086857643E-2</v>
      </c>
      <c r="N52" s="3">
        <f t="shared" si="58"/>
        <v>5.5460534712068466E-2</v>
      </c>
      <c r="O52" s="3">
        <f t="shared" si="59"/>
        <v>1.1500601453003689E-2</v>
      </c>
      <c r="P52" s="3">
        <f t="shared" si="60"/>
        <v>3.5854825728683259E-2</v>
      </c>
      <c r="Q52" s="3">
        <f t="shared" si="61"/>
        <v>0.13442286883785659</v>
      </c>
      <c r="R52" s="3">
        <f t="shared" si="62"/>
        <v>6.3114841611493055E-2</v>
      </c>
      <c r="S52" s="3">
        <f t="shared" si="63"/>
        <v>4.4149607558158444E-2</v>
      </c>
      <c r="T52" s="3">
        <f t="shared" si="64"/>
        <v>1.6362850004886909E-2</v>
      </c>
      <c r="U52" s="3">
        <f t="shared" si="65"/>
        <v>2.4251657075970989E-2</v>
      </c>
      <c r="V52" s="3">
        <f t="shared" si="66"/>
        <v>0.12910628142844249</v>
      </c>
      <c r="W52" s="3">
        <f t="shared" si="67"/>
        <v>6.2900094058683464E-2</v>
      </c>
      <c r="X52" s="3">
        <f t="shared" si="68"/>
        <v>4.4315161518873936E-2</v>
      </c>
      <c r="Y52" s="3">
        <f t="shared" si="69"/>
        <v>1.949304387637163E-2</v>
      </c>
      <c r="Z52" s="3">
        <f t="shared" si="70"/>
        <v>2.4816215903336492E-2</v>
      </c>
      <c r="AA52" s="3">
        <f t="shared" si="71"/>
        <v>2.5185940594820266E-2</v>
      </c>
      <c r="AB52" s="3"/>
      <c r="AD52" s="4">
        <f t="shared" si="72"/>
        <v>-7.0667907931628067</v>
      </c>
      <c r="AE52" s="4">
        <f t="shared" si="73"/>
        <v>-7.12891019878953</v>
      </c>
      <c r="AF52" s="4">
        <f t="shared" si="74"/>
        <v>-7.1398690748820766</v>
      </c>
      <c r="AG52" s="4">
        <f t="shared" si="75"/>
        <v>-7.169637814507305</v>
      </c>
      <c r="AH52" s="4">
        <f t="shared" si="76"/>
        <v>-7.1513669120939287</v>
      </c>
      <c r="AI52" s="4">
        <f t="shared" si="77"/>
        <v>-7.0825191136004504</v>
      </c>
      <c r="AJ52" s="4">
        <f t="shared" si="78"/>
        <v>-7.1780702775512797</v>
      </c>
      <c r="AK52" s="4">
        <f t="shared" si="79"/>
        <v>-7.1967569689260689</v>
      </c>
      <c r="AL52" s="4">
        <f t="shared" si="80"/>
        <v>-7.2407169021851336</v>
      </c>
      <c r="AM52" s="4">
        <f t="shared" si="81"/>
        <v>-7.2163626779094541</v>
      </c>
      <c r="AN52" s="4">
        <f t="shared" si="82"/>
        <v>-7.1177946348002807</v>
      </c>
      <c r="AO52" s="4">
        <f t="shared" si="83"/>
        <v>-7.1891026620266443</v>
      </c>
      <c r="AP52" s="4">
        <f t="shared" si="84"/>
        <v>-7.2080678960799789</v>
      </c>
      <c r="AQ52" s="4">
        <f t="shared" si="85"/>
        <v>-7.2358546536332504</v>
      </c>
      <c r="AR52" s="4">
        <f t="shared" si="86"/>
        <v>-7.2279658465621663</v>
      </c>
      <c r="AS52" s="4">
        <f t="shared" si="87"/>
        <v>-7.1231112222096948</v>
      </c>
      <c r="AT52" s="4">
        <f t="shared" si="88"/>
        <v>-7.1893174095794539</v>
      </c>
      <c r="AU52" s="4">
        <f t="shared" si="89"/>
        <v>-7.2079023421192634</v>
      </c>
      <c r="AV52" s="4">
        <f t="shared" si="90"/>
        <v>-7.2327244597617657</v>
      </c>
      <c r="AW52" s="4">
        <f t="shared" si="91"/>
        <v>-7.2274012877348008</v>
      </c>
      <c r="AX52" s="4">
        <f t="shared" si="92"/>
        <v>-7.2774034442329576</v>
      </c>
      <c r="BA52" t="s">
        <v>68</v>
      </c>
      <c r="BB52">
        <v>-335.33843870584002</v>
      </c>
      <c r="BC52">
        <v>-165.67232550326901</v>
      </c>
      <c r="BD52">
        <v>-169.654851555069</v>
      </c>
      <c r="BE52">
        <v>-335.42590955971002</v>
      </c>
      <c r="BF52">
        <v>-165.71422448921399</v>
      </c>
      <c r="BG52">
        <v>-169.700324429424</v>
      </c>
      <c r="BH52">
        <v>-335.45418933720202</v>
      </c>
      <c r="BI52">
        <v>-165.72752223677901</v>
      </c>
      <c r="BJ52">
        <v>-169.71528899527101</v>
      </c>
      <c r="BK52">
        <v>-335.33869815930302</v>
      </c>
      <c r="BL52">
        <v>-165.672284623439</v>
      </c>
      <c r="BM52">
        <v>-169.65512682368899</v>
      </c>
      <c r="BN52">
        <v>-335.42517046874298</v>
      </c>
      <c r="BO52">
        <v>-165.71350768811899</v>
      </c>
      <c r="BP52">
        <v>-169.700223797983</v>
      </c>
      <c r="BQ52">
        <v>-335.45149712332898</v>
      </c>
      <c r="BR52">
        <v>-165.725605078532</v>
      </c>
      <c r="BS52">
        <v>-169.71442328301899</v>
      </c>
      <c r="BT52">
        <v>-335.338748326977</v>
      </c>
      <c r="BU52">
        <v>-165.672232127402</v>
      </c>
      <c r="BV52">
        <v>-169.65517327228099</v>
      </c>
      <c r="BW52">
        <v>-335.42494616799502</v>
      </c>
      <c r="BX52">
        <v>-165.71327827242601</v>
      </c>
      <c r="BY52">
        <v>-169.70021133170499</v>
      </c>
      <c r="BZ52">
        <v>-335.45045961444401</v>
      </c>
      <c r="CA52">
        <v>-165.724852705052</v>
      </c>
      <c r="CB52">
        <v>-169.71412012250499</v>
      </c>
      <c r="CC52">
        <v>-335.33872697109899</v>
      </c>
      <c r="CD52">
        <v>-165.672204620721</v>
      </c>
      <c r="CE52">
        <v>-169.65517095056299</v>
      </c>
      <c r="CF52">
        <v>-335.424768156276</v>
      </c>
      <c r="CG52">
        <v>-165.713139313265</v>
      </c>
      <c r="CH52">
        <v>-169.70017193692499</v>
      </c>
      <c r="CI52">
        <v>-335.450028540662</v>
      </c>
      <c r="CJ52">
        <v>-165.72455076385</v>
      </c>
      <c r="CK52">
        <v>-169.713991253752</v>
      </c>
    </row>
    <row r="53" spans="1:89" ht="17" x14ac:dyDescent="0.25">
      <c r="A53" s="5">
        <v>5</v>
      </c>
      <c r="B53" t="s">
        <v>39</v>
      </c>
      <c r="C53" t="s">
        <v>2</v>
      </c>
      <c r="D53" t="s">
        <v>30</v>
      </c>
      <c r="E53" s="3">
        <v>1.05</v>
      </c>
      <c r="F53" s="2">
        <v>-7.265988531153285</v>
      </c>
      <c r="G53" s="3">
        <f t="shared" si="51"/>
        <v>0.15705944092287094</v>
      </c>
      <c r="H53" s="3">
        <f t="shared" si="52"/>
        <v>0.11407954756897798</v>
      </c>
      <c r="I53" s="3">
        <f t="shared" si="53"/>
        <v>9.188977752948535E-2</v>
      </c>
      <c r="J53" s="3">
        <f t="shared" si="54"/>
        <v>8.5900453412364186E-2</v>
      </c>
      <c r="K53" s="3">
        <f t="shared" si="55"/>
        <v>6.8608707324115947E-2</v>
      </c>
      <c r="L53" s="3">
        <f t="shared" si="56"/>
        <v>0.13519822354623123</v>
      </c>
      <c r="M53" s="3">
        <f t="shared" si="57"/>
        <v>6.8184498614008326E-2</v>
      </c>
      <c r="N53" s="3">
        <f t="shared" si="58"/>
        <v>4.7574041957390456E-2</v>
      </c>
      <c r="O53" s="3">
        <f t="shared" si="59"/>
        <v>2.4247999072194659E-2</v>
      </c>
      <c r="P53" s="3">
        <f t="shared" si="60"/>
        <v>2.5949956284873288E-2</v>
      </c>
      <c r="Q53" s="3">
        <f t="shared" si="61"/>
        <v>0.11612125453235134</v>
      </c>
      <c r="R53" s="3">
        <f t="shared" si="62"/>
        <v>4.5490239136324995E-2</v>
      </c>
      <c r="S53" s="3">
        <f t="shared" si="63"/>
        <v>3.7310953414114501E-2</v>
      </c>
      <c r="T53" s="3">
        <f t="shared" si="64"/>
        <v>8.1788026345375187E-4</v>
      </c>
      <c r="U53" s="3">
        <f t="shared" si="65"/>
        <v>2.8729407738352641E-2</v>
      </c>
      <c r="V53" s="3">
        <f t="shared" si="66"/>
        <v>0.11210248290657709</v>
      </c>
      <c r="W53" s="3">
        <f t="shared" si="67"/>
        <v>4.6104173124639658E-2</v>
      </c>
      <c r="X53" s="3">
        <f t="shared" si="68"/>
        <v>3.7491041724430296E-2</v>
      </c>
      <c r="Y53" s="3">
        <f t="shared" si="69"/>
        <v>2.8334146281183692E-3</v>
      </c>
      <c r="Z53" s="3">
        <f t="shared" si="70"/>
        <v>2.8454313697981348E-2</v>
      </c>
      <c r="AA53" s="3">
        <f t="shared" si="71"/>
        <v>4.4079512977592827E-3</v>
      </c>
      <c r="AB53" s="3"/>
      <c r="AD53" s="4">
        <f t="shared" si="72"/>
        <v>-7.1089290902304141</v>
      </c>
      <c r="AE53" s="4">
        <f t="shared" si="73"/>
        <v>-7.151908983584307</v>
      </c>
      <c r="AF53" s="4">
        <f t="shared" si="74"/>
        <v>-7.1740987536237997</v>
      </c>
      <c r="AG53" s="4">
        <f t="shared" si="75"/>
        <v>-7.1800880777409208</v>
      </c>
      <c r="AH53" s="4">
        <f t="shared" si="76"/>
        <v>-7.1973798238291691</v>
      </c>
      <c r="AI53" s="4">
        <f t="shared" si="77"/>
        <v>-7.1307903076070538</v>
      </c>
      <c r="AJ53" s="4">
        <f t="shared" si="78"/>
        <v>-7.1978040325392767</v>
      </c>
      <c r="AK53" s="4">
        <f t="shared" si="79"/>
        <v>-7.2184144891958946</v>
      </c>
      <c r="AL53" s="4">
        <f t="shared" si="80"/>
        <v>-7.2417405320810904</v>
      </c>
      <c r="AM53" s="4">
        <f t="shared" si="81"/>
        <v>-7.2400385748684117</v>
      </c>
      <c r="AN53" s="4">
        <f t="shared" si="82"/>
        <v>-7.1498672766209337</v>
      </c>
      <c r="AO53" s="4">
        <f t="shared" si="83"/>
        <v>-7.22049829201696</v>
      </c>
      <c r="AP53" s="4">
        <f t="shared" si="84"/>
        <v>-7.2286775777391705</v>
      </c>
      <c r="AQ53" s="4">
        <f t="shared" si="85"/>
        <v>-7.2668064114167388</v>
      </c>
      <c r="AR53" s="4">
        <f t="shared" si="86"/>
        <v>-7.2372591234149324</v>
      </c>
      <c r="AS53" s="4">
        <f t="shared" si="87"/>
        <v>-7.1538860482467079</v>
      </c>
      <c r="AT53" s="4">
        <f t="shared" si="88"/>
        <v>-7.2198843580286454</v>
      </c>
      <c r="AU53" s="4">
        <f t="shared" si="89"/>
        <v>-7.2284974894288547</v>
      </c>
      <c r="AV53" s="4">
        <f t="shared" si="90"/>
        <v>-7.2631551165251667</v>
      </c>
      <c r="AW53" s="4">
        <f t="shared" si="91"/>
        <v>-7.2375342174553037</v>
      </c>
      <c r="AX53" s="4">
        <f t="shared" si="92"/>
        <v>-7.2615805798555257</v>
      </c>
      <c r="BA53" t="s">
        <v>67</v>
      </c>
      <c r="BB53">
        <v>-335.33845881963703</v>
      </c>
      <c r="BC53">
        <v>-165.672309401392</v>
      </c>
      <c r="BD53">
        <v>-169.65482061909501</v>
      </c>
      <c r="BE53">
        <v>-335.42592461950602</v>
      </c>
      <c r="BF53">
        <v>-165.71421628934499</v>
      </c>
      <c r="BG53">
        <v>-169.700311038194</v>
      </c>
      <c r="BH53">
        <v>-335.45422971968799</v>
      </c>
      <c r="BI53">
        <v>-165.72751755203799</v>
      </c>
      <c r="BJ53">
        <v>-169.71527951403499</v>
      </c>
      <c r="BK53">
        <v>-335.33871411404601</v>
      </c>
      <c r="BL53">
        <v>-165.67226700517699</v>
      </c>
      <c r="BM53">
        <v>-169.655083471653</v>
      </c>
      <c r="BN53">
        <v>-335.42518021808201</v>
      </c>
      <c r="BO53">
        <v>-165.71349933966101</v>
      </c>
      <c r="BP53">
        <v>-169.70021044804099</v>
      </c>
      <c r="BQ53">
        <v>-335.45152013514399</v>
      </c>
      <c r="BR53">
        <v>-165.725600835356</v>
      </c>
      <c r="BS53">
        <v>-169.71441602455599</v>
      </c>
      <c r="BT53">
        <v>-335.33875205950102</v>
      </c>
      <c r="BU53">
        <v>-165.67221882659001</v>
      </c>
      <c r="BV53">
        <v>-169.655139194611</v>
      </c>
      <c r="BW53">
        <v>-335.42495883367002</v>
      </c>
      <c r="BX53">
        <v>-165.713270665453</v>
      </c>
      <c r="BY53">
        <v>-169.70018157223399</v>
      </c>
      <c r="BZ53">
        <v>-335.45047915363398</v>
      </c>
      <c r="CA53">
        <v>-165.72484923817299</v>
      </c>
      <c r="CB53">
        <v>-169.714110284957</v>
      </c>
      <c r="CC53">
        <v>-335.33872926676099</v>
      </c>
      <c r="CD53">
        <v>-165.67219142527401</v>
      </c>
      <c r="CE53">
        <v>-169.655137398867</v>
      </c>
      <c r="CF53">
        <v>-335.424780066464</v>
      </c>
      <c r="CG53">
        <v>-165.71313203115901</v>
      </c>
      <c r="CH53">
        <v>-169.700142417688</v>
      </c>
      <c r="CI53">
        <v>-335.45004800183</v>
      </c>
      <c r="CJ53">
        <v>-165.72454716730201</v>
      </c>
      <c r="CK53">
        <v>-169.71398149101299</v>
      </c>
    </row>
    <row r="54" spans="1:89" ht="17" x14ac:dyDescent="0.25">
      <c r="A54" s="5">
        <v>5</v>
      </c>
      <c r="B54" t="s">
        <v>39</v>
      </c>
      <c r="C54" t="s">
        <v>2</v>
      </c>
      <c r="D54" t="s">
        <v>30</v>
      </c>
      <c r="E54" s="3">
        <v>1.1000000000000001</v>
      </c>
      <c r="F54" s="2">
        <v>-7.1741089117002144</v>
      </c>
      <c r="G54" s="3">
        <f t="shared" si="51"/>
        <v>0.13144561849051772</v>
      </c>
      <c r="H54" s="3">
        <f t="shared" si="52"/>
        <v>9.8241401954013874E-2</v>
      </c>
      <c r="I54" s="3">
        <f t="shared" si="53"/>
        <v>8.8302041146570254E-2</v>
      </c>
      <c r="J54" s="3">
        <f t="shared" si="54"/>
        <v>7.6471577248435452E-2</v>
      </c>
      <c r="K54" s="3">
        <f t="shared" si="55"/>
        <v>7.7873859315809923E-2</v>
      </c>
      <c r="L54" s="3">
        <f t="shared" si="56"/>
        <v>0.11248088142430213</v>
      </c>
      <c r="M54" s="3">
        <f t="shared" si="57"/>
        <v>5.9632148015902331E-2</v>
      </c>
      <c r="N54" s="3">
        <f t="shared" si="58"/>
        <v>4.9901342540036531E-2</v>
      </c>
      <c r="O54" s="3">
        <f t="shared" si="59"/>
        <v>2.4982703390461936E-2</v>
      </c>
      <c r="P54" s="3">
        <f t="shared" si="60"/>
        <v>3.9691972860439684E-2</v>
      </c>
      <c r="Q54" s="3">
        <f t="shared" si="61"/>
        <v>9.891776996256052E-2</v>
      </c>
      <c r="R54" s="3">
        <f t="shared" si="62"/>
        <v>4.9693809451001769E-2</v>
      </c>
      <c r="S54" s="3">
        <f t="shared" si="63"/>
        <v>3.1398470053568772E-2</v>
      </c>
      <c r="T54" s="3">
        <f t="shared" si="64"/>
        <v>1.7420890423598401E-2</v>
      </c>
      <c r="U54" s="3">
        <f t="shared" si="65"/>
        <v>1.2203359866098218E-2</v>
      </c>
      <c r="V54" s="3">
        <f t="shared" si="66"/>
        <v>9.7352953939719988E-2</v>
      </c>
      <c r="W54" s="3">
        <f t="shared" si="67"/>
        <v>5.0401520321584847E-2</v>
      </c>
      <c r="X54" s="3">
        <f t="shared" si="68"/>
        <v>3.3825622184854076E-2</v>
      </c>
      <c r="Y54" s="3">
        <f t="shared" si="69"/>
        <v>1.9618547971711031E-2</v>
      </c>
      <c r="Z54" s="3">
        <f t="shared" si="70"/>
        <v>1.6434515943037908E-2</v>
      </c>
      <c r="AA54" s="3">
        <f t="shared" si="71"/>
        <v>1.0877067470250523E-2</v>
      </c>
      <c r="AB54" s="3"/>
      <c r="AD54" s="4">
        <f t="shared" si="72"/>
        <v>-7.0426632932096966</v>
      </c>
      <c r="AE54" s="4">
        <f t="shared" si="73"/>
        <v>-7.0758675097462005</v>
      </c>
      <c r="AF54" s="4">
        <f t="shared" si="74"/>
        <v>-7.0858068705536441</v>
      </c>
      <c r="AG54" s="4">
        <f t="shared" si="75"/>
        <v>-7.0976373344517789</v>
      </c>
      <c r="AH54" s="4">
        <f t="shared" si="76"/>
        <v>-7.0962350523844044</v>
      </c>
      <c r="AI54" s="4">
        <f t="shared" si="77"/>
        <v>-7.0616280302759122</v>
      </c>
      <c r="AJ54" s="4">
        <f t="shared" si="78"/>
        <v>-7.114476763684312</v>
      </c>
      <c r="AK54" s="4">
        <f t="shared" si="79"/>
        <v>-7.1242075691601778</v>
      </c>
      <c r="AL54" s="4">
        <f t="shared" si="80"/>
        <v>-7.1491262083097524</v>
      </c>
      <c r="AM54" s="4">
        <f t="shared" si="81"/>
        <v>-7.1344169388397747</v>
      </c>
      <c r="AN54" s="4">
        <f t="shared" si="82"/>
        <v>-7.0751911417376538</v>
      </c>
      <c r="AO54" s="4">
        <f t="shared" si="83"/>
        <v>-7.1244151022492126</v>
      </c>
      <c r="AP54" s="4">
        <f t="shared" si="84"/>
        <v>-7.1427104416466456</v>
      </c>
      <c r="AQ54" s="4">
        <f t="shared" si="85"/>
        <v>-7.156688021276616</v>
      </c>
      <c r="AR54" s="4">
        <f t="shared" si="86"/>
        <v>-7.1619055518341161</v>
      </c>
      <c r="AS54" s="4">
        <f t="shared" si="87"/>
        <v>-7.0767559577604944</v>
      </c>
      <c r="AT54" s="4">
        <f t="shared" si="88"/>
        <v>-7.1237073913786295</v>
      </c>
      <c r="AU54" s="4">
        <f t="shared" si="89"/>
        <v>-7.1402832895153603</v>
      </c>
      <c r="AV54" s="4">
        <f t="shared" si="90"/>
        <v>-7.1544903637285033</v>
      </c>
      <c r="AW54" s="4">
        <f t="shared" si="91"/>
        <v>-7.1576743957571765</v>
      </c>
      <c r="AX54" s="4">
        <f t="shared" si="92"/>
        <v>-7.1632318442299638</v>
      </c>
      <c r="BA54" t="s">
        <v>66</v>
      </c>
      <c r="BB54">
        <v>-335.33830698610899</v>
      </c>
      <c r="BC54">
        <v>-165.67229516958301</v>
      </c>
      <c r="BD54">
        <v>-169.65478861864099</v>
      </c>
      <c r="BE54">
        <v>-335.425777476939</v>
      </c>
      <c r="BF54">
        <v>-165.71420898852799</v>
      </c>
      <c r="BG54">
        <v>-169.70029237624101</v>
      </c>
      <c r="BH54">
        <v>-335.45408424696001</v>
      </c>
      <c r="BI54">
        <v>-165.72752027243399</v>
      </c>
      <c r="BJ54">
        <v>-169.71527202297699</v>
      </c>
      <c r="BK54">
        <v>-335.33855264407799</v>
      </c>
      <c r="BL54">
        <v>-165.672251617044</v>
      </c>
      <c r="BM54">
        <v>-169.655047606918</v>
      </c>
      <c r="BN54">
        <v>-335.42502359525503</v>
      </c>
      <c r="BO54">
        <v>-165.71349261197199</v>
      </c>
      <c r="BP54">
        <v>-169.70019334335299</v>
      </c>
      <c r="BQ54">
        <v>-335.451360627854</v>
      </c>
      <c r="BR54">
        <v>-165.72559744052401</v>
      </c>
      <c r="BS54">
        <v>-169.71441004037499</v>
      </c>
      <c r="BT54">
        <v>-335.33858205734902</v>
      </c>
      <c r="BU54">
        <v>-165.672203030465</v>
      </c>
      <c r="BV54">
        <v>-169.65510399257499</v>
      </c>
      <c r="BW54">
        <v>-335.42479634725402</v>
      </c>
      <c r="BX54">
        <v>-165.71326186025601</v>
      </c>
      <c r="BY54">
        <v>-169.70018100931799</v>
      </c>
      <c r="BZ54">
        <v>-335.45032104023699</v>
      </c>
      <c r="CA54">
        <v>-165.72484476832</v>
      </c>
      <c r="CB54">
        <v>-169.71409363875901</v>
      </c>
      <c r="CC54">
        <v>-335.338555167263</v>
      </c>
      <c r="CD54">
        <v>-165.67217583662301</v>
      </c>
      <c r="CE54">
        <v>-169.655101802638</v>
      </c>
      <c r="CF54">
        <v>-335.424616805065</v>
      </c>
      <c r="CG54">
        <v>-165.71312300391099</v>
      </c>
      <c r="CH54">
        <v>-169.700141451283</v>
      </c>
      <c r="CI54">
        <v>-335.44988735445202</v>
      </c>
      <c r="CJ54">
        <v>-165.724543540882</v>
      </c>
      <c r="CK54">
        <v>-169.71396504832501</v>
      </c>
    </row>
    <row r="55" spans="1:89" ht="17" x14ac:dyDescent="0.25">
      <c r="A55" s="5">
        <v>5</v>
      </c>
      <c r="B55" t="s">
        <v>39</v>
      </c>
      <c r="C55" t="s">
        <v>2</v>
      </c>
      <c r="D55" t="s">
        <v>30</v>
      </c>
      <c r="E55" s="3">
        <v>1.25</v>
      </c>
      <c r="F55" s="2">
        <v>-6.5550732787889752</v>
      </c>
      <c r="G55" s="3">
        <f t="shared" si="51"/>
        <v>0.11347435835852426</v>
      </c>
      <c r="H55" s="3">
        <f t="shared" si="52"/>
        <v>9.0659047935446324E-2</v>
      </c>
      <c r="I55" s="3">
        <f t="shared" si="53"/>
        <v>8.0773437089303179E-2</v>
      </c>
      <c r="J55" s="3">
        <f t="shared" si="54"/>
        <v>7.5700546867736307E-2</v>
      </c>
      <c r="K55" s="3">
        <f t="shared" si="55"/>
        <v>7.0401648660562977E-2</v>
      </c>
      <c r="L55" s="3">
        <f t="shared" si="56"/>
        <v>6.343945790419081E-2</v>
      </c>
      <c r="M55" s="3">
        <f t="shared" si="57"/>
        <v>4.0812805707047595E-2</v>
      </c>
      <c r="N55" s="3">
        <f t="shared" si="58"/>
        <v>4.0267396390482268E-2</v>
      </c>
      <c r="O55" s="3">
        <f t="shared" si="59"/>
        <v>2.5977995451416547E-2</v>
      </c>
      <c r="P55" s="3">
        <f t="shared" si="60"/>
        <v>3.9695163664905664E-2</v>
      </c>
      <c r="Q55" s="3">
        <f t="shared" si="61"/>
        <v>6.8926537167550705E-2</v>
      </c>
      <c r="R55" s="3">
        <f t="shared" si="62"/>
        <v>3.6338696840390483E-2</v>
      </c>
      <c r="S55" s="3">
        <f t="shared" si="63"/>
        <v>2.4788661614281615E-2</v>
      </c>
      <c r="T55" s="3">
        <f t="shared" si="64"/>
        <v>1.497298954608528E-2</v>
      </c>
      <c r="U55" s="3">
        <f t="shared" si="65"/>
        <v>1.2670591868856107E-2</v>
      </c>
      <c r="V55" s="3">
        <f t="shared" si="66"/>
        <v>5.8367797468233285E-2</v>
      </c>
      <c r="W55" s="3">
        <f t="shared" si="67"/>
        <v>3.0111934522389028E-2</v>
      </c>
      <c r="X55" s="3">
        <f t="shared" si="68"/>
        <v>1.838958455578954E-2</v>
      </c>
      <c r="Y55" s="3">
        <f t="shared" si="69"/>
        <v>1.1586420373918216E-2</v>
      </c>
      <c r="Z55" s="3">
        <f t="shared" si="70"/>
        <v>6.0907255744391264E-3</v>
      </c>
      <c r="AA55" s="3">
        <f t="shared" si="71"/>
        <v>3.168455788531066E-2</v>
      </c>
      <c r="AB55" s="3"/>
      <c r="AD55" s="4">
        <f t="shared" si="72"/>
        <v>-6.4415989204304509</v>
      </c>
      <c r="AE55" s="4">
        <f t="shared" si="73"/>
        <v>-6.4644142308535288</v>
      </c>
      <c r="AF55" s="4">
        <f t="shared" si="74"/>
        <v>-6.474299841699672</v>
      </c>
      <c r="AG55" s="4">
        <f t="shared" si="75"/>
        <v>-6.4793727319212389</v>
      </c>
      <c r="AH55" s="4">
        <f t="shared" si="76"/>
        <v>-6.4846716301284122</v>
      </c>
      <c r="AI55" s="4">
        <f t="shared" si="77"/>
        <v>-6.4916338208847844</v>
      </c>
      <c r="AJ55" s="4">
        <f t="shared" si="78"/>
        <v>-6.5142604730819276</v>
      </c>
      <c r="AK55" s="4">
        <f t="shared" si="79"/>
        <v>-6.5148058823984929</v>
      </c>
      <c r="AL55" s="4">
        <f t="shared" si="80"/>
        <v>-6.5290952833375586</v>
      </c>
      <c r="AM55" s="4">
        <f t="shared" si="81"/>
        <v>-6.5153781151240695</v>
      </c>
      <c r="AN55" s="4">
        <f t="shared" si="82"/>
        <v>-6.4861467416214245</v>
      </c>
      <c r="AO55" s="4">
        <f t="shared" si="83"/>
        <v>-6.5187345819485847</v>
      </c>
      <c r="AP55" s="4">
        <f t="shared" si="84"/>
        <v>-6.5302846171746936</v>
      </c>
      <c r="AQ55" s="4">
        <f t="shared" si="85"/>
        <v>-6.5401002892428899</v>
      </c>
      <c r="AR55" s="4">
        <f t="shared" si="86"/>
        <v>-6.5424026869201191</v>
      </c>
      <c r="AS55" s="4">
        <f t="shared" si="87"/>
        <v>-6.4967054813207419</v>
      </c>
      <c r="AT55" s="4">
        <f t="shared" si="88"/>
        <v>-6.5249613442665861</v>
      </c>
      <c r="AU55" s="4">
        <f t="shared" si="89"/>
        <v>-6.5366836942331856</v>
      </c>
      <c r="AV55" s="4">
        <f t="shared" si="90"/>
        <v>-6.543486858415057</v>
      </c>
      <c r="AW55" s="4">
        <f t="shared" si="91"/>
        <v>-6.548982553214536</v>
      </c>
      <c r="AX55" s="4">
        <f t="shared" si="92"/>
        <v>-6.5233887209036645</v>
      </c>
      <c r="BA55" t="s">
        <v>65</v>
      </c>
      <c r="BB55">
        <v>-335.337307442167</v>
      </c>
      <c r="BC55">
        <v>-165.67226473687001</v>
      </c>
      <c r="BD55">
        <v>-169.65477736442099</v>
      </c>
      <c r="BE55">
        <v>-335.424816858832</v>
      </c>
      <c r="BF55">
        <v>-165.714192194855</v>
      </c>
      <c r="BG55">
        <v>-169.70032296459101</v>
      </c>
      <c r="BH55">
        <v>-335.453139690765</v>
      </c>
      <c r="BI55">
        <v>-165.72751242928601</v>
      </c>
      <c r="BJ55">
        <v>-169.71530980836999</v>
      </c>
      <c r="BK55">
        <v>-335.337555692992</v>
      </c>
      <c r="BL55">
        <v>-165.672190426123</v>
      </c>
      <c r="BM55">
        <v>-169.655020190307</v>
      </c>
      <c r="BN55">
        <v>-335.424066259759</v>
      </c>
      <c r="BO55">
        <v>-165.713476480606</v>
      </c>
      <c r="BP55">
        <v>-169.70020864472701</v>
      </c>
      <c r="BQ55">
        <v>-335.45041866103202</v>
      </c>
      <c r="BR55">
        <v>-165.725589873768</v>
      </c>
      <c r="BS55">
        <v>-169.714446783673</v>
      </c>
      <c r="BT55">
        <v>-335.33759220884798</v>
      </c>
      <c r="BU55">
        <v>-165.67216499833</v>
      </c>
      <c r="BV55">
        <v>-169.65509087817301</v>
      </c>
      <c r="BW55">
        <v>-335.42383803233901</v>
      </c>
      <c r="BX55">
        <v>-165.713246037418</v>
      </c>
      <c r="BY55">
        <v>-169.70020373054899</v>
      </c>
      <c r="BZ55">
        <v>-335.44937313432399</v>
      </c>
      <c r="CA55">
        <v>-165.72483827765501</v>
      </c>
      <c r="CB55">
        <v>-169.71412818614499</v>
      </c>
      <c r="CC55">
        <v>-335.33757871496402</v>
      </c>
      <c r="CD55">
        <v>-165.67213828806399</v>
      </c>
      <c r="CE55">
        <v>-169.655087268133</v>
      </c>
      <c r="CF55">
        <v>-335.42367051488299</v>
      </c>
      <c r="CG55">
        <v>-165.71310750807399</v>
      </c>
      <c r="CH55">
        <v>-169.70016481946001</v>
      </c>
      <c r="CI55">
        <v>-335.44895491985199</v>
      </c>
      <c r="CJ55">
        <v>-165.72453751767301</v>
      </c>
      <c r="CK55">
        <v>-169.714000534077</v>
      </c>
    </row>
    <row r="56" spans="1:89" ht="17" x14ac:dyDescent="0.25">
      <c r="A56" s="5">
        <v>5</v>
      </c>
      <c r="B56" t="s">
        <v>39</v>
      </c>
      <c r="C56" t="s">
        <v>2</v>
      </c>
      <c r="D56" t="s">
        <v>30</v>
      </c>
      <c r="E56" s="3">
        <v>1.5</v>
      </c>
      <c r="F56" s="2">
        <v>-5.3221319549402271</v>
      </c>
      <c r="G56" s="3">
        <f t="shared" si="51"/>
        <v>8.5618051410508933E-2</v>
      </c>
      <c r="H56" s="3">
        <f t="shared" si="52"/>
        <v>7.4957300013103634E-2</v>
      </c>
      <c r="I56" s="3">
        <f t="shared" si="53"/>
        <v>6.1801587205878583E-2</v>
      </c>
      <c r="J56" s="3">
        <f t="shared" si="54"/>
        <v>6.7967745270978597E-2</v>
      </c>
      <c r="K56" s="3">
        <f t="shared" si="55"/>
        <v>4.7998872129445758E-2</v>
      </c>
      <c r="L56" s="3">
        <f t="shared" si="56"/>
        <v>3.7381711760125391E-2</v>
      </c>
      <c r="M56" s="3">
        <f t="shared" si="57"/>
        <v>3.6767677397034682E-2</v>
      </c>
      <c r="N56" s="3">
        <f t="shared" si="58"/>
        <v>3.0565377899366197E-2</v>
      </c>
      <c r="O56" s="3">
        <f t="shared" si="59"/>
        <v>3.6365095380591406E-2</v>
      </c>
      <c r="P56" s="3">
        <f t="shared" si="60"/>
        <v>2.4058047278861849E-2</v>
      </c>
      <c r="Q56" s="3">
        <f t="shared" si="61"/>
        <v>3.4123191707005951E-2</v>
      </c>
      <c r="R56" s="3">
        <f t="shared" si="62"/>
        <v>2.1549335210647058E-2</v>
      </c>
      <c r="S56" s="3">
        <f t="shared" si="63"/>
        <v>1.9788733675052406E-2</v>
      </c>
      <c r="T56" s="3">
        <f t="shared" si="64"/>
        <v>1.3305483063197343E-2</v>
      </c>
      <c r="U56" s="3">
        <f t="shared" si="65"/>
        <v>1.7941545178691065E-2</v>
      </c>
      <c r="V56" s="3">
        <f t="shared" si="66"/>
        <v>2.1703000984787835E-2</v>
      </c>
      <c r="W56" s="3">
        <f t="shared" si="67"/>
        <v>1.3361258687671906E-2</v>
      </c>
      <c r="X56" s="3">
        <f t="shared" si="68"/>
        <v>8.8725458083240838E-3</v>
      </c>
      <c r="Y56" s="3">
        <f t="shared" si="69"/>
        <v>7.8921259542532596E-3</v>
      </c>
      <c r="Z56" s="3">
        <f t="shared" si="70"/>
        <v>4.1630765578606344E-3</v>
      </c>
      <c r="AA56" s="3">
        <f t="shared" si="71"/>
        <v>3.2976234525347259E-2</v>
      </c>
      <c r="AB56" s="3"/>
      <c r="AD56" s="4">
        <f t="shared" si="72"/>
        <v>-5.2365139035297181</v>
      </c>
      <c r="AE56" s="4">
        <f t="shared" si="73"/>
        <v>-5.2471746549271234</v>
      </c>
      <c r="AF56" s="4">
        <f t="shared" si="74"/>
        <v>-5.2603303677343485</v>
      </c>
      <c r="AG56" s="4">
        <f t="shared" si="75"/>
        <v>-5.2541642096692485</v>
      </c>
      <c r="AH56" s="4">
        <f t="shared" si="76"/>
        <v>-5.2741330828107813</v>
      </c>
      <c r="AI56" s="4">
        <f t="shared" si="77"/>
        <v>-5.2847502431801017</v>
      </c>
      <c r="AJ56" s="4">
        <f t="shared" si="78"/>
        <v>-5.2853642775431924</v>
      </c>
      <c r="AK56" s="4">
        <f t="shared" si="79"/>
        <v>-5.2915665770408609</v>
      </c>
      <c r="AL56" s="4">
        <f t="shared" si="80"/>
        <v>-5.2857668595596357</v>
      </c>
      <c r="AM56" s="4">
        <f t="shared" si="81"/>
        <v>-5.2980739076613652</v>
      </c>
      <c r="AN56" s="4">
        <f t="shared" si="82"/>
        <v>-5.2880087632332211</v>
      </c>
      <c r="AO56" s="4">
        <f t="shared" si="83"/>
        <v>-5.30058261972958</v>
      </c>
      <c r="AP56" s="4">
        <f t="shared" si="84"/>
        <v>-5.3023432212651747</v>
      </c>
      <c r="AQ56" s="4">
        <f t="shared" si="85"/>
        <v>-5.3088264718770297</v>
      </c>
      <c r="AR56" s="4">
        <f t="shared" si="86"/>
        <v>-5.304190409761536</v>
      </c>
      <c r="AS56" s="4">
        <f t="shared" si="87"/>
        <v>-5.3004289539554392</v>
      </c>
      <c r="AT56" s="4">
        <f t="shared" si="88"/>
        <v>-5.3087706962525552</v>
      </c>
      <c r="AU56" s="4">
        <f t="shared" si="89"/>
        <v>-5.313259409131903</v>
      </c>
      <c r="AV56" s="4">
        <f t="shared" si="90"/>
        <v>-5.3142398289859738</v>
      </c>
      <c r="AW56" s="4">
        <f t="shared" si="91"/>
        <v>-5.3179688783823664</v>
      </c>
      <c r="AX56" s="4">
        <f t="shared" si="92"/>
        <v>-5.2891557204148798</v>
      </c>
      <c r="BA56" t="s">
        <v>64</v>
      </c>
      <c r="BB56">
        <v>-335.33529844489198</v>
      </c>
      <c r="BC56">
        <v>-165.67224023655299</v>
      </c>
      <c r="BD56">
        <v>-169.65471329259901</v>
      </c>
      <c r="BE56">
        <v>-335.42282930167801</v>
      </c>
      <c r="BF56">
        <v>-165.71417495564199</v>
      </c>
      <c r="BG56">
        <v>-169.70029244130799</v>
      </c>
      <c r="BH56">
        <v>-335.45117018995398</v>
      </c>
      <c r="BI56">
        <v>-165.72750200721299</v>
      </c>
      <c r="BJ56">
        <v>-169.715285313051</v>
      </c>
      <c r="BK56">
        <v>-335.33551534866399</v>
      </c>
      <c r="BL56">
        <v>-165.67216317090799</v>
      </c>
      <c r="BM56">
        <v>-169.65493039251899</v>
      </c>
      <c r="BN56">
        <v>-335.42207119327901</v>
      </c>
      <c r="BO56">
        <v>-165.71345984056501</v>
      </c>
      <c r="BP56">
        <v>-169.70018858895099</v>
      </c>
      <c r="BQ56">
        <v>-335.44843913737401</v>
      </c>
      <c r="BR56">
        <v>-165.72558587708201</v>
      </c>
      <c r="BS56">
        <v>-169.714420612536</v>
      </c>
      <c r="BT56">
        <v>-335.33556325595703</v>
      </c>
      <c r="BU56">
        <v>-165.672128210068</v>
      </c>
      <c r="BV56">
        <v>-169.65500806787</v>
      </c>
      <c r="BW56">
        <v>-335.42183655680498</v>
      </c>
      <c r="BX56">
        <v>-165.71322788146799</v>
      </c>
      <c r="BY56">
        <v>-169.700161659603</v>
      </c>
      <c r="BZ56">
        <v>-335.44738260262301</v>
      </c>
      <c r="CA56">
        <v>-165.72483123789701</v>
      </c>
      <c r="CB56">
        <v>-169.71410154329499</v>
      </c>
      <c r="CC56">
        <v>-335.33555362688901</v>
      </c>
      <c r="CD56">
        <v>-165.67210203757901</v>
      </c>
      <c r="CE56">
        <v>-169.655004818458</v>
      </c>
      <c r="CF56">
        <v>-335.42167268942399</v>
      </c>
      <c r="CG56">
        <v>-165.71308943178701</v>
      </c>
      <c r="CH56">
        <v>-169.700123193373</v>
      </c>
      <c r="CI56">
        <v>-335.44697231461498</v>
      </c>
      <c r="CJ56">
        <v>-165.724531045101</v>
      </c>
      <c r="CK56">
        <v>-169.71397405203101</v>
      </c>
    </row>
    <row r="57" spans="1:89" ht="17" x14ac:dyDescent="0.25">
      <c r="A57" s="5">
        <v>5</v>
      </c>
      <c r="B57" t="s">
        <v>39</v>
      </c>
      <c r="C57" t="s">
        <v>2</v>
      </c>
      <c r="D57" t="s">
        <v>30</v>
      </c>
      <c r="E57" s="3">
        <v>2</v>
      </c>
      <c r="F57" s="2">
        <v>-3.5275343977586973</v>
      </c>
      <c r="G57" s="3">
        <f t="shared" si="51"/>
        <v>3.7185615114368797E-2</v>
      </c>
      <c r="H57" s="3">
        <f t="shared" si="52"/>
        <v>1.7085790536171874E-2</v>
      </c>
      <c r="I57" s="3">
        <f t="shared" si="53"/>
        <v>1.9397298993999001E-2</v>
      </c>
      <c r="J57" s="3">
        <f t="shared" si="54"/>
        <v>3.90765524726433E-3</v>
      </c>
      <c r="K57" s="3">
        <f t="shared" si="55"/>
        <v>2.1822488195653911E-2</v>
      </c>
      <c r="L57" s="3">
        <f t="shared" si="56"/>
        <v>1.0926196171799685E-2</v>
      </c>
      <c r="M57" s="3">
        <f t="shared" si="57"/>
        <v>2.0461676203802348E-2</v>
      </c>
      <c r="N57" s="3">
        <f t="shared" si="58"/>
        <v>1.5764749370556608E-2</v>
      </c>
      <c r="O57" s="3">
        <f t="shared" si="59"/>
        <v>2.671346439317368E-2</v>
      </c>
      <c r="P57" s="3">
        <f t="shared" si="60"/>
        <v>1.0836826135675715E-2</v>
      </c>
      <c r="Q57" s="3">
        <f t="shared" si="61"/>
        <v>5.3112450742398565E-4</v>
      </c>
      <c r="R57" s="3">
        <f t="shared" si="62"/>
        <v>8.2217476107637744E-3</v>
      </c>
      <c r="S57" s="3">
        <f t="shared" si="63"/>
        <v>7.0850724723068303E-3</v>
      </c>
      <c r="T57" s="3">
        <f t="shared" si="64"/>
        <v>1.3960431174455668E-2</v>
      </c>
      <c r="U57" s="3">
        <f t="shared" si="65"/>
        <v>5.8924952778602879E-3</v>
      </c>
      <c r="V57" s="3">
        <f t="shared" si="66"/>
        <v>1.1379454138837453E-2</v>
      </c>
      <c r="W57" s="3">
        <f t="shared" si="67"/>
        <v>3.0478089646424067E-4</v>
      </c>
      <c r="X57" s="3">
        <f t="shared" si="68"/>
        <v>2.4398434051597917E-4</v>
      </c>
      <c r="Y57" s="3">
        <f t="shared" si="69"/>
        <v>7.9653666614576402E-3</v>
      </c>
      <c r="Z57" s="3">
        <f t="shared" si="70"/>
        <v>8.197380317738201E-4</v>
      </c>
      <c r="AA57" s="3">
        <f t="shared" si="71"/>
        <v>1.4797850886781205E-2</v>
      </c>
      <c r="AB57" s="3"/>
      <c r="AD57" s="4">
        <f t="shared" si="72"/>
        <v>-3.4903487826443285</v>
      </c>
      <c r="AE57" s="4">
        <f t="shared" si="73"/>
        <v>-3.5104486072225254</v>
      </c>
      <c r="AF57" s="4">
        <f t="shared" si="74"/>
        <v>-3.5081370987646983</v>
      </c>
      <c r="AG57" s="4">
        <f t="shared" si="75"/>
        <v>-3.5236267425114329</v>
      </c>
      <c r="AH57" s="4">
        <f t="shared" si="76"/>
        <v>-3.5057119095630433</v>
      </c>
      <c r="AI57" s="4">
        <f t="shared" si="77"/>
        <v>-3.5166082015868976</v>
      </c>
      <c r="AJ57" s="4">
        <f t="shared" si="78"/>
        <v>-3.5070727215548949</v>
      </c>
      <c r="AK57" s="4">
        <f t="shared" si="79"/>
        <v>-3.5117696483881407</v>
      </c>
      <c r="AL57" s="4">
        <f t="shared" si="80"/>
        <v>-3.5008209333655236</v>
      </c>
      <c r="AM57" s="4">
        <f t="shared" si="81"/>
        <v>-3.5166975716230215</v>
      </c>
      <c r="AN57" s="4">
        <f t="shared" si="82"/>
        <v>-3.5280655222661212</v>
      </c>
      <c r="AO57" s="4">
        <f t="shared" si="83"/>
        <v>-3.5193126501479335</v>
      </c>
      <c r="AP57" s="4">
        <f t="shared" si="84"/>
        <v>-3.5204493252863904</v>
      </c>
      <c r="AQ57" s="4">
        <f t="shared" si="85"/>
        <v>-3.5135739665842416</v>
      </c>
      <c r="AR57" s="4">
        <f t="shared" si="86"/>
        <v>-3.521641902480837</v>
      </c>
      <c r="AS57" s="4">
        <f t="shared" si="87"/>
        <v>-3.5389138518975347</v>
      </c>
      <c r="AT57" s="4">
        <f t="shared" si="88"/>
        <v>-3.527229616862233</v>
      </c>
      <c r="AU57" s="4">
        <f t="shared" si="89"/>
        <v>-3.5277783820992132</v>
      </c>
      <c r="AV57" s="4">
        <f t="shared" si="90"/>
        <v>-3.5195690310972396</v>
      </c>
      <c r="AW57" s="4">
        <f t="shared" si="91"/>
        <v>-3.5283541357904711</v>
      </c>
      <c r="AX57" s="4">
        <f t="shared" si="92"/>
        <v>-3.5127365468719161</v>
      </c>
      <c r="BA57" t="s">
        <v>63</v>
      </c>
      <c r="BB57">
        <v>-335.33240729881101</v>
      </c>
      <c r="BC57">
        <v>-165.67220092104401</v>
      </c>
      <c r="BD57">
        <v>-169.65464415315901</v>
      </c>
      <c r="BE57">
        <v>-335.42000090873</v>
      </c>
      <c r="BF57">
        <v>-165.71415624769</v>
      </c>
      <c r="BG57">
        <v>-169.700250405324</v>
      </c>
      <c r="BH57">
        <v>-335.44836910902097</v>
      </c>
      <c r="BI57">
        <v>-165.72750400703501</v>
      </c>
      <c r="BJ57">
        <v>-169.71527452989301</v>
      </c>
      <c r="BK57">
        <v>-335.33260694347501</v>
      </c>
      <c r="BL57">
        <v>-165.67211967907599</v>
      </c>
      <c r="BM57">
        <v>-169.65488319274499</v>
      </c>
      <c r="BN57">
        <v>-335.41919722697497</v>
      </c>
      <c r="BO57">
        <v>-165.71344405059301</v>
      </c>
      <c r="BP57">
        <v>-169.70016430048199</v>
      </c>
      <c r="BQ57">
        <v>-335.445588785403</v>
      </c>
      <c r="BR57">
        <v>-165.725581884783</v>
      </c>
      <c r="BS57">
        <v>-169.71441053969099</v>
      </c>
      <c r="BT57">
        <v>-335.332655193346</v>
      </c>
      <c r="BU57">
        <v>-165.67208436711201</v>
      </c>
      <c r="BV57">
        <v>-169.65494849617801</v>
      </c>
      <c r="BW57">
        <v>-335.41895730501398</v>
      </c>
      <c r="BX57">
        <v>-165.713214365174</v>
      </c>
      <c r="BY57">
        <v>-169.70013455837301</v>
      </c>
      <c r="BZ57">
        <v>-335.44452925795201</v>
      </c>
      <c r="CA57">
        <v>-165.72483042822199</v>
      </c>
      <c r="CB57">
        <v>-169.71408863685599</v>
      </c>
      <c r="CC57">
        <v>-335.33264444784498</v>
      </c>
      <c r="CD57">
        <v>-165.67205959281901</v>
      </c>
      <c r="CE57">
        <v>-169.65494523705701</v>
      </c>
      <c r="CF57">
        <v>-335.41879419602299</v>
      </c>
      <c r="CG57">
        <v>-165.713077123907</v>
      </c>
      <c r="CH57">
        <v>-169.70009607416</v>
      </c>
      <c r="CI57">
        <v>-335.44411337295003</v>
      </c>
      <c r="CJ57">
        <v>-165.724530032518</v>
      </c>
      <c r="CK57">
        <v>-169.713961467963</v>
      </c>
    </row>
    <row r="58" spans="1:89" ht="17" x14ac:dyDescent="0.25">
      <c r="A58" s="5">
        <v>6</v>
      </c>
      <c r="B58" t="s">
        <v>39</v>
      </c>
      <c r="C58" t="s">
        <v>2</v>
      </c>
      <c r="D58" t="s">
        <v>21</v>
      </c>
      <c r="E58" s="3">
        <v>0.9</v>
      </c>
      <c r="F58" s="2">
        <v>-5.9257266153257628</v>
      </c>
      <c r="G58" s="3">
        <f t="shared" si="51"/>
        <v>0.30132124786834069</v>
      </c>
      <c r="H58" s="3">
        <f t="shared" si="52"/>
        <v>0.12940484714641087</v>
      </c>
      <c r="I58" s="3">
        <f t="shared" si="53"/>
        <v>0.10744745891877727</v>
      </c>
      <c r="J58" s="3">
        <f t="shared" si="54"/>
        <v>1.6690550646869973E-2</v>
      </c>
      <c r="K58" s="3">
        <f t="shared" si="55"/>
        <v>8.441019913896497E-2</v>
      </c>
      <c r="L58" s="3">
        <f t="shared" si="56"/>
        <v>0.25357480048313796</v>
      </c>
      <c r="M58" s="3">
        <f t="shared" si="57"/>
        <v>0.12241057355377372</v>
      </c>
      <c r="N58" s="3">
        <f t="shared" si="58"/>
        <v>9.3778600196090522E-2</v>
      </c>
      <c r="O58" s="3">
        <f t="shared" si="59"/>
        <v>3.6414801759073079E-2</v>
      </c>
      <c r="P58" s="3">
        <f t="shared" si="60"/>
        <v>6.373849700114409E-2</v>
      </c>
      <c r="Q58" s="3">
        <f t="shared" si="61"/>
        <v>0.22996053997166666</v>
      </c>
      <c r="R58" s="3">
        <f t="shared" si="62"/>
        <v>0.10145855784454483</v>
      </c>
      <c r="S58" s="3">
        <f t="shared" si="63"/>
        <v>6.1466360842444168E-2</v>
      </c>
      <c r="T58" s="3">
        <f t="shared" si="64"/>
        <v>1.7208245172616543E-2</v>
      </c>
      <c r="U58" s="3">
        <f t="shared" si="65"/>
        <v>1.9507334479584415E-2</v>
      </c>
      <c r="V58" s="3">
        <f t="shared" si="66"/>
        <v>0.21763346286097462</v>
      </c>
      <c r="W58" s="3">
        <f t="shared" si="67"/>
        <v>8.9131849666443053E-2</v>
      </c>
      <c r="X58" s="3">
        <f t="shared" si="68"/>
        <v>5.0642889983816275E-2</v>
      </c>
      <c r="Y58" s="3">
        <f t="shared" si="69"/>
        <v>4.8817788793913408E-3</v>
      </c>
      <c r="Z58" s="3">
        <f t="shared" si="70"/>
        <v>1.0261030644667102E-2</v>
      </c>
      <c r="AA58" s="3">
        <f t="shared" si="71"/>
        <v>1.1855970827142848E-2</v>
      </c>
      <c r="AB58" s="3"/>
      <c r="AD58" s="4">
        <f t="shared" si="72"/>
        <v>-5.6244053674574221</v>
      </c>
      <c r="AE58" s="4">
        <f t="shared" si="73"/>
        <v>-5.796321768179352</v>
      </c>
      <c r="AF58" s="4">
        <f t="shared" si="74"/>
        <v>-5.8182791564069856</v>
      </c>
      <c r="AG58" s="4">
        <f t="shared" si="75"/>
        <v>-5.9090360646788929</v>
      </c>
      <c r="AH58" s="4">
        <f t="shared" si="76"/>
        <v>-5.8413164161867979</v>
      </c>
      <c r="AI58" s="4">
        <f t="shared" si="77"/>
        <v>-5.6721518148426249</v>
      </c>
      <c r="AJ58" s="4">
        <f t="shared" si="78"/>
        <v>-5.8033160417719891</v>
      </c>
      <c r="AK58" s="4">
        <f t="shared" si="79"/>
        <v>-5.8319480151296723</v>
      </c>
      <c r="AL58" s="4">
        <f t="shared" si="80"/>
        <v>-5.8893118135666898</v>
      </c>
      <c r="AM58" s="4">
        <f t="shared" si="81"/>
        <v>-5.8619881183246187</v>
      </c>
      <c r="AN58" s="4">
        <f t="shared" si="82"/>
        <v>-5.6957660753540962</v>
      </c>
      <c r="AO58" s="4">
        <f t="shared" si="83"/>
        <v>-5.824268057481218</v>
      </c>
      <c r="AP58" s="4">
        <f t="shared" si="84"/>
        <v>-5.8642602544833187</v>
      </c>
      <c r="AQ58" s="4">
        <f t="shared" si="85"/>
        <v>-5.9085183701531463</v>
      </c>
      <c r="AR58" s="4">
        <f t="shared" si="86"/>
        <v>-5.9062192808461784</v>
      </c>
      <c r="AS58" s="4">
        <f t="shared" si="87"/>
        <v>-5.7080931524647882</v>
      </c>
      <c r="AT58" s="4">
        <f t="shared" si="88"/>
        <v>-5.8365947656593198</v>
      </c>
      <c r="AU58" s="4">
        <f t="shared" si="89"/>
        <v>-5.8750837253419466</v>
      </c>
      <c r="AV58" s="4">
        <f t="shared" si="90"/>
        <v>-5.9208448364463715</v>
      </c>
      <c r="AW58" s="4">
        <f t="shared" si="91"/>
        <v>-5.9154655846810957</v>
      </c>
      <c r="AX58" s="4">
        <f t="shared" si="92"/>
        <v>-5.91387064449862</v>
      </c>
      <c r="BA58" t="s">
        <v>62</v>
      </c>
      <c r="BB58">
        <v>-281.24248668067298</v>
      </c>
      <c r="BC58">
        <v>-165.672442954666</v>
      </c>
      <c r="BD58">
        <v>-115.561080665898</v>
      </c>
      <c r="BE58">
        <v>-281.316322203911</v>
      </c>
      <c r="BF58">
        <v>-165.71424859334999</v>
      </c>
      <c r="BG58">
        <v>-115.59283658424</v>
      </c>
      <c r="BH58">
        <v>-281.34032769791099</v>
      </c>
      <c r="BI58">
        <v>-165.72754137913699</v>
      </c>
      <c r="BJ58">
        <v>-115.603514301129</v>
      </c>
      <c r="BK58">
        <v>-281.24258312733502</v>
      </c>
      <c r="BL58">
        <v>-165.67235776090399</v>
      </c>
      <c r="BM58">
        <v>-115.561186217518</v>
      </c>
      <c r="BN58">
        <v>-281.315457435486</v>
      </c>
      <c r="BO58">
        <v>-165.71353005715</v>
      </c>
      <c r="BP58">
        <v>-115.59267920593101</v>
      </c>
      <c r="BQ58">
        <v>-281.33763844399101</v>
      </c>
      <c r="BR58">
        <v>-165.72562507162399</v>
      </c>
      <c r="BS58">
        <v>-115.60271957201</v>
      </c>
      <c r="BT58">
        <v>-281.24259730349598</v>
      </c>
      <c r="BU58">
        <v>-165.67231629682101</v>
      </c>
      <c r="BV58">
        <v>-115.561204226044</v>
      </c>
      <c r="BW58">
        <v>-281.31520102328898</v>
      </c>
      <c r="BX58">
        <v>-165.71330855719901</v>
      </c>
      <c r="BY58">
        <v>-115.59261090452399</v>
      </c>
      <c r="BZ58">
        <v>-281.33659955559398</v>
      </c>
      <c r="CA58">
        <v>-165.72486778495301</v>
      </c>
      <c r="CB58">
        <v>-115.602386477455</v>
      </c>
      <c r="CC58">
        <v>-281.24258153509498</v>
      </c>
      <c r="CD58">
        <v>-165.67228708096201</v>
      </c>
      <c r="CE58">
        <v>-115.56119802905501</v>
      </c>
      <c r="CF58">
        <v>-281.31504614699003</v>
      </c>
      <c r="CG58">
        <v>-165.713169697377</v>
      </c>
      <c r="CH58">
        <v>-115.592575244188</v>
      </c>
      <c r="CI58">
        <v>-281.33619940281397</v>
      </c>
      <c r="CJ58">
        <v>-165.72456480920499</v>
      </c>
      <c r="CK58">
        <v>-115.602272052125</v>
      </c>
    </row>
    <row r="59" spans="1:89" ht="17" x14ac:dyDescent="0.25">
      <c r="A59" s="5">
        <v>6</v>
      </c>
      <c r="B59" t="s">
        <v>39</v>
      </c>
      <c r="C59" t="s">
        <v>2</v>
      </c>
      <c r="D59" t="s">
        <v>21</v>
      </c>
      <c r="E59" s="3">
        <v>0.95</v>
      </c>
      <c r="F59" s="2">
        <v>-6.4106744526504311</v>
      </c>
      <c r="G59" s="3">
        <f t="shared" si="51"/>
        <v>0.25461828090362726</v>
      </c>
      <c r="H59" s="3">
        <f t="shared" si="52"/>
        <v>0.11716431853181142</v>
      </c>
      <c r="I59" s="3">
        <f t="shared" si="53"/>
        <v>9.9209507178596112E-2</v>
      </c>
      <c r="J59" s="3">
        <f t="shared" si="54"/>
        <v>2.7044780170412785E-2</v>
      </c>
      <c r="K59" s="3">
        <f t="shared" si="55"/>
        <v>8.0371672316206677E-2</v>
      </c>
      <c r="L59" s="3">
        <f t="shared" si="56"/>
        <v>0.22200979115046326</v>
      </c>
      <c r="M59" s="3">
        <f t="shared" si="57"/>
        <v>8.5404948919509671E-2</v>
      </c>
      <c r="N59" s="3">
        <f t="shared" si="58"/>
        <v>8.6103848880487277E-2</v>
      </c>
      <c r="O59" s="3">
        <f t="shared" si="59"/>
        <v>4.1578771159045402E-3</v>
      </c>
      <c r="P59" s="3">
        <f t="shared" si="60"/>
        <v>8.6837120970693071E-2</v>
      </c>
      <c r="Q59" s="3">
        <f t="shared" si="61"/>
        <v>0.20024615211887742</v>
      </c>
      <c r="R59" s="3">
        <f t="shared" si="62"/>
        <v>7.3105335991900056E-2</v>
      </c>
      <c r="S59" s="3">
        <f t="shared" si="63"/>
        <v>5.6541853767300587E-2</v>
      </c>
      <c r="T59" s="3">
        <f t="shared" si="64"/>
        <v>1.0252549503324104E-2</v>
      </c>
      <c r="U59" s="3">
        <f t="shared" si="65"/>
        <v>3.916377405624516E-2</v>
      </c>
      <c r="V59" s="3">
        <f t="shared" si="66"/>
        <v>0.18824931004538126</v>
      </c>
      <c r="W59" s="3">
        <f t="shared" si="67"/>
        <v>6.2568185822532207E-2</v>
      </c>
      <c r="X59" s="3">
        <f t="shared" si="68"/>
        <v>4.6873402018980492E-2</v>
      </c>
      <c r="Y59" s="3">
        <f t="shared" si="69"/>
        <v>1.9832675529626087E-2</v>
      </c>
      <c r="Z59" s="3">
        <f t="shared" si="70"/>
        <v>3.040674360213913E-2</v>
      </c>
      <c r="AA59" s="3">
        <f t="shared" si="71"/>
        <v>2.6792061708754034E-2</v>
      </c>
      <c r="AB59" s="3"/>
      <c r="AD59" s="4">
        <f t="shared" si="72"/>
        <v>-6.1560561717468039</v>
      </c>
      <c r="AE59" s="4">
        <f t="shared" si="73"/>
        <v>-6.2935101341186197</v>
      </c>
      <c r="AF59" s="4">
        <f t="shared" si="74"/>
        <v>-6.311464945471835</v>
      </c>
      <c r="AG59" s="4">
        <f t="shared" si="75"/>
        <v>-6.3836296724800183</v>
      </c>
      <c r="AH59" s="4">
        <f t="shared" si="76"/>
        <v>-6.3303027803342244</v>
      </c>
      <c r="AI59" s="4">
        <f t="shared" si="77"/>
        <v>-6.1886646614999679</v>
      </c>
      <c r="AJ59" s="4">
        <f t="shared" si="78"/>
        <v>-6.3252695037309214</v>
      </c>
      <c r="AK59" s="4">
        <f t="shared" si="79"/>
        <v>-6.3245706037699438</v>
      </c>
      <c r="AL59" s="4">
        <f t="shared" si="80"/>
        <v>-6.4148323297663357</v>
      </c>
      <c r="AM59" s="4">
        <f t="shared" si="81"/>
        <v>-6.323837331679738</v>
      </c>
      <c r="AN59" s="4">
        <f t="shared" si="82"/>
        <v>-6.2104283005315537</v>
      </c>
      <c r="AO59" s="4">
        <f t="shared" si="83"/>
        <v>-6.3375691166585311</v>
      </c>
      <c r="AP59" s="4">
        <f t="shared" si="84"/>
        <v>-6.3541325988831305</v>
      </c>
      <c r="AQ59" s="4">
        <f t="shared" si="85"/>
        <v>-6.4209270021537552</v>
      </c>
      <c r="AR59" s="4">
        <f t="shared" si="86"/>
        <v>-6.371510678594186</v>
      </c>
      <c r="AS59" s="4">
        <f t="shared" si="87"/>
        <v>-6.2224251426050499</v>
      </c>
      <c r="AT59" s="4">
        <f t="shared" si="88"/>
        <v>-6.3481062668278989</v>
      </c>
      <c r="AU59" s="4">
        <f t="shared" si="89"/>
        <v>-6.3638010506314506</v>
      </c>
      <c r="AV59" s="4">
        <f t="shared" si="90"/>
        <v>-6.4305071281800572</v>
      </c>
      <c r="AW59" s="4">
        <f t="shared" si="91"/>
        <v>-6.380267709048292</v>
      </c>
      <c r="AX59" s="4">
        <f t="shared" si="92"/>
        <v>-6.4374665143591852</v>
      </c>
      <c r="BA59" t="s">
        <v>61</v>
      </c>
      <c r="BB59">
        <v>-281.24321732581001</v>
      </c>
      <c r="BC59">
        <v>-165.672375559372</v>
      </c>
      <c r="BD59">
        <v>-115.56103146687801</v>
      </c>
      <c r="BE59">
        <v>-281.317089303893</v>
      </c>
      <c r="BF59">
        <v>-165.71423724939501</v>
      </c>
      <c r="BG59">
        <v>-115.59282270811499</v>
      </c>
      <c r="BH59">
        <v>-281.34109965130199</v>
      </c>
      <c r="BI59">
        <v>-165.72753434430899</v>
      </c>
      <c r="BJ59">
        <v>-115.603507347798</v>
      </c>
      <c r="BK59">
        <v>-281.24333410758601</v>
      </c>
      <c r="BL59">
        <v>-165.672333361434</v>
      </c>
      <c r="BM59">
        <v>-115.56113848165801</v>
      </c>
      <c r="BN59">
        <v>-281.31622435862897</v>
      </c>
      <c r="BO59">
        <v>-165.713520102378</v>
      </c>
      <c r="BP59">
        <v>-115.592624298093</v>
      </c>
      <c r="BQ59">
        <v>-281.33840746436402</v>
      </c>
      <c r="BR59">
        <v>-165.72561864665099</v>
      </c>
      <c r="BS59">
        <v>-115.602709973323</v>
      </c>
      <c r="BT59">
        <v>-281.24334310964201</v>
      </c>
      <c r="BU59">
        <v>-165.672290637641</v>
      </c>
      <c r="BV59">
        <v>-115.561155524942</v>
      </c>
      <c r="BW59">
        <v>-281.31596088984702</v>
      </c>
      <c r="BX59">
        <v>-165.71329809982501</v>
      </c>
      <c r="BY59">
        <v>-115.592563231184</v>
      </c>
      <c r="BZ59">
        <v>-281.33736606504499</v>
      </c>
      <c r="CA59">
        <v>-165.72486273265699</v>
      </c>
      <c r="CB59">
        <v>-115.602377377962</v>
      </c>
      <c r="CC59">
        <v>-281.24332798507902</v>
      </c>
      <c r="CD59">
        <v>-165.67226219151601</v>
      </c>
      <c r="CE59">
        <v>-115.56114972832</v>
      </c>
      <c r="CF59">
        <v>-281.31580424412698</v>
      </c>
      <c r="CG59">
        <v>-165.71315914609701</v>
      </c>
      <c r="CH59">
        <v>-115.592528747175</v>
      </c>
      <c r="CI59">
        <v>-281.33696550274198</v>
      </c>
      <c r="CJ59">
        <v>-165.724560434946</v>
      </c>
      <c r="CK59">
        <v>-115.60226370571201</v>
      </c>
    </row>
    <row r="60" spans="1:89" ht="17" x14ac:dyDescent="0.25">
      <c r="A60" s="5">
        <v>6</v>
      </c>
      <c r="B60" t="s">
        <v>39</v>
      </c>
      <c r="C60" t="s">
        <v>2</v>
      </c>
      <c r="D60" t="s">
        <v>21</v>
      </c>
      <c r="E60" s="3">
        <v>1</v>
      </c>
      <c r="F60" s="2">
        <v>-6.6569838192282837</v>
      </c>
      <c r="G60" s="3">
        <f t="shared" si="51"/>
        <v>0.22380650362198917</v>
      </c>
      <c r="H60" s="3">
        <f t="shared" si="52"/>
        <v>0.10306823846956803</v>
      </c>
      <c r="I60" s="3">
        <f t="shared" si="53"/>
        <v>8.153706281772255E-2</v>
      </c>
      <c r="J60" s="3">
        <f t="shared" si="54"/>
        <v>2.3908085278353752E-2</v>
      </c>
      <c r="K60" s="3">
        <f t="shared" si="55"/>
        <v>5.8946976887917835E-2</v>
      </c>
      <c r="L60" s="3">
        <f t="shared" si="56"/>
        <v>0.17234836959190325</v>
      </c>
      <c r="M60" s="3">
        <f t="shared" si="57"/>
        <v>8.6038228028053609E-2</v>
      </c>
      <c r="N60" s="3">
        <f t="shared" si="58"/>
        <v>6.1425186943941057E-2</v>
      </c>
      <c r="O60" s="3">
        <f t="shared" si="59"/>
        <v>2.9450335038829323E-2</v>
      </c>
      <c r="P60" s="3">
        <f t="shared" si="60"/>
        <v>3.5601668429462663E-2</v>
      </c>
      <c r="Q60" s="3">
        <f t="shared" si="61"/>
        <v>0.18082872433601604</v>
      </c>
      <c r="R60" s="3">
        <f t="shared" si="62"/>
        <v>8.2115284591480098E-2</v>
      </c>
      <c r="S60" s="3">
        <f t="shared" si="63"/>
        <v>4.0222478695243424E-2</v>
      </c>
      <c r="T60" s="3">
        <f t="shared" si="64"/>
        <v>1.7395363344106407E-2</v>
      </c>
      <c r="U60" s="3">
        <f t="shared" si="65"/>
        <v>3.7306291303167427E-3</v>
      </c>
      <c r="V60" s="3">
        <f t="shared" si="66"/>
        <v>0.16763789484805258</v>
      </c>
      <c r="W60" s="3">
        <f t="shared" si="67"/>
        <v>7.2037145080169118E-2</v>
      </c>
      <c r="X60" s="3">
        <f t="shared" si="68"/>
        <v>3.0493684959601808E-2</v>
      </c>
      <c r="Y60" s="3">
        <f t="shared" si="69"/>
        <v>9.3580102817103494E-3</v>
      </c>
      <c r="Z60" s="3">
        <f t="shared" si="70"/>
        <v>1.3092896150501687E-2</v>
      </c>
      <c r="AA60" s="3">
        <f t="shared" si="71"/>
        <v>3.826990397270702E-2</v>
      </c>
      <c r="AB60" s="3"/>
      <c r="AD60" s="4">
        <f t="shared" si="72"/>
        <v>-6.4331773156062946</v>
      </c>
      <c r="AE60" s="4">
        <f t="shared" si="73"/>
        <v>-6.5539155807587157</v>
      </c>
      <c r="AF60" s="4">
        <f t="shared" si="74"/>
        <v>-6.5754467564105612</v>
      </c>
      <c r="AG60" s="4">
        <f t="shared" si="75"/>
        <v>-6.63307573394993</v>
      </c>
      <c r="AH60" s="4">
        <f t="shared" si="76"/>
        <v>-6.5980368423403659</v>
      </c>
      <c r="AI60" s="4">
        <f t="shared" si="77"/>
        <v>-6.4846354496363805</v>
      </c>
      <c r="AJ60" s="4">
        <f t="shared" si="78"/>
        <v>-6.5709455912002301</v>
      </c>
      <c r="AK60" s="4">
        <f t="shared" si="79"/>
        <v>-6.5955586322843427</v>
      </c>
      <c r="AL60" s="4">
        <f t="shared" si="80"/>
        <v>-6.6275334841894544</v>
      </c>
      <c r="AM60" s="4">
        <f t="shared" si="81"/>
        <v>-6.6213821507988211</v>
      </c>
      <c r="AN60" s="4">
        <f t="shared" si="82"/>
        <v>-6.4761550948922677</v>
      </c>
      <c r="AO60" s="4">
        <f t="shared" si="83"/>
        <v>-6.5748685346368037</v>
      </c>
      <c r="AP60" s="4">
        <f t="shared" si="84"/>
        <v>-6.6167613405330403</v>
      </c>
      <c r="AQ60" s="4">
        <f t="shared" si="85"/>
        <v>-6.6395884558841773</v>
      </c>
      <c r="AR60" s="4">
        <f t="shared" si="86"/>
        <v>-6.6607144483586005</v>
      </c>
      <c r="AS60" s="4">
        <f t="shared" si="87"/>
        <v>-6.4893459243802312</v>
      </c>
      <c r="AT60" s="4">
        <f t="shared" si="88"/>
        <v>-6.5849466741481146</v>
      </c>
      <c r="AU60" s="4">
        <f t="shared" si="89"/>
        <v>-6.6264901342686819</v>
      </c>
      <c r="AV60" s="4">
        <f t="shared" si="90"/>
        <v>-6.6476258089465734</v>
      </c>
      <c r="AW60" s="4">
        <f t="shared" si="91"/>
        <v>-6.6700767153787854</v>
      </c>
      <c r="AX60" s="4">
        <f t="shared" si="92"/>
        <v>-6.6187139152555767</v>
      </c>
      <c r="BA60" t="s">
        <v>60</v>
      </c>
      <c r="BB60">
        <v>-281.24359394594899</v>
      </c>
      <c r="BC60">
        <v>-165.67235442407099</v>
      </c>
      <c r="BD60">
        <v>-115.560987601683</v>
      </c>
      <c r="BE60">
        <v>-281.31748072216698</v>
      </c>
      <c r="BF60">
        <v>-165.714227423979</v>
      </c>
      <c r="BG60">
        <v>-115.592808969328</v>
      </c>
      <c r="BH60">
        <v>-281.34149210934203</v>
      </c>
      <c r="BI60">
        <v>-165.727528138536</v>
      </c>
      <c r="BJ60">
        <v>-115.603485329835</v>
      </c>
      <c r="BK60">
        <v>-281.24370671248698</v>
      </c>
      <c r="BL60">
        <v>-165.672277225345</v>
      </c>
      <c r="BM60">
        <v>-115.561095563194</v>
      </c>
      <c r="BN60">
        <v>-281.31661804925398</v>
      </c>
      <c r="BO60">
        <v>-165.713512126099</v>
      </c>
      <c r="BP60">
        <v>-115.59263445524699</v>
      </c>
      <c r="BQ60">
        <v>-281.33880106685803</v>
      </c>
      <c r="BR60">
        <v>-165.72561305818601</v>
      </c>
      <c r="BS60">
        <v>-115.602677317388</v>
      </c>
      <c r="BT60">
        <v>-281.24369491517501</v>
      </c>
      <c r="BU60">
        <v>-165.67226163231999</v>
      </c>
      <c r="BV60">
        <v>-115.561112873212</v>
      </c>
      <c r="BW60">
        <v>-281.31634424009701</v>
      </c>
      <c r="BX60">
        <v>-165.71328952806499</v>
      </c>
      <c r="BY60">
        <v>-115.592576992516</v>
      </c>
      <c r="BZ60">
        <v>-281.33774576535097</v>
      </c>
      <c r="CA60">
        <v>-165.72485695709801</v>
      </c>
      <c r="CB60">
        <v>-115.602344328304</v>
      </c>
      <c r="CC60">
        <v>-281.243682800138</v>
      </c>
      <c r="CD60">
        <v>-165.672234241631</v>
      </c>
      <c r="CE60">
        <v>-115.56110712794001</v>
      </c>
      <c r="CF60">
        <v>-281.31618665690797</v>
      </c>
      <c r="CG60">
        <v>-165.713150722178</v>
      </c>
      <c r="CH60">
        <v>-115.59254215467701</v>
      </c>
      <c r="CI60">
        <v>-281.33734841804801</v>
      </c>
      <c r="CJ60">
        <v>-165.72455546974601</v>
      </c>
      <c r="CK60">
        <v>-115.602232964534</v>
      </c>
    </row>
    <row r="61" spans="1:89" ht="17" x14ac:dyDescent="0.25">
      <c r="A61" s="5">
        <v>6</v>
      </c>
      <c r="B61" t="s">
        <v>39</v>
      </c>
      <c r="C61" t="s">
        <v>2</v>
      </c>
      <c r="D61" t="s">
        <v>21</v>
      </c>
      <c r="E61" s="3">
        <v>1.05</v>
      </c>
      <c r="F61" s="2">
        <v>-6.7413131195856257</v>
      </c>
      <c r="G61" s="3">
        <f t="shared" si="51"/>
        <v>0.2064339707081313</v>
      </c>
      <c r="H61" s="3">
        <f t="shared" si="52"/>
        <v>9.5877789523510337E-2</v>
      </c>
      <c r="I61" s="3">
        <f t="shared" si="53"/>
        <v>7.4600769679768142E-2</v>
      </c>
      <c r="J61" s="3">
        <f t="shared" si="54"/>
        <v>2.3393360268525676E-2</v>
      </c>
      <c r="K61" s="3">
        <f t="shared" si="55"/>
        <v>5.2277339024038305E-2</v>
      </c>
      <c r="L61" s="3">
        <f t="shared" si="56"/>
        <v>0.14868713787089494</v>
      </c>
      <c r="M61" s="3">
        <f t="shared" si="57"/>
        <v>6.0234326872320665E-2</v>
      </c>
      <c r="N61" s="3">
        <f t="shared" si="58"/>
        <v>5.2219018747083901E-2</v>
      </c>
      <c r="O61" s="3">
        <f t="shared" si="59"/>
        <v>2.2416262152313848E-3</v>
      </c>
      <c r="P61" s="3">
        <f t="shared" si="60"/>
        <v>4.3809515140278421E-2</v>
      </c>
      <c r="Q61" s="3">
        <f t="shared" si="61"/>
        <v>0.15944414797397499</v>
      </c>
      <c r="R61" s="3">
        <f t="shared" si="62"/>
        <v>5.9239145104579727E-2</v>
      </c>
      <c r="S61" s="3">
        <f t="shared" si="63"/>
        <v>5.0960966391706108E-2</v>
      </c>
      <c r="T61" s="3">
        <f t="shared" si="64"/>
        <v>6.4586961527357545E-3</v>
      </c>
      <c r="U61" s="3">
        <f t="shared" si="65"/>
        <v>4.2275664135576818E-2</v>
      </c>
      <c r="V61" s="3">
        <f t="shared" si="66"/>
        <v>0.14666652342359932</v>
      </c>
      <c r="W61" s="3">
        <f t="shared" si="67"/>
        <v>4.9693893531064681E-2</v>
      </c>
      <c r="X61" s="3">
        <f t="shared" si="68"/>
        <v>4.0692374580184598E-2</v>
      </c>
      <c r="Y61" s="3">
        <f t="shared" si="69"/>
        <v>1.3884692992083281E-2</v>
      </c>
      <c r="Z61" s="3">
        <f t="shared" si="70"/>
        <v>3.1248157975982238E-2</v>
      </c>
      <c r="AA61" s="3">
        <f t="shared" si="71"/>
        <v>1.3428916722435069E-2</v>
      </c>
      <c r="AB61" s="3"/>
      <c r="AD61" s="4">
        <f t="shared" si="72"/>
        <v>-6.5348791488774944</v>
      </c>
      <c r="AE61" s="4">
        <f t="shared" si="73"/>
        <v>-6.6454353300621154</v>
      </c>
      <c r="AF61" s="4">
        <f t="shared" si="74"/>
        <v>-6.6667123499058576</v>
      </c>
      <c r="AG61" s="4">
        <f t="shared" si="75"/>
        <v>-6.7179197593171001</v>
      </c>
      <c r="AH61" s="4">
        <f t="shared" si="76"/>
        <v>-6.6890357805615874</v>
      </c>
      <c r="AI61" s="4">
        <f t="shared" si="77"/>
        <v>-6.5926259817147308</v>
      </c>
      <c r="AJ61" s="4">
        <f t="shared" si="78"/>
        <v>-6.6810787927133051</v>
      </c>
      <c r="AK61" s="4">
        <f t="shared" si="79"/>
        <v>-6.6890941008385418</v>
      </c>
      <c r="AL61" s="4">
        <f t="shared" si="80"/>
        <v>-6.7390714933703944</v>
      </c>
      <c r="AM61" s="4">
        <f t="shared" si="81"/>
        <v>-6.6975036044453473</v>
      </c>
      <c r="AN61" s="4">
        <f t="shared" si="82"/>
        <v>-6.5818689716116507</v>
      </c>
      <c r="AO61" s="4">
        <f t="shared" si="83"/>
        <v>-6.682073974481046</v>
      </c>
      <c r="AP61" s="4">
        <f t="shared" si="84"/>
        <v>-6.6903521531939196</v>
      </c>
      <c r="AQ61" s="4">
        <f t="shared" si="85"/>
        <v>-6.7477718157383615</v>
      </c>
      <c r="AR61" s="4">
        <f t="shared" si="86"/>
        <v>-6.6990374554500489</v>
      </c>
      <c r="AS61" s="4">
        <f t="shared" si="87"/>
        <v>-6.5946465961620264</v>
      </c>
      <c r="AT61" s="4">
        <f t="shared" si="88"/>
        <v>-6.6916192260545611</v>
      </c>
      <c r="AU61" s="4">
        <f t="shared" si="89"/>
        <v>-6.7006207450054411</v>
      </c>
      <c r="AV61" s="4">
        <f t="shared" si="90"/>
        <v>-6.755197812577709</v>
      </c>
      <c r="AW61" s="4">
        <f t="shared" si="91"/>
        <v>-6.7100649616096435</v>
      </c>
      <c r="AX61" s="4">
        <f t="shared" si="92"/>
        <v>-6.7278842028631907</v>
      </c>
      <c r="BA61" t="s">
        <v>59</v>
      </c>
      <c r="BB61">
        <v>-281.24370067007601</v>
      </c>
      <c r="BC61">
        <v>-165.67233703852099</v>
      </c>
      <c r="BD61">
        <v>-115.560949639179</v>
      </c>
      <c r="BE61">
        <v>-281.317604886288</v>
      </c>
      <c r="BF61">
        <v>-165.71421872982799</v>
      </c>
      <c r="BG61">
        <v>-115.59279598160199</v>
      </c>
      <c r="BH61">
        <v>-281.34163381690502</v>
      </c>
      <c r="BI61">
        <v>-165.727526729863</v>
      </c>
      <c r="BJ61">
        <v>-115.603483005096</v>
      </c>
      <c r="BK61">
        <v>-281.24382463052302</v>
      </c>
      <c r="BL61">
        <v>-165.67226082537599</v>
      </c>
      <c r="BM61">
        <v>-115.561057787339</v>
      </c>
      <c r="BN61">
        <v>-281.316748702947</v>
      </c>
      <c r="BO61">
        <v>-165.71350415599201</v>
      </c>
      <c r="BP61">
        <v>-115.592597570626</v>
      </c>
      <c r="BQ61">
        <v>-281.33893681691501</v>
      </c>
      <c r="BR61">
        <v>-165.725608151514</v>
      </c>
      <c r="BS61">
        <v>-115.602668915866</v>
      </c>
      <c r="BT61">
        <v>-281.24380757156399</v>
      </c>
      <c r="BU61">
        <v>-165.67224325082</v>
      </c>
      <c r="BV61">
        <v>-115.561075445322</v>
      </c>
      <c r="BW61">
        <v>-281.316472758136</v>
      </c>
      <c r="BX61">
        <v>-165.71328190250199</v>
      </c>
      <c r="BY61">
        <v>-115.592542293382</v>
      </c>
      <c r="BZ61">
        <v>-281.33787740220498</v>
      </c>
      <c r="CA61">
        <v>-165.72485313103101</v>
      </c>
      <c r="CB61">
        <v>-115.602362516805</v>
      </c>
      <c r="CC61">
        <v>-281.24379474918999</v>
      </c>
      <c r="CD61">
        <v>-165.672215879211</v>
      </c>
      <c r="CE61">
        <v>-115.561069632117</v>
      </c>
      <c r="CF61">
        <v>-281.31631472436601</v>
      </c>
      <c r="CG61">
        <v>-165.713142944071</v>
      </c>
      <c r="CH61">
        <v>-115.592508006717</v>
      </c>
      <c r="CI61">
        <v>-281.33747965326597</v>
      </c>
      <c r="CJ61">
        <v>-165.72455164151401</v>
      </c>
      <c r="CK61">
        <v>-115.602249893341</v>
      </c>
    </row>
    <row r="62" spans="1:89" ht="17" x14ac:dyDescent="0.25">
      <c r="A62" s="5">
        <v>6</v>
      </c>
      <c r="B62" t="s">
        <v>39</v>
      </c>
      <c r="C62" t="s">
        <v>2</v>
      </c>
      <c r="D62" t="s">
        <v>21</v>
      </c>
      <c r="E62" s="3">
        <v>1.1000000000000001</v>
      </c>
      <c r="F62" s="2">
        <v>-6.7015452589212163</v>
      </c>
      <c r="G62" s="3">
        <f t="shared" si="51"/>
        <v>0.18687193164270077</v>
      </c>
      <c r="H62" s="3">
        <f t="shared" si="52"/>
        <v>8.342358253986415E-2</v>
      </c>
      <c r="I62" s="3">
        <f t="shared" si="53"/>
        <v>6.9672264074973178E-2</v>
      </c>
      <c r="J62" s="3">
        <f t="shared" si="54"/>
        <v>1.55992921045085E-2</v>
      </c>
      <c r="K62" s="3">
        <f t="shared" si="55"/>
        <v>5.5244651259349631E-2</v>
      </c>
      <c r="L62" s="3">
        <f t="shared" si="56"/>
        <v>0.12007267373826025</v>
      </c>
      <c r="M62" s="3">
        <f t="shared" si="57"/>
        <v>6.1177907673833687E-2</v>
      </c>
      <c r="N62" s="3">
        <f t="shared" si="58"/>
        <v>4.0395655245349715E-2</v>
      </c>
      <c r="O62" s="3">
        <f t="shared" si="59"/>
        <v>2.2564476398046374E-2</v>
      </c>
      <c r="P62" s="3">
        <f t="shared" si="60"/>
        <v>1.8591324828579836E-2</v>
      </c>
      <c r="Q62" s="3">
        <f t="shared" si="61"/>
        <v>0.14004525508740961</v>
      </c>
      <c r="R62" s="3">
        <f t="shared" si="62"/>
        <v>6.9211374653652236E-2</v>
      </c>
      <c r="S62" s="3">
        <f t="shared" si="63"/>
        <v>4.7555269422045576E-2</v>
      </c>
      <c r="T62" s="3">
        <f t="shared" si="64"/>
        <v>2.2770249968070644E-2</v>
      </c>
      <c r="U62" s="3">
        <f t="shared" si="65"/>
        <v>2.4834109834785956E-2</v>
      </c>
      <c r="V62" s="3">
        <f t="shared" si="66"/>
        <v>0.12857249386768821</v>
      </c>
      <c r="W62" s="3">
        <f t="shared" si="67"/>
        <v>5.8267181020573489E-2</v>
      </c>
      <c r="X62" s="3">
        <f t="shared" si="68"/>
        <v>3.6702338290230507E-2</v>
      </c>
      <c r="Y62" s="3">
        <f t="shared" si="69"/>
        <v>1.2172603397579529E-2</v>
      </c>
      <c r="Z62" s="3">
        <f t="shared" si="70"/>
        <v>1.4076929523969106E-2</v>
      </c>
      <c r="AA62" s="3">
        <f t="shared" si="71"/>
        <v>4.3335961001162104E-2</v>
      </c>
      <c r="AB62" s="3"/>
      <c r="AD62" s="4">
        <f t="shared" si="72"/>
        <v>-6.5146733272785156</v>
      </c>
      <c r="AE62" s="4">
        <f t="shared" si="73"/>
        <v>-6.6181216763813522</v>
      </c>
      <c r="AF62" s="4">
        <f t="shared" si="74"/>
        <v>-6.6318729948462432</v>
      </c>
      <c r="AG62" s="4">
        <f t="shared" si="75"/>
        <v>-6.6859459668167078</v>
      </c>
      <c r="AH62" s="4">
        <f t="shared" si="76"/>
        <v>-6.6463006076618667</v>
      </c>
      <c r="AI62" s="4">
        <f t="shared" si="77"/>
        <v>-6.5814725851829561</v>
      </c>
      <c r="AJ62" s="4">
        <f t="shared" si="78"/>
        <v>-6.6403673512473826</v>
      </c>
      <c r="AK62" s="4">
        <f t="shared" si="79"/>
        <v>-6.6611496036758666</v>
      </c>
      <c r="AL62" s="4">
        <f t="shared" si="80"/>
        <v>-6.67898078252317</v>
      </c>
      <c r="AM62" s="4">
        <f t="shared" si="81"/>
        <v>-6.6829539340926365</v>
      </c>
      <c r="AN62" s="4">
        <f t="shared" si="82"/>
        <v>-6.5615000038338067</v>
      </c>
      <c r="AO62" s="4">
        <f t="shared" si="83"/>
        <v>-6.6323338842675641</v>
      </c>
      <c r="AP62" s="4">
        <f t="shared" si="84"/>
        <v>-6.6539899894991708</v>
      </c>
      <c r="AQ62" s="4">
        <f t="shared" si="85"/>
        <v>-6.6787750089531457</v>
      </c>
      <c r="AR62" s="4">
        <f t="shared" si="86"/>
        <v>-6.6767111490864304</v>
      </c>
      <c r="AS62" s="4">
        <f t="shared" si="87"/>
        <v>-6.5729727650535281</v>
      </c>
      <c r="AT62" s="4">
        <f t="shared" si="88"/>
        <v>-6.6432780779006428</v>
      </c>
      <c r="AU62" s="4">
        <f t="shared" si="89"/>
        <v>-6.6648429206309858</v>
      </c>
      <c r="AV62" s="4">
        <f t="shared" si="90"/>
        <v>-6.6893726555236368</v>
      </c>
      <c r="AW62" s="4">
        <f t="shared" si="91"/>
        <v>-6.6874683293972472</v>
      </c>
      <c r="AX62" s="4">
        <f t="shared" si="92"/>
        <v>-6.6582092979200542</v>
      </c>
      <c r="BA62" t="s">
        <v>58</v>
      </c>
      <c r="BB62">
        <v>-281.243626008842</v>
      </c>
      <c r="BC62">
        <v>-165.672321389876</v>
      </c>
      <c r="BD62">
        <v>-115.560922826615</v>
      </c>
      <c r="BE62">
        <v>-281.31755047574302</v>
      </c>
      <c r="BF62">
        <v>-165.71421117387499</v>
      </c>
      <c r="BG62">
        <v>-115.592792654086</v>
      </c>
      <c r="BH62">
        <v>-281.341578698722</v>
      </c>
      <c r="BI62">
        <v>-165.727525807391</v>
      </c>
      <c r="BJ62">
        <v>-115.60348432942899</v>
      </c>
      <c r="BK62">
        <v>-281.24375647567302</v>
      </c>
      <c r="BL62">
        <v>-165.67224636857199</v>
      </c>
      <c r="BM62">
        <v>-115.56102186336101</v>
      </c>
      <c r="BN62">
        <v>-281.31669317247201</v>
      </c>
      <c r="BO62">
        <v>-165.713494666472</v>
      </c>
      <c r="BP62">
        <v>-115.59261640747999</v>
      </c>
      <c r="BQ62">
        <v>-281.338890194996</v>
      </c>
      <c r="BR62">
        <v>-165.72560334540501</v>
      </c>
      <c r="BS62">
        <v>-115.60267163244499</v>
      </c>
      <c r="BT62">
        <v>-281.24373159999499</v>
      </c>
      <c r="BU62">
        <v>-165.67222635409399</v>
      </c>
      <c r="BV62">
        <v>-115.561048830494</v>
      </c>
      <c r="BW62">
        <v>-281.316404401981</v>
      </c>
      <c r="BX62">
        <v>-165.71327469367199</v>
      </c>
      <c r="BY62">
        <v>-115.59256041193299</v>
      </c>
      <c r="BZ62">
        <v>-281.33781455652002</v>
      </c>
      <c r="CA62">
        <v>-165.72484931440999</v>
      </c>
      <c r="CB62">
        <v>-115.602361434535</v>
      </c>
      <c r="CC62">
        <v>-281.243716917283</v>
      </c>
      <c r="CD62">
        <v>-165.67219907460299</v>
      </c>
      <c r="CE62">
        <v>-115.561043144265</v>
      </c>
      <c r="CF62">
        <v>-281.31624819151801</v>
      </c>
      <c r="CG62">
        <v>-165.71313575258</v>
      </c>
      <c r="CH62">
        <v>-115.59252570188001</v>
      </c>
      <c r="CI62">
        <v>-281.33741867401397</v>
      </c>
      <c r="CJ62">
        <v>-165.72454814133201</v>
      </c>
      <c r="CK62">
        <v>-115.602249429861</v>
      </c>
    </row>
    <row r="63" spans="1:89" ht="17" x14ac:dyDescent="0.25">
      <c r="A63" s="5">
        <v>6</v>
      </c>
      <c r="B63" t="s">
        <v>39</v>
      </c>
      <c r="C63" t="s">
        <v>2</v>
      </c>
      <c r="D63" t="s">
        <v>21</v>
      </c>
      <c r="E63" s="3">
        <v>1.25</v>
      </c>
      <c r="F63" s="2">
        <v>-6.2143423810260163</v>
      </c>
      <c r="G63" s="3">
        <f t="shared" si="51"/>
        <v>0.10748250352943778</v>
      </c>
      <c r="H63" s="3">
        <f t="shared" si="52"/>
        <v>0.10739606471566887</v>
      </c>
      <c r="I63" s="3">
        <f t="shared" si="53"/>
        <v>6.5511189862442087E-2</v>
      </c>
      <c r="J63" s="3">
        <f t="shared" si="54"/>
        <v>0.10733939246076307</v>
      </c>
      <c r="K63" s="3">
        <f t="shared" si="55"/>
        <v>2.1566403131187961E-2</v>
      </c>
      <c r="L63" s="3">
        <f t="shared" si="56"/>
        <v>9.0035843724265874E-2</v>
      </c>
      <c r="M63" s="3">
        <f t="shared" si="57"/>
        <v>5.5903996226374986E-2</v>
      </c>
      <c r="N63" s="3">
        <f t="shared" si="58"/>
        <v>3.5622557848151715E-2</v>
      </c>
      <c r="O63" s="3">
        <f t="shared" si="59"/>
        <v>3.3525984804549935E-2</v>
      </c>
      <c r="P63" s="3">
        <f t="shared" si="60"/>
        <v>1.4343671680835612E-2</v>
      </c>
      <c r="Q63" s="3">
        <f t="shared" si="61"/>
        <v>0.10410568728169523</v>
      </c>
      <c r="R63" s="3">
        <f t="shared" si="62"/>
        <v>5.5004557985599334E-2</v>
      </c>
      <c r="S63" s="3">
        <f t="shared" si="63"/>
        <v>4.0607842204575029E-2</v>
      </c>
      <c r="T63" s="3">
        <f t="shared" si="64"/>
        <v>2.2812171321489494E-2</v>
      </c>
      <c r="U63" s="3">
        <f t="shared" si="65"/>
        <v>2.550309122120531E-2</v>
      </c>
      <c r="V63" s="3">
        <f t="shared" si="66"/>
        <v>9.1539791327258868E-2</v>
      </c>
      <c r="W63" s="3">
        <f t="shared" si="67"/>
        <v>4.231478916879361E-2</v>
      </c>
      <c r="X63" s="3">
        <f t="shared" si="68"/>
        <v>2.7104096332204008E-2</v>
      </c>
      <c r="Y63" s="3">
        <f t="shared" si="69"/>
        <v>1.0041187201903945E-2</v>
      </c>
      <c r="Z63" s="3">
        <f t="shared" si="70"/>
        <v>1.114533663479822E-2</v>
      </c>
      <c r="AA63" s="3">
        <f t="shared" si="71"/>
        <v>4.8158622104276461E-2</v>
      </c>
      <c r="AB63" s="3"/>
      <c r="AD63" s="4">
        <f t="shared" si="72"/>
        <v>-6.1068598774965785</v>
      </c>
      <c r="AE63" s="4">
        <f t="shared" si="73"/>
        <v>-6.1069463163103475</v>
      </c>
      <c r="AF63" s="4">
        <f t="shared" si="74"/>
        <v>-6.1488311911635742</v>
      </c>
      <c r="AG63" s="4">
        <f t="shared" si="75"/>
        <v>-6.1070029885652533</v>
      </c>
      <c r="AH63" s="4">
        <f t="shared" si="76"/>
        <v>-6.1927759778948284</v>
      </c>
      <c r="AI63" s="4">
        <f t="shared" si="77"/>
        <v>-6.1243065373017505</v>
      </c>
      <c r="AJ63" s="4">
        <f t="shared" si="78"/>
        <v>-6.1584383847996413</v>
      </c>
      <c r="AK63" s="4">
        <f t="shared" si="79"/>
        <v>-6.1787198231778646</v>
      </c>
      <c r="AL63" s="4">
        <f t="shared" si="80"/>
        <v>-6.1808163962214664</v>
      </c>
      <c r="AM63" s="4">
        <f t="shared" si="81"/>
        <v>-6.1999987093451807</v>
      </c>
      <c r="AN63" s="4">
        <f t="shared" si="82"/>
        <v>-6.1102366937443211</v>
      </c>
      <c r="AO63" s="4">
        <f t="shared" si="83"/>
        <v>-6.159337823040417</v>
      </c>
      <c r="AP63" s="4">
        <f t="shared" si="84"/>
        <v>-6.1737345388214413</v>
      </c>
      <c r="AQ63" s="4">
        <f t="shared" si="85"/>
        <v>-6.1915302097045268</v>
      </c>
      <c r="AR63" s="4">
        <f t="shared" si="86"/>
        <v>-6.188839289804811</v>
      </c>
      <c r="AS63" s="4">
        <f t="shared" si="87"/>
        <v>-6.1228025896987575</v>
      </c>
      <c r="AT63" s="4">
        <f t="shared" si="88"/>
        <v>-6.1720275918572227</v>
      </c>
      <c r="AU63" s="4">
        <f t="shared" si="89"/>
        <v>-6.1872382846938123</v>
      </c>
      <c r="AV63" s="4">
        <f t="shared" si="90"/>
        <v>-6.2043011938241124</v>
      </c>
      <c r="AW63" s="4">
        <f t="shared" si="91"/>
        <v>-6.2031970443912181</v>
      </c>
      <c r="AX63" s="4">
        <f t="shared" si="92"/>
        <v>-6.1661837589217399</v>
      </c>
      <c r="BA63" t="s">
        <v>57</v>
      </c>
      <c r="BB63">
        <v>-281.24281081388898</v>
      </c>
      <c r="BC63">
        <v>-165.67228622218099</v>
      </c>
      <c r="BD63">
        <v>-115.56079269143</v>
      </c>
      <c r="BE63">
        <v>-281.316737603565</v>
      </c>
      <c r="BF63">
        <v>-165.71419514993099</v>
      </c>
      <c r="BG63">
        <v>-115.592810415607</v>
      </c>
      <c r="BH63">
        <v>-281.34080286134702</v>
      </c>
      <c r="BI63">
        <v>-165.72751720001199</v>
      </c>
      <c r="BJ63">
        <v>-115.60348687551399</v>
      </c>
      <c r="BK63">
        <v>-281.242914949848</v>
      </c>
      <c r="BL63">
        <v>-165.672212127184</v>
      </c>
      <c r="BM63">
        <v>-115.56094311936501</v>
      </c>
      <c r="BN63">
        <v>-281.315893208153</v>
      </c>
      <c r="BO63">
        <v>-165.71348073292901</v>
      </c>
      <c r="BP63">
        <v>-115.592598379366</v>
      </c>
      <c r="BQ63">
        <v>-281.338112408028</v>
      </c>
      <c r="BR63">
        <v>-165.72559058987099</v>
      </c>
      <c r="BS63">
        <v>-115.60267540177099</v>
      </c>
      <c r="BT63">
        <v>-281.24289331816999</v>
      </c>
      <c r="BU63">
        <v>-165.67218732993399</v>
      </c>
      <c r="BV63">
        <v>-115.560968706659</v>
      </c>
      <c r="BW63">
        <v>-281.315611342029</v>
      </c>
      <c r="BX63">
        <v>-165.713257389429</v>
      </c>
      <c r="BY63">
        <v>-115.59253842339599</v>
      </c>
      <c r="BZ63">
        <v>-281.33703183880101</v>
      </c>
      <c r="CA63">
        <v>-165.72484287785599</v>
      </c>
      <c r="CB63">
        <v>-115.602350489115</v>
      </c>
      <c r="CC63">
        <v>-281.24288126930202</v>
      </c>
      <c r="CD63">
        <v>-165.67216098102799</v>
      </c>
      <c r="CE63">
        <v>-115.560962981668</v>
      </c>
      <c r="CF63">
        <v>-281.31545827723698</v>
      </c>
      <c r="CG63">
        <v>-165.71311862590599</v>
      </c>
      <c r="CH63">
        <v>-115.59250389969399</v>
      </c>
      <c r="CI63">
        <v>-281.33664185915597</v>
      </c>
      <c r="CJ63">
        <v>-165.72454222570701</v>
      </c>
      <c r="CK63">
        <v>-115.60223964203099</v>
      </c>
    </row>
    <row r="64" spans="1:89" ht="17" x14ac:dyDescent="0.25">
      <c r="A64" s="5">
        <v>6</v>
      </c>
      <c r="B64" t="s">
        <v>39</v>
      </c>
      <c r="C64" t="s">
        <v>2</v>
      </c>
      <c r="D64" t="s">
        <v>21</v>
      </c>
      <c r="E64" s="3">
        <v>1.5</v>
      </c>
      <c r="F64" s="2">
        <v>-5.0490788373229494</v>
      </c>
      <c r="G64" s="3">
        <f t="shared" si="51"/>
        <v>7.3986847904702557E-2</v>
      </c>
      <c r="H64" s="3">
        <f t="shared" si="52"/>
        <v>7.2566780120491003E-2</v>
      </c>
      <c r="I64" s="3">
        <f t="shared" si="53"/>
        <v>5.7621838144283011E-2</v>
      </c>
      <c r="J64" s="3">
        <f t="shared" si="54"/>
        <v>7.1635734911267512E-2</v>
      </c>
      <c r="K64" s="3">
        <f t="shared" si="55"/>
        <v>4.1941899021703755E-2</v>
      </c>
      <c r="L64" s="3">
        <f t="shared" si="56"/>
        <v>4.9569327503022009E-2</v>
      </c>
      <c r="M64" s="3">
        <f t="shared" si="57"/>
        <v>3.5317363777294553E-2</v>
      </c>
      <c r="N64" s="3">
        <f t="shared" si="58"/>
        <v>1.387081030380255E-2</v>
      </c>
      <c r="O64" s="3">
        <f t="shared" si="59"/>
        <v>2.5973286898436143E-2</v>
      </c>
      <c r="P64" s="3">
        <f t="shared" si="60"/>
        <v>8.6304917011723603E-3</v>
      </c>
      <c r="Q64" s="3">
        <f t="shared" si="61"/>
        <v>5.0676648361058341E-2</v>
      </c>
      <c r="R64" s="3">
        <f t="shared" si="62"/>
        <v>3.026620032359606E-2</v>
      </c>
      <c r="S64" s="3">
        <f t="shared" si="63"/>
        <v>1.9507672301717349E-2</v>
      </c>
      <c r="T64" s="3">
        <f t="shared" si="64"/>
        <v>1.6884409626942265E-2</v>
      </c>
      <c r="U64" s="3">
        <f t="shared" si="65"/>
        <v>8.2200363443361013E-3</v>
      </c>
      <c r="V64" s="3">
        <f t="shared" si="66"/>
        <v>4.7268108984614976E-2</v>
      </c>
      <c r="W64" s="3">
        <f t="shared" si="67"/>
        <v>2.5919044155584992E-2</v>
      </c>
      <c r="X64" s="3">
        <f t="shared" si="68"/>
        <v>1.8197500219073959E-2</v>
      </c>
      <c r="Y64" s="3">
        <f t="shared" si="69"/>
        <v>1.1921864055127962E-2</v>
      </c>
      <c r="Z64" s="3">
        <f t="shared" si="70"/>
        <v>1.0096208220111258E-2</v>
      </c>
      <c r="AA64" s="3">
        <f t="shared" si="71"/>
        <v>2.7124900590793644E-2</v>
      </c>
      <c r="AB64" s="3"/>
      <c r="AD64" s="4">
        <f t="shared" si="72"/>
        <v>-4.9750919894182468</v>
      </c>
      <c r="AE64" s="4">
        <f t="shared" si="73"/>
        <v>-4.9765120572024584</v>
      </c>
      <c r="AF64" s="4">
        <f t="shared" si="74"/>
        <v>-4.9914569991786664</v>
      </c>
      <c r="AG64" s="4">
        <f t="shared" si="75"/>
        <v>-4.9774431024116819</v>
      </c>
      <c r="AH64" s="4">
        <f t="shared" si="76"/>
        <v>-5.0071369383012456</v>
      </c>
      <c r="AI64" s="4">
        <f t="shared" si="77"/>
        <v>-4.9995095098199274</v>
      </c>
      <c r="AJ64" s="4">
        <f t="shared" si="78"/>
        <v>-5.0137614735456548</v>
      </c>
      <c r="AK64" s="4">
        <f t="shared" si="79"/>
        <v>-5.0352080270191468</v>
      </c>
      <c r="AL64" s="4">
        <f t="shared" si="80"/>
        <v>-5.0231055504245132</v>
      </c>
      <c r="AM64" s="4">
        <f t="shared" si="81"/>
        <v>-5.0577093290241217</v>
      </c>
      <c r="AN64" s="4">
        <f t="shared" si="82"/>
        <v>-4.998402188961891</v>
      </c>
      <c r="AO64" s="4">
        <f t="shared" si="83"/>
        <v>-5.0188126369993533</v>
      </c>
      <c r="AP64" s="4">
        <f t="shared" si="84"/>
        <v>-5.029571165021232</v>
      </c>
      <c r="AQ64" s="4">
        <f t="shared" si="85"/>
        <v>-5.0321944276960071</v>
      </c>
      <c r="AR64" s="4">
        <f t="shared" si="86"/>
        <v>-5.0408588009786133</v>
      </c>
      <c r="AS64" s="4">
        <f t="shared" si="87"/>
        <v>-5.0018107283383344</v>
      </c>
      <c r="AT64" s="4">
        <f t="shared" si="88"/>
        <v>-5.0231597931673644</v>
      </c>
      <c r="AU64" s="4">
        <f t="shared" si="89"/>
        <v>-5.0308813371038754</v>
      </c>
      <c r="AV64" s="4">
        <f t="shared" si="90"/>
        <v>-5.0371569732678214</v>
      </c>
      <c r="AW64" s="4">
        <f t="shared" si="91"/>
        <v>-5.0389826291028381</v>
      </c>
      <c r="AX64" s="4">
        <f t="shared" si="92"/>
        <v>-5.0219539367321557</v>
      </c>
      <c r="BA64" t="s">
        <v>56</v>
      </c>
      <c r="BB64">
        <v>-281.24090088038702</v>
      </c>
      <c r="BC64">
        <v>-165.67225873463499</v>
      </c>
      <c r="BD64">
        <v>-115.56071383233299</v>
      </c>
      <c r="BE64">
        <v>-281.314870292281</v>
      </c>
      <c r="BF64">
        <v>-165.714178008614</v>
      </c>
      <c r="BG64">
        <v>-115.592761707226</v>
      </c>
      <c r="BH64">
        <v>-281.33893883029202</v>
      </c>
      <c r="BI64">
        <v>-165.72751046285299</v>
      </c>
      <c r="BJ64">
        <v>-115.603473974718</v>
      </c>
      <c r="BK64">
        <v>-281.24101581500503</v>
      </c>
      <c r="BL64">
        <v>-165.67219259229199</v>
      </c>
      <c r="BM64">
        <v>-115.5608559975</v>
      </c>
      <c r="BN64">
        <v>-281.31403152214398</v>
      </c>
      <c r="BO64">
        <v>-165.713470945892</v>
      </c>
      <c r="BP64">
        <v>-115.59257063909</v>
      </c>
      <c r="BQ64">
        <v>-281.33626831336102</v>
      </c>
      <c r="BR64">
        <v>-165.72558662895901</v>
      </c>
      <c r="BS64">
        <v>-115.60265756998299</v>
      </c>
      <c r="BT64">
        <v>-281.240999389389</v>
      </c>
      <c r="BU64">
        <v>-165.672149476448</v>
      </c>
      <c r="BV64">
        <v>-115.56088445235601</v>
      </c>
      <c r="BW64">
        <v>-281.31374538855999</v>
      </c>
      <c r="BX64">
        <v>-165.71323789058701</v>
      </c>
      <c r="BY64">
        <v>-115.59250951126999</v>
      </c>
      <c r="BZ64">
        <v>-281.33518541655599</v>
      </c>
      <c r="CA64">
        <v>-165.72483541164999</v>
      </c>
      <c r="CB64">
        <v>-115.60233487339799</v>
      </c>
      <c r="CC64">
        <v>-281.24097371137202</v>
      </c>
      <c r="CD64">
        <v>-165.67212378536399</v>
      </c>
      <c r="CE64">
        <v>-115.56087903357</v>
      </c>
      <c r="CF64">
        <v>-281.31358040624201</v>
      </c>
      <c r="CG64">
        <v>-165.71309988006499</v>
      </c>
      <c r="CH64">
        <v>-115.59247561184</v>
      </c>
      <c r="CI64">
        <v>-281.33477776159401</v>
      </c>
      <c r="CJ64">
        <v>-165.72453571824099</v>
      </c>
      <c r="CK64">
        <v>-115.60222482395299</v>
      </c>
    </row>
    <row r="65" spans="1:89" ht="17" x14ac:dyDescent="0.25">
      <c r="A65" s="5">
        <v>6</v>
      </c>
      <c r="B65" t="s">
        <v>39</v>
      </c>
      <c r="C65" t="s">
        <v>2</v>
      </c>
      <c r="D65" t="s">
        <v>21</v>
      </c>
      <c r="E65" s="3">
        <v>2</v>
      </c>
      <c r="F65" s="2">
        <v>-3.3037623255559123</v>
      </c>
      <c r="G65" s="3">
        <f t="shared" si="51"/>
        <v>1.1856750590436782E-2</v>
      </c>
      <c r="H65" s="3">
        <f t="shared" si="52"/>
        <v>3.3173383220021613E-2</v>
      </c>
      <c r="I65" s="3">
        <f t="shared" si="53"/>
        <v>2.4658215469887335E-2</v>
      </c>
      <c r="J65" s="3">
        <f t="shared" si="54"/>
        <v>4.7149299656692012E-2</v>
      </c>
      <c r="K65" s="3">
        <f t="shared" si="55"/>
        <v>1.5724268977943101E-2</v>
      </c>
      <c r="L65" s="3">
        <f t="shared" si="56"/>
        <v>9.9682117845221185E-3</v>
      </c>
      <c r="M65" s="3">
        <f t="shared" si="57"/>
        <v>1.7965884398691401E-2</v>
      </c>
      <c r="N65" s="3">
        <f t="shared" si="58"/>
        <v>1.6146984745558424E-2</v>
      </c>
      <c r="O65" s="3">
        <f t="shared" si="59"/>
        <v>3.6280437207030669E-2</v>
      </c>
      <c r="P65" s="3">
        <f t="shared" si="60"/>
        <v>1.4238631011123992E-2</v>
      </c>
      <c r="Q65" s="3">
        <f t="shared" si="61"/>
        <v>9.2967113640587407E-3</v>
      </c>
      <c r="R65" s="3">
        <f t="shared" si="62"/>
        <v>7.3478570038982838E-3</v>
      </c>
      <c r="S65" s="3">
        <f t="shared" si="63"/>
        <v>7.1288474111166344E-3</v>
      </c>
      <c r="T65" s="3">
        <f t="shared" si="64"/>
        <v>1.8260607656276573E-2</v>
      </c>
      <c r="U65" s="3">
        <f t="shared" si="65"/>
        <v>6.8990668547557199E-3</v>
      </c>
      <c r="V65" s="3">
        <f t="shared" si="66"/>
        <v>7.4547921346943546E-3</v>
      </c>
      <c r="W65" s="3">
        <f t="shared" si="67"/>
        <v>8.3347901516122036E-3</v>
      </c>
      <c r="X65" s="3">
        <f t="shared" si="68"/>
        <v>8.1214281470267657E-3</v>
      </c>
      <c r="Y65" s="3">
        <f t="shared" si="69"/>
        <v>1.868698256576895E-2</v>
      </c>
      <c r="Z65" s="3">
        <f t="shared" si="70"/>
        <v>7.8975729291008712E-3</v>
      </c>
      <c r="AA65" s="3">
        <f t="shared" si="71"/>
        <v>3.6978797644312777E-2</v>
      </c>
      <c r="AB65" s="3"/>
      <c r="AD65" s="4">
        <f t="shared" si="72"/>
        <v>-3.2919055749654755</v>
      </c>
      <c r="AE65" s="4">
        <f t="shared" si="73"/>
        <v>-3.2705889423358907</v>
      </c>
      <c r="AF65" s="4">
        <f t="shared" si="74"/>
        <v>-3.279104110086025</v>
      </c>
      <c r="AG65" s="4">
        <f t="shared" si="75"/>
        <v>-3.2566130258992203</v>
      </c>
      <c r="AH65" s="4">
        <f t="shared" si="76"/>
        <v>-3.2880380565779692</v>
      </c>
      <c r="AI65" s="4">
        <f t="shared" si="77"/>
        <v>-3.3137305373404344</v>
      </c>
      <c r="AJ65" s="4">
        <f t="shared" si="78"/>
        <v>-3.2857964411572209</v>
      </c>
      <c r="AK65" s="4">
        <f t="shared" si="79"/>
        <v>-3.2876153408103539</v>
      </c>
      <c r="AL65" s="4">
        <f t="shared" si="80"/>
        <v>-3.2674818883488816</v>
      </c>
      <c r="AM65" s="4">
        <f t="shared" si="81"/>
        <v>-3.2895236945447883</v>
      </c>
      <c r="AN65" s="4">
        <f t="shared" si="82"/>
        <v>-3.3130590369199711</v>
      </c>
      <c r="AO65" s="4">
        <f t="shared" si="83"/>
        <v>-3.296414468552014</v>
      </c>
      <c r="AP65" s="4">
        <f t="shared" si="84"/>
        <v>-3.2966334781447957</v>
      </c>
      <c r="AQ65" s="4">
        <f t="shared" si="85"/>
        <v>-3.2855017178996357</v>
      </c>
      <c r="AR65" s="4">
        <f t="shared" si="86"/>
        <v>-3.2968632587011566</v>
      </c>
      <c r="AS65" s="4">
        <f t="shared" si="87"/>
        <v>-3.3112171176906067</v>
      </c>
      <c r="AT65" s="4">
        <f t="shared" si="88"/>
        <v>-3.2954275354043001</v>
      </c>
      <c r="AU65" s="4">
        <f t="shared" si="89"/>
        <v>-3.2956408974088856</v>
      </c>
      <c r="AV65" s="4">
        <f t="shared" si="90"/>
        <v>-3.2850753429901434</v>
      </c>
      <c r="AW65" s="4">
        <f t="shared" si="91"/>
        <v>-3.2958647526268114</v>
      </c>
      <c r="AX65" s="4">
        <f t="shared" si="92"/>
        <v>-3.2667835279115995</v>
      </c>
      <c r="BA65" t="s">
        <v>55</v>
      </c>
      <c r="BB65">
        <v>-281.23813557565302</v>
      </c>
      <c r="BC65">
        <v>-165.67220012968801</v>
      </c>
      <c r="BD65">
        <v>-115.560689460725</v>
      </c>
      <c r="BE65">
        <v>-281.31215121717099</v>
      </c>
      <c r="BF65">
        <v>-165.71416346061099</v>
      </c>
      <c r="BG65">
        <v>-115.59277574153499</v>
      </c>
      <c r="BH65">
        <v>-281.33624317523402</v>
      </c>
      <c r="BI65">
        <v>-165.727513923316</v>
      </c>
      <c r="BJ65">
        <v>-115.60350366711</v>
      </c>
      <c r="BK65">
        <v>-281.23820951037101</v>
      </c>
      <c r="BL65">
        <v>-165.67213198774601</v>
      </c>
      <c r="BM65">
        <v>-115.56079675709501</v>
      </c>
      <c r="BN65">
        <v>-281.31126385757199</v>
      </c>
      <c r="BO65">
        <v>-165.713450791252</v>
      </c>
      <c r="BP65">
        <v>-115.59257681660399</v>
      </c>
      <c r="BQ65">
        <v>-281.33351557147398</v>
      </c>
      <c r="BR65">
        <v>-165.72558650432001</v>
      </c>
      <c r="BS65">
        <v>-115.602689918837</v>
      </c>
      <c r="BT65">
        <v>-281.23822040451199</v>
      </c>
      <c r="BU65">
        <v>-165.67210144670099</v>
      </c>
      <c r="BV65">
        <v>-115.560839262385</v>
      </c>
      <c r="BW65">
        <v>-281.31099286901701</v>
      </c>
      <c r="BX65">
        <v>-165.713221380238</v>
      </c>
      <c r="BY65">
        <v>-115.59251831816</v>
      </c>
      <c r="BZ65">
        <v>-281.332451229887</v>
      </c>
      <c r="CA65">
        <v>-165.724834319362</v>
      </c>
      <c r="CB65">
        <v>-115.60236339089199</v>
      </c>
      <c r="CC65">
        <v>-281.238187727553</v>
      </c>
      <c r="CD65">
        <v>-165.67207664014401</v>
      </c>
      <c r="CE65">
        <v>-115.560834327268</v>
      </c>
      <c r="CF65">
        <v>-281.31082105320598</v>
      </c>
      <c r="CG65">
        <v>-165.71308416957399</v>
      </c>
      <c r="CH65">
        <v>-115.592485285791</v>
      </c>
      <c r="CI65">
        <v>-281.33203929813197</v>
      </c>
      <c r="CJ65">
        <v>-165.72453420207799</v>
      </c>
      <c r="CK65">
        <v>-115.60225315819901</v>
      </c>
    </row>
    <row r="66" spans="1:89" ht="17" x14ac:dyDescent="0.25">
      <c r="A66" s="5">
        <v>7</v>
      </c>
      <c r="B66" t="s">
        <v>39</v>
      </c>
      <c r="C66" t="s">
        <v>2</v>
      </c>
      <c r="D66" t="s">
        <v>12</v>
      </c>
      <c r="E66" s="3">
        <v>0.9</v>
      </c>
      <c r="F66" s="2">
        <v>-5.4609665222926562</v>
      </c>
      <c r="G66" s="3">
        <f t="shared" si="51"/>
        <v>0.32658234005541331</v>
      </c>
      <c r="H66" s="3">
        <f t="shared" si="52"/>
        <v>0.16161564848742938</v>
      </c>
      <c r="I66" s="3">
        <f t="shared" si="53"/>
        <v>0.11256527717103904</v>
      </c>
      <c r="J66" s="3">
        <f t="shared" si="54"/>
        <v>5.3457819985554877E-2</v>
      </c>
      <c r="K66" s="3">
        <f t="shared" si="55"/>
        <v>6.1102592511219633E-2</v>
      </c>
      <c r="L66" s="3">
        <f t="shared" si="56"/>
        <v>0.26691568837005963</v>
      </c>
      <c r="M66" s="3">
        <f t="shared" si="57"/>
        <v>0.12726004239287469</v>
      </c>
      <c r="N66" s="3">
        <f t="shared" si="58"/>
        <v>8.1709049972959136E-2</v>
      </c>
      <c r="O66" s="3">
        <f t="shared" si="59"/>
        <v>3.5697004646590536E-2</v>
      </c>
      <c r="P66" s="3">
        <f t="shared" si="60"/>
        <v>3.39178448110804E-2</v>
      </c>
      <c r="Q66" s="3">
        <f t="shared" si="61"/>
        <v>0.24753090711295389</v>
      </c>
      <c r="R66" s="3">
        <f t="shared" si="62"/>
        <v>0.11125346542862058</v>
      </c>
      <c r="S66" s="3">
        <f t="shared" si="63"/>
        <v>6.6327985792794308E-2</v>
      </c>
      <c r="T66" s="3">
        <f t="shared" si="64"/>
        <v>2.1905294435605072E-2</v>
      </c>
      <c r="U66" s="3">
        <f t="shared" si="65"/>
        <v>1.9193056338812298E-2</v>
      </c>
      <c r="V66" s="3">
        <f t="shared" si="66"/>
        <v>0.23985956268323694</v>
      </c>
      <c r="W66" s="3">
        <f t="shared" si="67"/>
        <v>0.10236123225273275</v>
      </c>
      <c r="X66" s="3">
        <f t="shared" si="68"/>
        <v>5.7976878509463425E-2</v>
      </c>
      <c r="Y66" s="3">
        <f t="shared" si="69"/>
        <v>1.2212604668309979E-2</v>
      </c>
      <c r="Z66" s="3">
        <f t="shared" si="70"/>
        <v>1.1409687696852799E-2</v>
      </c>
      <c r="AA66" s="3">
        <f t="shared" si="71"/>
        <v>1.5536832139200207E-2</v>
      </c>
      <c r="AB66" s="3"/>
      <c r="AD66" s="4">
        <f t="shared" si="72"/>
        <v>-5.1343841822372429</v>
      </c>
      <c r="AE66" s="4">
        <f t="shared" si="73"/>
        <v>-5.2993508738052268</v>
      </c>
      <c r="AF66" s="4">
        <f t="shared" si="74"/>
        <v>-5.3484012451216172</v>
      </c>
      <c r="AG66" s="4">
        <f t="shared" si="75"/>
        <v>-5.4075087023071013</v>
      </c>
      <c r="AH66" s="4">
        <f t="shared" si="76"/>
        <v>-5.3998639297814366</v>
      </c>
      <c r="AI66" s="4">
        <f t="shared" si="77"/>
        <v>-5.1940508339225966</v>
      </c>
      <c r="AJ66" s="4">
        <f t="shared" si="78"/>
        <v>-5.3337064798997815</v>
      </c>
      <c r="AK66" s="4">
        <f t="shared" si="79"/>
        <v>-5.3792574723196971</v>
      </c>
      <c r="AL66" s="4">
        <f t="shared" si="80"/>
        <v>-5.4252695176460657</v>
      </c>
      <c r="AM66" s="4">
        <f t="shared" si="81"/>
        <v>-5.4270486774815758</v>
      </c>
      <c r="AN66" s="4">
        <f t="shared" si="82"/>
        <v>-5.2134356151797023</v>
      </c>
      <c r="AO66" s="4">
        <f t="shared" si="83"/>
        <v>-5.3497130568640356</v>
      </c>
      <c r="AP66" s="4">
        <f t="shared" si="84"/>
        <v>-5.3946385364998619</v>
      </c>
      <c r="AQ66" s="4">
        <f t="shared" si="85"/>
        <v>-5.4390612278570512</v>
      </c>
      <c r="AR66" s="4">
        <f t="shared" si="86"/>
        <v>-5.4417734659538439</v>
      </c>
      <c r="AS66" s="4">
        <f t="shared" si="87"/>
        <v>-5.2211069596094193</v>
      </c>
      <c r="AT66" s="4">
        <f t="shared" si="88"/>
        <v>-5.3586052900399235</v>
      </c>
      <c r="AU66" s="4">
        <f t="shared" si="89"/>
        <v>-5.4029896437831928</v>
      </c>
      <c r="AV66" s="4">
        <f t="shared" si="90"/>
        <v>-5.4487539176243462</v>
      </c>
      <c r="AW66" s="4">
        <f t="shared" si="91"/>
        <v>-5.4495568345958034</v>
      </c>
      <c r="AX66" s="4">
        <f t="shared" si="92"/>
        <v>-5.445429690153456</v>
      </c>
      <c r="BA66" t="s">
        <v>54</v>
      </c>
      <c r="BB66">
        <v>-242.02219334103401</v>
      </c>
      <c r="BC66">
        <v>-165.67239245202799</v>
      </c>
      <c r="BD66">
        <v>-76.341618727330001</v>
      </c>
      <c r="BE66">
        <v>-242.085978273873</v>
      </c>
      <c r="BF66">
        <v>-165.71424824053599</v>
      </c>
      <c r="BG66">
        <v>-76.363284980515004</v>
      </c>
      <c r="BH66">
        <v>-242.10661510884501</v>
      </c>
      <c r="BI66">
        <v>-165.72754087352999</v>
      </c>
      <c r="BJ66">
        <v>-76.370551015754003</v>
      </c>
      <c r="BK66">
        <v>-242.02222076190199</v>
      </c>
      <c r="BL66">
        <v>-165.672311464307</v>
      </c>
      <c r="BM66">
        <v>-76.341632051060998</v>
      </c>
      <c r="BN66">
        <v>-242.08513643732999</v>
      </c>
      <c r="BO66">
        <v>-165.71352777838399</v>
      </c>
      <c r="BP66">
        <v>-76.363108856983004</v>
      </c>
      <c r="BQ66">
        <v>-242.10422297660401</v>
      </c>
      <c r="BR66">
        <v>-165.72561936699501</v>
      </c>
      <c r="BS66">
        <v>-76.370031217521998</v>
      </c>
      <c r="BT66">
        <v>-242.02222173246199</v>
      </c>
      <c r="BU66">
        <v>-165.67226137339799</v>
      </c>
      <c r="BV66">
        <v>-76.341652220916004</v>
      </c>
      <c r="BW66">
        <v>-242.084907915293</v>
      </c>
      <c r="BX66">
        <v>-165.71329474818799</v>
      </c>
      <c r="BY66">
        <v>-76.363087857039005</v>
      </c>
      <c r="BZ66">
        <v>-242.10333590821699</v>
      </c>
      <c r="CA66">
        <v>-165.72486550153201</v>
      </c>
      <c r="CB66">
        <v>-76.369873503313002</v>
      </c>
      <c r="CC66">
        <v>-242.022209642565</v>
      </c>
      <c r="CD66">
        <v>-165.672234573536</v>
      </c>
      <c r="CE66">
        <v>-76.341654705815998</v>
      </c>
      <c r="CF66">
        <v>-242.08477782841601</v>
      </c>
      <c r="CG66">
        <v>-165.71315630223901</v>
      </c>
      <c r="CH66">
        <v>-76.363082045436002</v>
      </c>
      <c r="CI66">
        <v>-242.102996932563</v>
      </c>
      <c r="CJ66">
        <v>-165.724563148561</v>
      </c>
      <c r="CK66">
        <v>-76.369823572293996</v>
      </c>
    </row>
    <row r="67" spans="1:89" ht="17" x14ac:dyDescent="0.25">
      <c r="A67" s="5">
        <v>7</v>
      </c>
      <c r="B67" t="s">
        <v>39</v>
      </c>
      <c r="C67" t="s">
        <v>2</v>
      </c>
      <c r="D67" t="s">
        <v>12</v>
      </c>
      <c r="E67" s="3">
        <v>0.95</v>
      </c>
      <c r="F67" s="2">
        <v>-5.9396536254971171</v>
      </c>
      <c r="G67" s="3">
        <f t="shared" si="51"/>
        <v>0.2947742338533077</v>
      </c>
      <c r="H67" s="3">
        <f t="shared" si="52"/>
        <v>0.15468136750648398</v>
      </c>
      <c r="I67" s="3">
        <f t="shared" si="53"/>
        <v>0.10798204776175524</v>
      </c>
      <c r="J67" s="3">
        <f t="shared" si="54"/>
        <v>6.2831673070249394E-2</v>
      </c>
      <c r="K67" s="3">
        <f t="shared" si="55"/>
        <v>5.8986040160728059E-2</v>
      </c>
      <c r="L67" s="3">
        <f t="shared" si="56"/>
        <v>0.24283411731510629</v>
      </c>
      <c r="M67" s="3">
        <f t="shared" si="57"/>
        <v>0.12419110948815781</v>
      </c>
      <c r="N67" s="3">
        <f t="shared" si="58"/>
        <v>8.3483020785874551E-2</v>
      </c>
      <c r="O67" s="3">
        <f t="shared" si="59"/>
        <v>4.6404678957692624E-2</v>
      </c>
      <c r="P67" s="3">
        <f t="shared" si="60"/>
        <v>4.0772894934298698E-2</v>
      </c>
      <c r="Q67" s="3">
        <f t="shared" si="61"/>
        <v>0.22242328460576122</v>
      </c>
      <c r="R67" s="3">
        <f t="shared" si="62"/>
        <v>9.8386503815159898E-2</v>
      </c>
      <c r="S67" s="3">
        <f t="shared" si="63"/>
        <v>5.7565913323285756E-2</v>
      </c>
      <c r="T67" s="3">
        <f t="shared" si="64"/>
        <v>1.7063730489455864E-2</v>
      </c>
      <c r="U67" s="3">
        <f t="shared" si="65"/>
        <v>1.4737752807221227E-2</v>
      </c>
      <c r="V67" s="3">
        <f t="shared" si="66"/>
        <v>0.21300456152796965</v>
      </c>
      <c r="W67" s="3">
        <f t="shared" si="67"/>
        <v>9.0404256034289254E-2</v>
      </c>
      <c r="X67" s="3">
        <f t="shared" si="68"/>
        <v>4.9795190847329529E-2</v>
      </c>
      <c r="Y67" s="3">
        <f t="shared" si="69"/>
        <v>1.0023285246630209E-2</v>
      </c>
      <c r="Z67" s="3">
        <f t="shared" si="70"/>
        <v>7.1889585200271E-3</v>
      </c>
      <c r="AA67" s="3">
        <f t="shared" si="71"/>
        <v>2.5177412939973998E-2</v>
      </c>
      <c r="AB67" s="3"/>
      <c r="AD67" s="4">
        <f t="shared" si="72"/>
        <v>-5.6448793916438094</v>
      </c>
      <c r="AE67" s="4">
        <f t="shared" si="73"/>
        <v>-5.7849722579906331</v>
      </c>
      <c r="AF67" s="4">
        <f t="shared" si="74"/>
        <v>-5.8316715777353618</v>
      </c>
      <c r="AG67" s="4">
        <f t="shared" si="75"/>
        <v>-5.8768219524268677</v>
      </c>
      <c r="AH67" s="4">
        <f t="shared" si="76"/>
        <v>-5.880667585336389</v>
      </c>
      <c r="AI67" s="4">
        <f t="shared" si="77"/>
        <v>-5.6968195081820108</v>
      </c>
      <c r="AJ67" s="4">
        <f t="shared" si="78"/>
        <v>-5.8154625160089592</v>
      </c>
      <c r="AK67" s="4">
        <f t="shared" si="79"/>
        <v>-5.8561706047112425</v>
      </c>
      <c r="AL67" s="4">
        <f t="shared" si="80"/>
        <v>-5.8932489465394244</v>
      </c>
      <c r="AM67" s="4">
        <f t="shared" si="81"/>
        <v>-5.8988807305628184</v>
      </c>
      <c r="AN67" s="4">
        <f t="shared" si="82"/>
        <v>-5.7172303408913558</v>
      </c>
      <c r="AO67" s="4">
        <f t="shared" si="83"/>
        <v>-5.8412671216819572</v>
      </c>
      <c r="AP67" s="4">
        <f t="shared" si="84"/>
        <v>-5.8820877121738313</v>
      </c>
      <c r="AQ67" s="4">
        <f t="shared" si="85"/>
        <v>-5.9225898950076612</v>
      </c>
      <c r="AR67" s="4">
        <f t="shared" si="86"/>
        <v>-5.9249158726898958</v>
      </c>
      <c r="AS67" s="4">
        <f t="shared" si="87"/>
        <v>-5.7266490639691474</v>
      </c>
      <c r="AT67" s="4">
        <f t="shared" si="88"/>
        <v>-5.8492493694628278</v>
      </c>
      <c r="AU67" s="4">
        <f t="shared" si="89"/>
        <v>-5.8898584346497875</v>
      </c>
      <c r="AV67" s="4">
        <f t="shared" si="90"/>
        <v>-5.9296303402504869</v>
      </c>
      <c r="AW67" s="4">
        <f t="shared" si="91"/>
        <v>-5.93246466697709</v>
      </c>
      <c r="AX67" s="4">
        <f t="shared" si="92"/>
        <v>-5.9144762125571431</v>
      </c>
      <c r="BA67" t="s">
        <v>53</v>
      </c>
      <c r="BB67">
        <v>-242.022946597611</v>
      </c>
      <c r="BC67">
        <v>-165.67237114111899</v>
      </c>
      <c r="BD67">
        <v>-76.341579768949998</v>
      </c>
      <c r="BE67">
        <v>-242.08675324796801</v>
      </c>
      <c r="BF67">
        <v>-165.71423743031801</v>
      </c>
      <c r="BG67">
        <v>-76.363296877924</v>
      </c>
      <c r="BH67">
        <v>-242.10740669347101</v>
      </c>
      <c r="BI67">
        <v>-165.72753870716801</v>
      </c>
      <c r="BJ67">
        <v>-76.370574626476994</v>
      </c>
      <c r="BK67">
        <v>-242.02297012987299</v>
      </c>
      <c r="BL67">
        <v>-165.67229343515601</v>
      </c>
      <c r="BM67">
        <v>-76.341598235334004</v>
      </c>
      <c r="BN67">
        <v>-242.08590877356301</v>
      </c>
      <c r="BO67">
        <v>-165.713518143046</v>
      </c>
      <c r="BP67">
        <v>-76.363123101474002</v>
      </c>
      <c r="BQ67">
        <v>-242.10500143151501</v>
      </c>
      <c r="BR67">
        <v>-165.72561374264001</v>
      </c>
      <c r="BS67">
        <v>-76.370055287366</v>
      </c>
      <c r="BT67">
        <v>-242.02296694986799</v>
      </c>
      <c r="BU67">
        <v>-165.67224166975001</v>
      </c>
      <c r="BV67">
        <v>-76.341614294004003</v>
      </c>
      <c r="BW67">
        <v>-242.085675597349</v>
      </c>
      <c r="BX67">
        <v>-165.713285068945</v>
      </c>
      <c r="BY67">
        <v>-76.363081877105998</v>
      </c>
      <c r="BZ67">
        <v>-242.10410776165901</v>
      </c>
      <c r="CA67">
        <v>-165.72485801288701</v>
      </c>
      <c r="CB67">
        <v>-76.369876045724993</v>
      </c>
      <c r="CC67">
        <v>-242.022957828573</v>
      </c>
      <c r="CD67">
        <v>-165.672214967363</v>
      </c>
      <c r="CE67">
        <v>-76.341616865405996</v>
      </c>
      <c r="CF67">
        <v>-242.08554471367</v>
      </c>
      <c r="CG67">
        <v>-165.71314668010999</v>
      </c>
      <c r="CH67">
        <v>-76.363076661741005</v>
      </c>
      <c r="CI67">
        <v>-242.10376833973899</v>
      </c>
      <c r="CJ67">
        <v>-165.72455651695699</v>
      </c>
      <c r="CK67">
        <v>-76.369825736300996</v>
      </c>
    </row>
    <row r="68" spans="1:89" ht="17" x14ac:dyDescent="0.25">
      <c r="A68" s="5">
        <v>7</v>
      </c>
      <c r="B68" t="s">
        <v>39</v>
      </c>
      <c r="C68" t="s">
        <v>2</v>
      </c>
      <c r="D68" t="s">
        <v>12</v>
      </c>
      <c r="E68" s="3">
        <v>1</v>
      </c>
      <c r="F68" s="2">
        <v>-6.2087616860089181</v>
      </c>
      <c r="G68" s="3">
        <f t="shared" si="51"/>
        <v>0.27251590988345509</v>
      </c>
      <c r="H68" s="3">
        <f t="shared" si="52"/>
        <v>0.13936303944241057</v>
      </c>
      <c r="I68" s="3">
        <f t="shared" si="53"/>
        <v>9.343405225615431E-2</v>
      </c>
      <c r="J68" s="3">
        <f t="shared" si="54"/>
        <v>5.2063444664758762E-2</v>
      </c>
      <c r="K68" s="3">
        <f t="shared" si="55"/>
        <v>4.5246262421393624E-2</v>
      </c>
      <c r="L68" s="3">
        <f t="shared" si="56"/>
        <v>0.2129879221076818</v>
      </c>
      <c r="M68" s="3">
        <f t="shared" si="57"/>
        <v>0.1046393482007657</v>
      </c>
      <c r="N68" s="3">
        <f t="shared" si="58"/>
        <v>7.2912732680970649E-2</v>
      </c>
      <c r="O68" s="3">
        <f t="shared" si="59"/>
        <v>3.3602302093687975E-2</v>
      </c>
      <c r="P68" s="3">
        <f t="shared" si="60"/>
        <v>3.9625791807742949E-2</v>
      </c>
      <c r="Q68" s="3">
        <f t="shared" si="61"/>
        <v>0.20064715211546069</v>
      </c>
      <c r="R68" s="3">
        <f t="shared" si="62"/>
        <v>8.8888946971054317E-2</v>
      </c>
      <c r="S68" s="3">
        <f t="shared" si="63"/>
        <v>5.782517726711589E-2</v>
      </c>
      <c r="T68" s="3">
        <f t="shared" si="64"/>
        <v>1.5616429526496667E-2</v>
      </c>
      <c r="U68" s="3">
        <f t="shared" si="65"/>
        <v>2.5233681184294809E-2</v>
      </c>
      <c r="V68" s="3">
        <f t="shared" si="66"/>
        <v>0.18934670500309103</v>
      </c>
      <c r="W68" s="3">
        <f t="shared" si="67"/>
        <v>7.9212654468867605E-2</v>
      </c>
      <c r="X68" s="3">
        <f t="shared" si="68"/>
        <v>4.7816757793401443E-2</v>
      </c>
      <c r="Y68" s="3">
        <f t="shared" si="69"/>
        <v>7.004988565666892E-3</v>
      </c>
      <c r="Z68" s="3">
        <f t="shared" si="70"/>
        <v>1.4876800625699182E-2</v>
      </c>
      <c r="AA68" s="3">
        <f t="shared" si="71"/>
        <v>2.0767901301778302E-2</v>
      </c>
      <c r="AB68" s="3"/>
      <c r="AD68" s="4">
        <f t="shared" si="72"/>
        <v>-5.936245776125463</v>
      </c>
      <c r="AE68" s="4">
        <f t="shared" si="73"/>
        <v>-6.0693986465665075</v>
      </c>
      <c r="AF68" s="4">
        <f t="shared" si="74"/>
        <v>-6.1153276337527638</v>
      </c>
      <c r="AG68" s="4">
        <f t="shared" si="75"/>
        <v>-6.1566982413441593</v>
      </c>
      <c r="AH68" s="4">
        <f t="shared" si="76"/>
        <v>-6.1635154235875245</v>
      </c>
      <c r="AI68" s="4">
        <f t="shared" si="77"/>
        <v>-5.9957737639012363</v>
      </c>
      <c r="AJ68" s="4">
        <f t="shared" si="78"/>
        <v>-6.1041223378081524</v>
      </c>
      <c r="AK68" s="4">
        <f t="shared" si="79"/>
        <v>-6.1358489533279474</v>
      </c>
      <c r="AL68" s="4">
        <f t="shared" si="80"/>
        <v>-6.1751593839152301</v>
      </c>
      <c r="AM68" s="4">
        <f t="shared" si="81"/>
        <v>-6.1691358942011751</v>
      </c>
      <c r="AN68" s="4">
        <f t="shared" si="82"/>
        <v>-6.0081145338934574</v>
      </c>
      <c r="AO68" s="4">
        <f t="shared" si="83"/>
        <v>-6.1198727390378638</v>
      </c>
      <c r="AP68" s="4">
        <f t="shared" si="84"/>
        <v>-6.1509365087418022</v>
      </c>
      <c r="AQ68" s="4">
        <f t="shared" si="85"/>
        <v>-6.1931452564824214</v>
      </c>
      <c r="AR68" s="4">
        <f t="shared" si="86"/>
        <v>-6.1835280048246233</v>
      </c>
      <c r="AS68" s="4">
        <f t="shared" si="87"/>
        <v>-6.0194149810058271</v>
      </c>
      <c r="AT68" s="4">
        <f t="shared" si="88"/>
        <v>-6.1295490315400505</v>
      </c>
      <c r="AU68" s="4">
        <f t="shared" si="89"/>
        <v>-6.1609449282155166</v>
      </c>
      <c r="AV68" s="4">
        <f t="shared" si="90"/>
        <v>-6.2017566974432512</v>
      </c>
      <c r="AW68" s="4">
        <f t="shared" si="91"/>
        <v>-6.1938848853832189</v>
      </c>
      <c r="AX68" s="4">
        <f t="shared" si="92"/>
        <v>-6.1879937847071398</v>
      </c>
      <c r="BA68" t="s">
        <v>52</v>
      </c>
      <c r="BB68">
        <v>-242.02331709920401</v>
      </c>
      <c r="BC68">
        <v>-165.672353064231</v>
      </c>
      <c r="BD68">
        <v>-76.341504025560994</v>
      </c>
      <c r="BE68">
        <v>-242.087135203256</v>
      </c>
      <c r="BF68">
        <v>-165.714228920767</v>
      </c>
      <c r="BG68">
        <v>-76.363234080479998</v>
      </c>
      <c r="BH68">
        <v>-242.10780231631699</v>
      </c>
      <c r="BI68">
        <v>-165.727533227582</v>
      </c>
      <c r="BJ68">
        <v>-76.370523694229007</v>
      </c>
      <c r="BK68">
        <v>-242.023355689037</v>
      </c>
      <c r="BL68">
        <v>-165.67227626025101</v>
      </c>
      <c r="BM68">
        <v>-76.341524555491006</v>
      </c>
      <c r="BN68">
        <v>-242.08630558680301</v>
      </c>
      <c r="BO68">
        <v>-165.71350953379101</v>
      </c>
      <c r="BP68">
        <v>-76.363068515281</v>
      </c>
      <c r="BQ68">
        <v>-242.10539646916001</v>
      </c>
      <c r="BR68">
        <v>-165.725608411525</v>
      </c>
      <c r="BS68">
        <v>-76.370009960326001</v>
      </c>
      <c r="BT68">
        <v>-242.02333934082799</v>
      </c>
      <c r="BU68">
        <v>-165.67222478874501</v>
      </c>
      <c r="BV68">
        <v>-76.341540012519999</v>
      </c>
      <c r="BW68">
        <v>-242.086057487554</v>
      </c>
      <c r="BX68">
        <v>-165.71327664664599</v>
      </c>
      <c r="BY68">
        <v>-76.363028203316006</v>
      </c>
      <c r="BZ68">
        <v>-242.104488978597</v>
      </c>
      <c r="CA68">
        <v>-165.724854585267</v>
      </c>
      <c r="CB68">
        <v>-76.369832252471994</v>
      </c>
      <c r="CC68">
        <v>-242.023333952587</v>
      </c>
      <c r="CD68">
        <v>-165.672198332639</v>
      </c>
      <c r="CE68">
        <v>-76.341543071977</v>
      </c>
      <c r="CF68">
        <v>-242.08592933139701</v>
      </c>
      <c r="CG68">
        <v>-165.713137902216</v>
      </c>
      <c r="CH68">
        <v>-76.363023371436</v>
      </c>
      <c r="CI68">
        <v>-242.10415211615401</v>
      </c>
      <c r="CJ68">
        <v>-165.724552791365</v>
      </c>
      <c r="CK68">
        <v>-76.369781234499996</v>
      </c>
    </row>
    <row r="69" spans="1:89" ht="17" x14ac:dyDescent="0.25">
      <c r="A69" s="5">
        <v>7</v>
      </c>
      <c r="B69" t="s">
        <v>39</v>
      </c>
      <c r="C69" t="s">
        <v>2</v>
      </c>
      <c r="D69" t="s">
        <v>12</v>
      </c>
      <c r="E69" s="3">
        <v>1.05</v>
      </c>
      <c r="F69" s="2">
        <v>-6.293734567878456</v>
      </c>
      <c r="G69" s="3">
        <f t="shared" si="51"/>
        <v>0.23721951086947524</v>
      </c>
      <c r="H69" s="3">
        <f t="shared" si="52"/>
        <v>0.12805218328578061</v>
      </c>
      <c r="I69" s="3">
        <f t="shared" si="53"/>
        <v>8.0621016781552868E-2</v>
      </c>
      <c r="J69" s="3">
        <f t="shared" si="54"/>
        <v>5.6478334149457687E-2</v>
      </c>
      <c r="K69" s="3">
        <f t="shared" si="55"/>
        <v>3.0857169957444697E-2</v>
      </c>
      <c r="L69" s="3">
        <f t="shared" si="56"/>
        <v>0.18383747851817756</v>
      </c>
      <c r="M69" s="3">
        <f t="shared" si="57"/>
        <v>9.4992030395551375E-2</v>
      </c>
      <c r="N69" s="3">
        <f t="shared" si="58"/>
        <v>6.2955376855758693E-2</v>
      </c>
      <c r="O69" s="3">
        <f t="shared" si="59"/>
        <v>3.6741903355456351E-2</v>
      </c>
      <c r="P69" s="3">
        <f t="shared" si="60"/>
        <v>2.9343150191058598E-2</v>
      </c>
      <c r="Q69" s="3">
        <f t="shared" si="61"/>
        <v>0.17596895868468643</v>
      </c>
      <c r="R69" s="3">
        <f t="shared" si="62"/>
        <v>8.3047897233917922E-2</v>
      </c>
      <c r="S69" s="3">
        <f t="shared" si="63"/>
        <v>5.4594396996248129E-2</v>
      </c>
      <c r="T69" s="3">
        <f t="shared" si="64"/>
        <v>2.2125658125651704E-2</v>
      </c>
      <c r="U69" s="3">
        <f t="shared" si="65"/>
        <v>2.4741544287873118E-2</v>
      </c>
      <c r="V69" s="3">
        <f t="shared" si="66"/>
        <v>0.16611739462190478</v>
      </c>
      <c r="W69" s="3">
        <f t="shared" si="67"/>
        <v>7.0794977919073965E-2</v>
      </c>
      <c r="X69" s="3">
        <f t="shared" si="68"/>
        <v>4.2589252958561197E-2</v>
      </c>
      <c r="Y69" s="3">
        <f t="shared" si="69"/>
        <v>8.2983278369557212E-3</v>
      </c>
      <c r="Z69" s="3">
        <f t="shared" si="70"/>
        <v>1.2996361196711881E-2</v>
      </c>
      <c r="AA69" s="3">
        <f t="shared" si="71"/>
        <v>2.8558642728625294E-2</v>
      </c>
      <c r="AB69" s="3"/>
      <c r="AD69" s="4">
        <f t="shared" si="72"/>
        <v>-6.0565150570089807</v>
      </c>
      <c r="AE69" s="4">
        <f t="shared" si="73"/>
        <v>-6.1656823845926754</v>
      </c>
      <c r="AF69" s="4">
        <f t="shared" si="74"/>
        <v>-6.2131135510969031</v>
      </c>
      <c r="AG69" s="4">
        <f t="shared" si="75"/>
        <v>-6.2372562337289983</v>
      </c>
      <c r="AH69" s="4">
        <f t="shared" si="76"/>
        <v>-6.2628773979210113</v>
      </c>
      <c r="AI69" s="4">
        <f t="shared" si="77"/>
        <v>-6.1098970893602784</v>
      </c>
      <c r="AJ69" s="4">
        <f t="shared" si="78"/>
        <v>-6.1987425374829046</v>
      </c>
      <c r="AK69" s="4">
        <f t="shared" si="79"/>
        <v>-6.2307791910226973</v>
      </c>
      <c r="AL69" s="4">
        <f t="shared" si="80"/>
        <v>-6.2569926645229996</v>
      </c>
      <c r="AM69" s="4">
        <f t="shared" si="81"/>
        <v>-6.2643914176873974</v>
      </c>
      <c r="AN69" s="4">
        <f t="shared" si="82"/>
        <v>-6.1177656091937695</v>
      </c>
      <c r="AO69" s="4">
        <f t="shared" si="83"/>
        <v>-6.2106866706445381</v>
      </c>
      <c r="AP69" s="4">
        <f t="shared" si="84"/>
        <v>-6.2391401708822078</v>
      </c>
      <c r="AQ69" s="4">
        <f t="shared" si="85"/>
        <v>-6.2716089097528043</v>
      </c>
      <c r="AR69" s="4">
        <f t="shared" si="86"/>
        <v>-6.2689930235905829</v>
      </c>
      <c r="AS69" s="4">
        <f t="shared" si="87"/>
        <v>-6.1276171732565512</v>
      </c>
      <c r="AT69" s="4">
        <f t="shared" si="88"/>
        <v>-6.222939589959382</v>
      </c>
      <c r="AU69" s="4">
        <f t="shared" si="89"/>
        <v>-6.2511453149198948</v>
      </c>
      <c r="AV69" s="4">
        <f t="shared" si="90"/>
        <v>-6.2854362400415003</v>
      </c>
      <c r="AW69" s="4">
        <f t="shared" si="91"/>
        <v>-6.2807382066817441</v>
      </c>
      <c r="AX69" s="4">
        <f t="shared" si="92"/>
        <v>-6.2651759251498307</v>
      </c>
      <c r="BA69" t="s">
        <v>51</v>
      </c>
      <c r="BB69">
        <v>-242.023470711497</v>
      </c>
      <c r="BC69">
        <v>-165.67233575879399</v>
      </c>
      <c r="BD69">
        <v>-76.341483281999999</v>
      </c>
      <c r="BE69">
        <v>-242.08730595243</v>
      </c>
      <c r="BF69">
        <v>-165.71422065962301</v>
      </c>
      <c r="BG69">
        <v>-76.363259652900993</v>
      </c>
      <c r="BH69">
        <v>-242.107983481248</v>
      </c>
      <c r="BI69">
        <v>-165.72752853054399</v>
      </c>
      <c r="BJ69">
        <v>-76.370553724426003</v>
      </c>
      <c r="BK69">
        <v>-242.02351354396001</v>
      </c>
      <c r="BL69">
        <v>-165.67226057633701</v>
      </c>
      <c r="BM69">
        <v>-76.341516227240007</v>
      </c>
      <c r="BN69">
        <v>-242.08647603225899</v>
      </c>
      <c r="BO69">
        <v>-165.71350411219399</v>
      </c>
      <c r="BP69">
        <v>-76.363093595454004</v>
      </c>
      <c r="BQ69">
        <v>-242.10557820450501</v>
      </c>
      <c r="BR69">
        <v>-165.72560418573099</v>
      </c>
      <c r="BS69">
        <v>-76.370044640507999</v>
      </c>
      <c r="BT69">
        <v>-242.023496868476</v>
      </c>
      <c r="BU69">
        <v>-165.67220946604101</v>
      </c>
      <c r="BV69">
        <v>-76.341538122768</v>
      </c>
      <c r="BW69">
        <v>-242.08622152326299</v>
      </c>
      <c r="BX69">
        <v>-165.71327012200001</v>
      </c>
      <c r="BY69">
        <v>-76.363054042464995</v>
      </c>
      <c r="BZ69">
        <v>-242.10466063078599</v>
      </c>
      <c r="CA69">
        <v>-165.72485096498599</v>
      </c>
      <c r="CB69">
        <v>-76.369866963465</v>
      </c>
      <c r="CC69">
        <v>-242.02348927687899</v>
      </c>
      <c r="CD69">
        <v>-165.672183029943</v>
      </c>
      <c r="CE69">
        <v>-76.341541267802995</v>
      </c>
      <c r="CF69">
        <v>-242.08609777288501</v>
      </c>
      <c r="CG69">
        <v>-165.713131559445</v>
      </c>
      <c r="CH69">
        <v>-76.363049328372995</v>
      </c>
      <c r="CI69">
        <v>-242.104326121215</v>
      </c>
      <c r="CJ69">
        <v>-165.72454934972299</v>
      </c>
      <c r="CK69">
        <v>-76.369814937743001</v>
      </c>
    </row>
    <row r="70" spans="1:89" ht="17" x14ac:dyDescent="0.25">
      <c r="A70" s="5">
        <v>7</v>
      </c>
      <c r="B70" t="s">
        <v>39</v>
      </c>
      <c r="C70" t="s">
        <v>2</v>
      </c>
      <c r="D70" t="s">
        <v>12</v>
      </c>
      <c r="E70" s="3">
        <v>1.1000000000000001</v>
      </c>
      <c r="F70" s="2">
        <v>-6.2780875793504807</v>
      </c>
      <c r="G70" s="3">
        <f t="shared" si="51"/>
        <v>0.19273468071067335</v>
      </c>
      <c r="H70" s="3">
        <f t="shared" si="52"/>
        <v>0.11921310430700949</v>
      </c>
      <c r="I70" s="3">
        <f t="shared" si="53"/>
        <v>6.9622338765617187E-2</v>
      </c>
      <c r="J70" s="3">
        <f t="shared" si="54"/>
        <v>7.1009833839056569E-2</v>
      </c>
      <c r="K70" s="3">
        <f t="shared" si="55"/>
        <v>1.7592683115632113E-2</v>
      </c>
      <c r="L70" s="3">
        <f t="shared" si="56"/>
        <v>0.16002109252995922</v>
      </c>
      <c r="M70" s="3">
        <f t="shared" si="57"/>
        <v>8.5188234633070792E-2</v>
      </c>
      <c r="N70" s="3">
        <f t="shared" si="58"/>
        <v>5.4211312233284126E-2</v>
      </c>
      <c r="O70" s="3">
        <f t="shared" si="59"/>
        <v>3.6125242984351935E-2</v>
      </c>
      <c r="P70" s="3">
        <f t="shared" si="60"/>
        <v>2.1710934633508039E-2</v>
      </c>
      <c r="Q70" s="3">
        <f t="shared" si="61"/>
        <v>0.16166094679487752</v>
      </c>
      <c r="R70" s="3">
        <f t="shared" si="62"/>
        <v>7.4392219191675935E-2</v>
      </c>
      <c r="S70" s="3">
        <f t="shared" si="63"/>
        <v>5.1327557199039475E-2</v>
      </c>
      <c r="T70" s="3">
        <f t="shared" si="64"/>
        <v>1.7175844273991103E-2</v>
      </c>
      <c r="U70" s="3">
        <f t="shared" si="65"/>
        <v>2.712856756742088E-2</v>
      </c>
      <c r="V70" s="3">
        <f t="shared" si="66"/>
        <v>0.15119180796446052</v>
      </c>
      <c r="W70" s="3">
        <f t="shared" si="67"/>
        <v>6.343387835101133E-2</v>
      </c>
      <c r="X70" s="3">
        <f t="shared" si="68"/>
        <v>3.8632748839033226E-2</v>
      </c>
      <c r="Y70" s="3">
        <f t="shared" si="69"/>
        <v>5.8967657945689922E-3</v>
      </c>
      <c r="Z70" s="3">
        <f t="shared" si="70"/>
        <v>1.2611891646137963E-2</v>
      </c>
      <c r="AA70" s="3">
        <f t="shared" si="71"/>
        <v>3.7830691419866724E-2</v>
      </c>
      <c r="AB70" s="3"/>
      <c r="AD70" s="4">
        <f t="shared" si="72"/>
        <v>-6.0853528986398073</v>
      </c>
      <c r="AE70" s="4">
        <f t="shared" si="73"/>
        <v>-6.1588744750434712</v>
      </c>
      <c r="AF70" s="4">
        <f t="shared" si="74"/>
        <v>-6.2084652405848635</v>
      </c>
      <c r="AG70" s="4">
        <f t="shared" si="75"/>
        <v>-6.2070777455114241</v>
      </c>
      <c r="AH70" s="4">
        <f t="shared" si="76"/>
        <v>-6.2604948962348486</v>
      </c>
      <c r="AI70" s="4">
        <f t="shared" si="77"/>
        <v>-6.1180664868205215</v>
      </c>
      <c r="AJ70" s="4">
        <f t="shared" si="78"/>
        <v>-6.1928993447174099</v>
      </c>
      <c r="AK70" s="4">
        <f t="shared" si="79"/>
        <v>-6.2238762671171965</v>
      </c>
      <c r="AL70" s="4">
        <f t="shared" si="80"/>
        <v>-6.2419623363661287</v>
      </c>
      <c r="AM70" s="4">
        <f t="shared" si="81"/>
        <v>-6.2563766447169726</v>
      </c>
      <c r="AN70" s="4">
        <f t="shared" si="82"/>
        <v>-6.1164266325556031</v>
      </c>
      <c r="AO70" s="4">
        <f t="shared" si="83"/>
        <v>-6.2036953601588047</v>
      </c>
      <c r="AP70" s="4">
        <f t="shared" si="84"/>
        <v>-6.2267600221514412</v>
      </c>
      <c r="AQ70" s="4">
        <f t="shared" si="85"/>
        <v>-6.2609117350764896</v>
      </c>
      <c r="AR70" s="4">
        <f t="shared" si="86"/>
        <v>-6.2509590117830598</v>
      </c>
      <c r="AS70" s="4">
        <f t="shared" si="87"/>
        <v>-6.1268957713860202</v>
      </c>
      <c r="AT70" s="4">
        <f t="shared" si="88"/>
        <v>-6.2146537009994693</v>
      </c>
      <c r="AU70" s="4">
        <f t="shared" si="89"/>
        <v>-6.2394548305114474</v>
      </c>
      <c r="AV70" s="4">
        <f t="shared" si="90"/>
        <v>-6.2721908135559117</v>
      </c>
      <c r="AW70" s="4">
        <f t="shared" si="91"/>
        <v>-6.2654756877043427</v>
      </c>
      <c r="AX70" s="4">
        <f t="shared" si="92"/>
        <v>-6.2402568879306139</v>
      </c>
      <c r="BA70" t="s">
        <v>50</v>
      </c>
      <c r="BB70">
        <v>-242.02344656564199</v>
      </c>
      <c r="BC70">
        <v>-165.672321932762</v>
      </c>
      <c r="BD70">
        <v>-76.341427006152998</v>
      </c>
      <c r="BE70">
        <v>-242.08728429460899</v>
      </c>
      <c r="BF70">
        <v>-165.71421476523</v>
      </c>
      <c r="BG70">
        <v>-76.363254738566994</v>
      </c>
      <c r="BH70">
        <v>-242.10796735019099</v>
      </c>
      <c r="BI70">
        <v>-165.72752439835699</v>
      </c>
      <c r="BJ70">
        <v>-76.370549133110003</v>
      </c>
      <c r="BK70">
        <v>-242.02348106025499</v>
      </c>
      <c r="BL70">
        <v>-165.672247361166</v>
      </c>
      <c r="BM70">
        <v>-76.341483939943004</v>
      </c>
      <c r="BN70">
        <v>-242.08644788273199</v>
      </c>
      <c r="BO70">
        <v>-165.71349680459301</v>
      </c>
      <c r="BP70">
        <v>-76.363082065247994</v>
      </c>
      <c r="BQ70">
        <v>-242.10556125197701</v>
      </c>
      <c r="BR70">
        <v>-165.72560042965799</v>
      </c>
      <c r="BS70">
        <v>-76.370042444562003</v>
      </c>
      <c r="BT70">
        <v>-242.02345464767399</v>
      </c>
      <c r="BU70">
        <v>-165.67219626837201</v>
      </c>
      <c r="BV70">
        <v>-76.341511233429998</v>
      </c>
      <c r="BW70">
        <v>-242.086191066178</v>
      </c>
      <c r="BX70">
        <v>-165.713261978677</v>
      </c>
      <c r="BY70">
        <v>-76.363042870065001</v>
      </c>
      <c r="BZ70">
        <v>-242.10463340962701</v>
      </c>
      <c r="CA70">
        <v>-165.72484775568901</v>
      </c>
      <c r="CB70">
        <v>-76.369862680625005</v>
      </c>
      <c r="CC70">
        <v>-242.02344816066699</v>
      </c>
      <c r="CD70">
        <v>-165.67216994142001</v>
      </c>
      <c r="CE70">
        <v>-76.341514389740993</v>
      </c>
      <c r="CF70">
        <v>-242.086065266036</v>
      </c>
      <c r="CG70">
        <v>-165.713123619448</v>
      </c>
      <c r="CH70">
        <v>-76.363037965925002</v>
      </c>
      <c r="CI70">
        <v>-242.10430001720701</v>
      </c>
      <c r="CJ70">
        <v>-165.724546835654</v>
      </c>
      <c r="CK70">
        <v>-76.369809977776001</v>
      </c>
    </row>
    <row r="71" spans="1:89" ht="17" x14ac:dyDescent="0.25">
      <c r="A71" s="5">
        <v>7</v>
      </c>
      <c r="B71" t="s">
        <v>39</v>
      </c>
      <c r="C71" t="s">
        <v>2</v>
      </c>
      <c r="D71" t="s">
        <v>12</v>
      </c>
      <c r="E71" s="3">
        <v>1.25</v>
      </c>
      <c r="F71" s="2">
        <v>-5.8620179315218177</v>
      </c>
      <c r="G71" s="3">
        <f t="shared" si="51"/>
        <v>0.14522504695572991</v>
      </c>
      <c r="H71" s="3">
        <f t="shared" si="52"/>
        <v>9.5495153137655997E-2</v>
      </c>
      <c r="I71" s="3">
        <f t="shared" si="53"/>
        <v>7.2854780414900233E-2</v>
      </c>
      <c r="J71" s="3">
        <f t="shared" si="54"/>
        <v>6.289052685905272E-2</v>
      </c>
      <c r="K71" s="3">
        <f t="shared" si="55"/>
        <v>4.9100946738565909E-2</v>
      </c>
      <c r="L71" s="3">
        <f t="shared" si="56"/>
        <v>0.11284511559688504</v>
      </c>
      <c r="M71" s="3">
        <f t="shared" si="57"/>
        <v>6.9703323534612061E-2</v>
      </c>
      <c r="N71" s="3">
        <f t="shared" si="58"/>
        <v>4.4059848501422749E-2</v>
      </c>
      <c r="O71" s="3">
        <f t="shared" si="59"/>
        <v>4.1418083024639785E-2</v>
      </c>
      <c r="P71" s="3">
        <f t="shared" si="60"/>
        <v>1.7155218958404106E-2</v>
      </c>
      <c r="Q71" s="3">
        <f t="shared" si="61"/>
        <v>0.1177752776594394</v>
      </c>
      <c r="R71" s="3">
        <f t="shared" si="62"/>
        <v>5.8757573058081825E-2</v>
      </c>
      <c r="S71" s="3">
        <f t="shared" si="63"/>
        <v>4.3388699481849535E-2</v>
      </c>
      <c r="T71" s="3">
        <f t="shared" si="64"/>
        <v>2.0063539055360735E-2</v>
      </c>
      <c r="U71" s="3">
        <f t="shared" si="65"/>
        <v>2.7263979664163607E-2</v>
      </c>
      <c r="V71" s="3">
        <f t="shared" si="66"/>
        <v>0.10632885049699059</v>
      </c>
      <c r="W71" s="3">
        <f t="shared" si="67"/>
        <v>4.6904505322148182E-2</v>
      </c>
      <c r="X71" s="3">
        <f t="shared" si="68"/>
        <v>2.9640283235539577E-2</v>
      </c>
      <c r="Y71" s="3">
        <f t="shared" si="69"/>
        <v>7.9438637940487666E-3</v>
      </c>
      <c r="Z71" s="3">
        <f t="shared" si="70"/>
        <v>1.1527001046310659E-2</v>
      </c>
      <c r="AA71" s="3">
        <f t="shared" si="71"/>
        <v>4.6545451569696361E-2</v>
      </c>
      <c r="AB71" s="3"/>
      <c r="AD71" s="4">
        <f t="shared" si="72"/>
        <v>-5.7167928845660878</v>
      </c>
      <c r="AE71" s="4">
        <f t="shared" si="73"/>
        <v>-5.7665227783841617</v>
      </c>
      <c r="AF71" s="4">
        <f t="shared" si="74"/>
        <v>-5.7891631511069175</v>
      </c>
      <c r="AG71" s="4">
        <f t="shared" si="75"/>
        <v>-5.799127404662765</v>
      </c>
      <c r="AH71" s="4">
        <f t="shared" si="76"/>
        <v>-5.8129169847832518</v>
      </c>
      <c r="AI71" s="4">
        <f t="shared" si="77"/>
        <v>-5.7491728159249327</v>
      </c>
      <c r="AJ71" s="4">
        <f t="shared" si="78"/>
        <v>-5.7923146079872057</v>
      </c>
      <c r="AK71" s="4">
        <f t="shared" si="79"/>
        <v>-5.817958083020395</v>
      </c>
      <c r="AL71" s="4">
        <f t="shared" si="80"/>
        <v>-5.8205998484971779</v>
      </c>
      <c r="AM71" s="4">
        <f t="shared" si="81"/>
        <v>-5.8448627125634136</v>
      </c>
      <c r="AN71" s="4">
        <f t="shared" si="82"/>
        <v>-5.7442426538623783</v>
      </c>
      <c r="AO71" s="4">
        <f t="shared" si="83"/>
        <v>-5.8032603584637359</v>
      </c>
      <c r="AP71" s="4">
        <f t="shared" si="84"/>
        <v>-5.8186292320399682</v>
      </c>
      <c r="AQ71" s="4">
        <f t="shared" si="85"/>
        <v>-5.841954392466457</v>
      </c>
      <c r="AR71" s="4">
        <f t="shared" si="86"/>
        <v>-5.8347539518576541</v>
      </c>
      <c r="AS71" s="4">
        <f t="shared" si="87"/>
        <v>-5.7556890810248271</v>
      </c>
      <c r="AT71" s="4">
        <f t="shared" si="88"/>
        <v>-5.8151134261996695</v>
      </c>
      <c r="AU71" s="4">
        <f t="shared" si="89"/>
        <v>-5.8323776482862781</v>
      </c>
      <c r="AV71" s="4">
        <f t="shared" si="90"/>
        <v>-5.8540740677277689</v>
      </c>
      <c r="AW71" s="4">
        <f t="shared" si="91"/>
        <v>-5.8504909304755071</v>
      </c>
      <c r="AX71" s="4">
        <f t="shared" si="92"/>
        <v>-5.8154724799521214</v>
      </c>
      <c r="BA71" t="s">
        <v>49</v>
      </c>
      <c r="BB71">
        <v>-242.02272235815499</v>
      </c>
      <c r="BC71">
        <v>-165.67228909202501</v>
      </c>
      <c r="BD71">
        <v>-76.341322977147001</v>
      </c>
      <c r="BE71">
        <v>-242.086585171303</v>
      </c>
      <c r="BF71">
        <v>-165.71419881217901</v>
      </c>
      <c r="BG71">
        <v>-76.363196820514005</v>
      </c>
      <c r="BH71">
        <v>-242.107268787295</v>
      </c>
      <c r="BI71">
        <v>-165.72751897977199</v>
      </c>
      <c r="BJ71">
        <v>-76.370524189183996</v>
      </c>
      <c r="BK71">
        <v>-242.022769063726</v>
      </c>
      <c r="BL71">
        <v>-165.67221408591899</v>
      </c>
      <c r="BM71">
        <v>-76.341393088120995</v>
      </c>
      <c r="BN71">
        <v>-242.08575057648301</v>
      </c>
      <c r="BO71">
        <v>-165.71348170515299</v>
      </c>
      <c r="BP71">
        <v>-76.363038230824998</v>
      </c>
      <c r="BQ71">
        <v>-242.104882665594</v>
      </c>
      <c r="BR71">
        <v>-165.72559326949599</v>
      </c>
      <c r="BS71">
        <v>-76.370017890116003</v>
      </c>
      <c r="BT71">
        <v>-242.022741974111</v>
      </c>
      <c r="BU71">
        <v>-165.67216473719901</v>
      </c>
      <c r="BV71">
        <v>-76.341423203939001</v>
      </c>
      <c r="BW71">
        <v>-242.08549820971501</v>
      </c>
      <c r="BX71">
        <v>-165.71324800866401</v>
      </c>
      <c r="BY71">
        <v>-76.363002117383004</v>
      </c>
      <c r="BZ71">
        <v>-242.103950208615</v>
      </c>
      <c r="CA71">
        <v>-165.724841709278</v>
      </c>
      <c r="CB71">
        <v>-76.369835923810996</v>
      </c>
      <c r="CC71">
        <v>-242.02273784405801</v>
      </c>
      <c r="CD71">
        <v>-165.672139083151</v>
      </c>
      <c r="CE71">
        <v>-76.341426486892004</v>
      </c>
      <c r="CF71">
        <v>-242.08537490489701</v>
      </c>
      <c r="CG71">
        <v>-165.713110208502</v>
      </c>
      <c r="CH71">
        <v>-76.362997723662005</v>
      </c>
      <c r="CI71">
        <v>-242.10361995164601</v>
      </c>
      <c r="CJ71">
        <v>-165.724541309404</v>
      </c>
      <c r="CK71">
        <v>-76.369784157221005</v>
      </c>
    </row>
    <row r="72" spans="1:89" ht="17" x14ac:dyDescent="0.25">
      <c r="A72" s="5">
        <v>7</v>
      </c>
      <c r="B72" t="s">
        <v>39</v>
      </c>
      <c r="C72" t="s">
        <v>2</v>
      </c>
      <c r="D72" t="s">
        <v>12</v>
      </c>
      <c r="E72" s="3">
        <v>1.5</v>
      </c>
      <c r="F72" s="2">
        <v>-4.8269046629709651</v>
      </c>
      <c r="G72" s="3">
        <f t="shared" si="51"/>
        <v>8.1465511161861848E-2</v>
      </c>
      <c r="H72" s="3">
        <f t="shared" si="52"/>
        <v>5.9878736302199087E-2</v>
      </c>
      <c r="I72" s="3">
        <f t="shared" si="53"/>
        <v>5.6485680109481962E-2</v>
      </c>
      <c r="J72" s="3">
        <f t="shared" si="54"/>
        <v>4.5725705341898681E-2</v>
      </c>
      <c r="K72" s="3">
        <f t="shared" si="55"/>
        <v>5.2925752300729378E-2</v>
      </c>
      <c r="L72" s="3">
        <f t="shared" si="56"/>
        <v>3.2705829227361427E-2</v>
      </c>
      <c r="M72" s="3">
        <f t="shared" si="57"/>
        <v>4.1051350399371245E-2</v>
      </c>
      <c r="N72" s="3">
        <f t="shared" si="58"/>
        <v>2.5063662120260233E-2</v>
      </c>
      <c r="O72" s="3">
        <f t="shared" si="59"/>
        <v>4.6522960692949589E-2</v>
      </c>
      <c r="P72" s="3">
        <f t="shared" si="60"/>
        <v>8.2896940897176918E-3</v>
      </c>
      <c r="Q72" s="3">
        <f t="shared" si="61"/>
        <v>5.9985658276185738E-2</v>
      </c>
      <c r="R72" s="3">
        <f t="shared" si="62"/>
        <v>3.451834523735986E-2</v>
      </c>
      <c r="S72" s="3">
        <f t="shared" si="63"/>
        <v>2.01976321648214E-2</v>
      </c>
      <c r="T72" s="3">
        <f t="shared" si="64"/>
        <v>1.7821100176093729E-2</v>
      </c>
      <c r="U72" s="3">
        <f t="shared" si="65"/>
        <v>5.1726217280601006E-3</v>
      </c>
      <c r="V72" s="3">
        <f t="shared" si="66"/>
        <v>2.5466942385946822E-2</v>
      </c>
      <c r="W72" s="3">
        <f t="shared" si="67"/>
        <v>3.1261670070126257E-2</v>
      </c>
      <c r="X72" s="3">
        <f t="shared" si="68"/>
        <v>1.7215159207220943E-2</v>
      </c>
      <c r="Y72" s="3">
        <f t="shared" si="69"/>
        <v>3.5060892550273337E-2</v>
      </c>
      <c r="Z72" s="3">
        <f t="shared" si="70"/>
        <v>2.4778363346644738E-3</v>
      </c>
      <c r="AA72" s="3">
        <f t="shared" si="71"/>
        <v>7.489398290372673E-2</v>
      </c>
      <c r="AB72" s="3"/>
      <c r="AD72" s="4">
        <f t="shared" si="72"/>
        <v>-4.7454391518091033</v>
      </c>
      <c r="AE72" s="4">
        <f t="shared" si="73"/>
        <v>-4.767025926668766</v>
      </c>
      <c r="AF72" s="4">
        <f t="shared" si="74"/>
        <v>-4.7704189828614831</v>
      </c>
      <c r="AG72" s="4">
        <f t="shared" si="75"/>
        <v>-4.7811789576290664</v>
      </c>
      <c r="AH72" s="4">
        <f t="shared" si="76"/>
        <v>-4.7739789106702357</v>
      </c>
      <c r="AI72" s="4">
        <f t="shared" si="77"/>
        <v>-4.7941988337436037</v>
      </c>
      <c r="AJ72" s="4">
        <f t="shared" si="78"/>
        <v>-4.7858533125715939</v>
      </c>
      <c r="AK72" s="4">
        <f t="shared" si="79"/>
        <v>-4.8018410008507049</v>
      </c>
      <c r="AL72" s="4">
        <f t="shared" si="80"/>
        <v>-4.7803817022780155</v>
      </c>
      <c r="AM72" s="4">
        <f t="shared" si="81"/>
        <v>-4.8186149688812474</v>
      </c>
      <c r="AN72" s="4">
        <f t="shared" si="82"/>
        <v>-4.7669190046947794</v>
      </c>
      <c r="AO72" s="4">
        <f t="shared" si="83"/>
        <v>-4.7923863177336052</v>
      </c>
      <c r="AP72" s="4">
        <f t="shared" si="84"/>
        <v>-4.8067070308061437</v>
      </c>
      <c r="AQ72" s="4">
        <f t="shared" si="85"/>
        <v>-4.8090835627948714</v>
      </c>
      <c r="AR72" s="4">
        <f t="shared" si="86"/>
        <v>-4.821732041242905</v>
      </c>
      <c r="AS72" s="4">
        <f t="shared" si="87"/>
        <v>-4.8014377205850183</v>
      </c>
      <c r="AT72" s="4">
        <f t="shared" si="88"/>
        <v>-4.7956429929008388</v>
      </c>
      <c r="AU72" s="4">
        <f t="shared" si="89"/>
        <v>-4.8096895037637442</v>
      </c>
      <c r="AV72" s="4">
        <f t="shared" si="90"/>
        <v>-4.7918437704206918</v>
      </c>
      <c r="AW72" s="4">
        <f t="shared" si="91"/>
        <v>-4.8244268266363006</v>
      </c>
      <c r="AX72" s="4">
        <f t="shared" si="92"/>
        <v>-4.7520106800672384</v>
      </c>
      <c r="BA72" t="s">
        <v>48</v>
      </c>
      <c r="BB72">
        <v>-242.021058654922</v>
      </c>
      <c r="BC72">
        <v>-165.67226534666301</v>
      </c>
      <c r="BD72">
        <v>-76.341230969917007</v>
      </c>
      <c r="BE72">
        <v>-242.0849419303</v>
      </c>
      <c r="BF72">
        <v>-165.71418248093599</v>
      </c>
      <c r="BG72">
        <v>-76.363162710308004</v>
      </c>
      <c r="BH72">
        <v>-242.10563163820501</v>
      </c>
      <c r="BI72">
        <v>-165.72751524396</v>
      </c>
      <c r="BJ72">
        <v>-76.370514248009997</v>
      </c>
      <c r="BK72">
        <v>-242.02108410784001</v>
      </c>
      <c r="BL72">
        <v>-165.67217932828001</v>
      </c>
      <c r="BM72">
        <v>-76.341264737722</v>
      </c>
      <c r="BN72">
        <v>-242.084102440126</v>
      </c>
      <c r="BO72">
        <v>-165.71346893392999</v>
      </c>
      <c r="BP72">
        <v>-76.363006763792001</v>
      </c>
      <c r="BQ72">
        <v>-242.10324333398799</v>
      </c>
      <c r="BR72">
        <v>-165.72559020109401</v>
      </c>
      <c r="BS72">
        <v>-76.370000912487995</v>
      </c>
      <c r="BT72">
        <v>-242.021075493849</v>
      </c>
      <c r="BU72">
        <v>-165.67213521318399</v>
      </c>
      <c r="BV72">
        <v>-76.341343711999997</v>
      </c>
      <c r="BW72">
        <v>-242.083845837327</v>
      </c>
      <c r="BX72">
        <v>-165.713234463063</v>
      </c>
      <c r="BY72">
        <v>-76.362974220853999</v>
      </c>
      <c r="BZ72">
        <v>-242.10231848577499</v>
      </c>
      <c r="CA72">
        <v>-165.72483675537899</v>
      </c>
      <c r="CB72">
        <v>-76.369821755478</v>
      </c>
      <c r="CC72">
        <v>-242.021055051639</v>
      </c>
      <c r="CD72">
        <v>-165.67210995179499</v>
      </c>
      <c r="CE72">
        <v>-76.341293522106</v>
      </c>
      <c r="CF72">
        <v>-242.08370782382201</v>
      </c>
      <c r="CG72">
        <v>-165.713096610691</v>
      </c>
      <c r="CH72">
        <v>-76.362968869878998</v>
      </c>
      <c r="CI72">
        <v>-242.10197191742</v>
      </c>
      <c r="CJ72">
        <v>-165.724536398726</v>
      </c>
      <c r="CK72">
        <v>-76.369770790903004</v>
      </c>
    </row>
    <row r="73" spans="1:89" ht="17" x14ac:dyDescent="0.25">
      <c r="A73" s="5">
        <v>7</v>
      </c>
      <c r="B73" t="s">
        <v>39</v>
      </c>
      <c r="C73" t="s">
        <v>2</v>
      </c>
      <c r="D73" t="s">
        <v>12</v>
      </c>
      <c r="E73" s="3">
        <v>2</v>
      </c>
      <c r="F73" s="2">
        <v>-3.2435849574972813</v>
      </c>
      <c r="G73" s="3">
        <f t="shared" si="51"/>
        <v>1.4460747000634377E-2</v>
      </c>
      <c r="H73" s="3">
        <f t="shared" si="52"/>
        <v>3.5738666980280165E-2</v>
      </c>
      <c r="I73" s="3">
        <f t="shared" si="53"/>
        <v>1.05919516892925E-2</v>
      </c>
      <c r="J73" s="3">
        <f t="shared" si="54"/>
        <v>6.8651126802539597E-2</v>
      </c>
      <c r="K73" s="3">
        <f t="shared" si="55"/>
        <v>1.5791487304530616E-2</v>
      </c>
      <c r="L73" s="3">
        <f t="shared" si="56"/>
        <v>1.9373057673238936E-2</v>
      </c>
      <c r="M73" s="3">
        <f t="shared" si="57"/>
        <v>2.3998896719839014E-2</v>
      </c>
      <c r="N73" s="3">
        <f t="shared" si="58"/>
        <v>1.2647050320693243E-2</v>
      </c>
      <c r="O73" s="3">
        <f t="shared" si="59"/>
        <v>5.2435039558434315E-2</v>
      </c>
      <c r="P73" s="3">
        <f t="shared" si="60"/>
        <v>7.3691639372075457E-4</v>
      </c>
      <c r="Q73" s="3">
        <f t="shared" si="61"/>
        <v>1.8209796238621845E-2</v>
      </c>
      <c r="R73" s="3">
        <f t="shared" si="62"/>
        <v>1.0977319061402646E-2</v>
      </c>
      <c r="S73" s="3">
        <f t="shared" si="63"/>
        <v>5.4501400928783639E-3</v>
      </c>
      <c r="T73" s="3">
        <f t="shared" si="64"/>
        <v>3.0113394235605551E-2</v>
      </c>
      <c r="U73" s="3">
        <f t="shared" si="65"/>
        <v>3.4886734950756448E-4</v>
      </c>
      <c r="V73" s="3">
        <f t="shared" si="66"/>
        <v>1.5384028718342435E-2</v>
      </c>
      <c r="W73" s="3">
        <f t="shared" si="67"/>
        <v>6.7255343309913229E-3</v>
      </c>
      <c r="X73" s="3">
        <f t="shared" si="68"/>
        <v>5.4990538287547075E-3</v>
      </c>
      <c r="Y73" s="3">
        <f t="shared" si="69"/>
        <v>2.122132318274117E-2</v>
      </c>
      <c r="Z73" s="3">
        <f t="shared" si="70"/>
        <v>4.2122546132934424E-3</v>
      </c>
      <c r="AA73" s="3">
        <f t="shared" si="71"/>
        <v>5.3644831450436303E-2</v>
      </c>
      <c r="AB73" s="3"/>
      <c r="AD73" s="4">
        <f t="shared" si="72"/>
        <v>-3.2580457044979156</v>
      </c>
      <c r="AE73" s="4">
        <f t="shared" si="73"/>
        <v>-3.2078462905170011</v>
      </c>
      <c r="AF73" s="4">
        <f t="shared" si="74"/>
        <v>-3.2329930058079888</v>
      </c>
      <c r="AG73" s="4">
        <f t="shared" si="75"/>
        <v>-3.1749338306947417</v>
      </c>
      <c r="AH73" s="4">
        <f t="shared" si="76"/>
        <v>-3.2593764448018119</v>
      </c>
      <c r="AI73" s="4">
        <f t="shared" si="77"/>
        <v>-3.2629580151705202</v>
      </c>
      <c r="AJ73" s="4">
        <f t="shared" si="78"/>
        <v>-3.2195860607774422</v>
      </c>
      <c r="AK73" s="4">
        <f t="shared" si="79"/>
        <v>-3.230937907176588</v>
      </c>
      <c r="AL73" s="4">
        <f t="shared" si="80"/>
        <v>-3.1911499179388469</v>
      </c>
      <c r="AM73" s="4">
        <f t="shared" si="81"/>
        <v>-3.2428480411035605</v>
      </c>
      <c r="AN73" s="4">
        <f t="shared" si="82"/>
        <v>-3.2617947537359031</v>
      </c>
      <c r="AO73" s="4">
        <f t="shared" si="83"/>
        <v>-3.2326076384358786</v>
      </c>
      <c r="AP73" s="4">
        <f t="shared" si="84"/>
        <v>-3.2381348174044029</v>
      </c>
      <c r="AQ73" s="4">
        <f t="shared" si="85"/>
        <v>-3.2134715632616757</v>
      </c>
      <c r="AR73" s="4">
        <f t="shared" si="86"/>
        <v>-3.2439338248467888</v>
      </c>
      <c r="AS73" s="4">
        <f t="shared" si="87"/>
        <v>-3.2589689862156237</v>
      </c>
      <c r="AT73" s="4">
        <f t="shared" si="88"/>
        <v>-3.2368594231662899</v>
      </c>
      <c r="AU73" s="4">
        <f t="shared" si="89"/>
        <v>-3.2380859036685266</v>
      </c>
      <c r="AV73" s="4">
        <f t="shared" si="90"/>
        <v>-3.2223636343145401</v>
      </c>
      <c r="AW73" s="4">
        <f t="shared" si="91"/>
        <v>-3.2393727028839878</v>
      </c>
      <c r="AX73" s="4">
        <f t="shared" si="92"/>
        <v>-3.189940126046845</v>
      </c>
      <c r="BA73" t="s">
        <v>47</v>
      </c>
      <c r="BB73">
        <v>-242.01855210138899</v>
      </c>
      <c r="BC73">
        <v>-165.672209997956</v>
      </c>
      <c r="BD73">
        <v>-76.341150077329004</v>
      </c>
      <c r="BE73">
        <v>-242.082438098343</v>
      </c>
      <c r="BF73">
        <v>-165.714167056473</v>
      </c>
      <c r="BG73">
        <v>-76.363159013621001</v>
      </c>
      <c r="BH73">
        <v>-242.10317457938999</v>
      </c>
      <c r="BI73">
        <v>-165.72751670947</v>
      </c>
      <c r="BJ73">
        <v>-76.370505767831006</v>
      </c>
      <c r="BK73">
        <v>-242.018505444597</v>
      </c>
      <c r="BL73">
        <v>-165.67212909477399</v>
      </c>
      <c r="BM73">
        <v>-76.341176495453993</v>
      </c>
      <c r="BN73">
        <v>-242.08157273081099</v>
      </c>
      <c r="BO73">
        <v>-165.71345535888099</v>
      </c>
      <c r="BP73">
        <v>-76.362986635167005</v>
      </c>
      <c r="BQ73">
        <v>-242.10073071206699</v>
      </c>
      <c r="BR73">
        <v>-165.72559041070801</v>
      </c>
      <c r="BS73">
        <v>-76.369991474277995</v>
      </c>
      <c r="BT73">
        <v>-242.01851695091699</v>
      </c>
      <c r="BU73">
        <v>-165.67209800689599</v>
      </c>
      <c r="BV73">
        <v>-76.341220943427004</v>
      </c>
      <c r="BW73">
        <v>-242.08131709198801</v>
      </c>
      <c r="BX73">
        <v>-165.71322106666</v>
      </c>
      <c r="BY73">
        <v>-76.362944537361003</v>
      </c>
      <c r="BZ73">
        <v>-242.09981033320301</v>
      </c>
      <c r="CA73">
        <v>-165.72483770746601</v>
      </c>
      <c r="CB73">
        <v>-76.369812329650003</v>
      </c>
      <c r="CC73">
        <v>-242.018490340943</v>
      </c>
      <c r="CD73">
        <v>-165.67207317142601</v>
      </c>
      <c r="CE73">
        <v>-76.341223672070001</v>
      </c>
      <c r="CF73">
        <v>-242.08118271359299</v>
      </c>
      <c r="CG73">
        <v>-165.71308430969</v>
      </c>
      <c r="CH73">
        <v>-76.362940140286</v>
      </c>
      <c r="CI73">
        <v>-242.09945911824701</v>
      </c>
      <c r="CJ73">
        <v>-165.72453737471801</v>
      </c>
      <c r="CK73">
        <v>-76.369761525390999</v>
      </c>
    </row>
    <row r="74" spans="1:89" ht="17" x14ac:dyDescent="0.25">
      <c r="A74" s="5">
        <v>8</v>
      </c>
      <c r="B74" t="s">
        <v>39</v>
      </c>
      <c r="C74" t="s">
        <v>2</v>
      </c>
      <c r="D74" t="s">
        <v>1</v>
      </c>
      <c r="E74" s="3">
        <v>0.9</v>
      </c>
      <c r="F74" s="2">
        <v>-0.9060543238010238</v>
      </c>
      <c r="G74" s="3">
        <f t="shared" si="51"/>
        <v>6.9033776117945478E-2</v>
      </c>
      <c r="H74" s="3">
        <f t="shared" si="52"/>
        <v>3.4748762329917859E-2</v>
      </c>
      <c r="I74" s="3">
        <f t="shared" si="53"/>
        <v>3.7864708422925886E-2</v>
      </c>
      <c r="J74" s="3">
        <f t="shared" si="54"/>
        <v>1.2270329828034776E-2</v>
      </c>
      <c r="K74" s="3">
        <f t="shared" si="55"/>
        <v>4.1133897766409744E-2</v>
      </c>
      <c r="L74" s="3">
        <f t="shared" si="56"/>
        <v>5.8602092693413432E-2</v>
      </c>
      <c r="M74" s="3">
        <f t="shared" si="57"/>
        <v>3.0312826763704059E-2</v>
      </c>
      <c r="N74" s="3">
        <f t="shared" si="58"/>
        <v>2.2079609708251957E-2</v>
      </c>
      <c r="O74" s="3">
        <f t="shared" si="59"/>
        <v>1.1765412471840708E-2</v>
      </c>
      <c r="P74" s="3">
        <f t="shared" si="60"/>
        <v>1.3441480338597267E-2</v>
      </c>
      <c r="Q74" s="3">
        <f t="shared" si="61"/>
        <v>7.1848399688345221E-2</v>
      </c>
      <c r="R74" s="3">
        <f t="shared" si="62"/>
        <v>3.2735032891342053E-2</v>
      </c>
      <c r="S74" s="3">
        <f t="shared" si="63"/>
        <v>3.4804556696047984E-2</v>
      </c>
      <c r="T74" s="3">
        <f t="shared" si="64"/>
        <v>7.0909663349256746E-3</v>
      </c>
      <c r="U74" s="3">
        <f t="shared" si="65"/>
        <v>3.6975860360001778E-2</v>
      </c>
      <c r="V74" s="3">
        <f t="shared" si="66"/>
        <v>6.5545407512205833E-2</v>
      </c>
      <c r="W74" s="3">
        <f t="shared" si="67"/>
        <v>2.6840326606583087E-2</v>
      </c>
      <c r="X74" s="3">
        <f t="shared" si="68"/>
        <v>2.4174178682665581E-2</v>
      </c>
      <c r="Y74" s="3">
        <f t="shared" si="69"/>
        <v>1.4639463024637145E-3</v>
      </c>
      <c r="Z74" s="3">
        <f t="shared" si="70"/>
        <v>2.1376908729702992E-2</v>
      </c>
      <c r="AA74" s="3">
        <f t="shared" si="71"/>
        <v>2.5541571746569791E-2</v>
      </c>
      <c r="AB74" s="3"/>
      <c r="AD74" s="4">
        <f t="shared" si="72"/>
        <v>-0.83702054768307832</v>
      </c>
      <c r="AE74" s="4">
        <f t="shared" si="73"/>
        <v>-0.87130556147110594</v>
      </c>
      <c r="AF74" s="4">
        <f t="shared" si="74"/>
        <v>-0.86818961537809791</v>
      </c>
      <c r="AG74" s="4">
        <f t="shared" si="75"/>
        <v>-0.89378399397298902</v>
      </c>
      <c r="AH74" s="4">
        <f t="shared" si="76"/>
        <v>-0.86492042603461405</v>
      </c>
      <c r="AI74" s="4">
        <f t="shared" si="77"/>
        <v>-0.84745223110761037</v>
      </c>
      <c r="AJ74" s="4">
        <f t="shared" si="78"/>
        <v>-0.87574149703731974</v>
      </c>
      <c r="AK74" s="4">
        <f t="shared" si="79"/>
        <v>-0.88397471409277184</v>
      </c>
      <c r="AL74" s="4">
        <f t="shared" si="80"/>
        <v>-0.89428891132918309</v>
      </c>
      <c r="AM74" s="4">
        <f t="shared" si="81"/>
        <v>-0.89261284346242653</v>
      </c>
      <c r="AN74" s="4">
        <f t="shared" si="82"/>
        <v>-0.83420592411267858</v>
      </c>
      <c r="AO74" s="4">
        <f t="shared" si="83"/>
        <v>-0.87331929090968174</v>
      </c>
      <c r="AP74" s="4">
        <f t="shared" si="84"/>
        <v>-0.87124976710497581</v>
      </c>
      <c r="AQ74" s="4">
        <f t="shared" si="85"/>
        <v>-0.89896335746609812</v>
      </c>
      <c r="AR74" s="4">
        <f t="shared" si="86"/>
        <v>-0.86907846344102202</v>
      </c>
      <c r="AS74" s="4">
        <f t="shared" si="87"/>
        <v>-0.84050891628881796</v>
      </c>
      <c r="AT74" s="4">
        <f t="shared" si="88"/>
        <v>-0.87921399719444071</v>
      </c>
      <c r="AU74" s="4">
        <f t="shared" si="89"/>
        <v>-0.88188014511835822</v>
      </c>
      <c r="AV74" s="4">
        <f t="shared" si="90"/>
        <v>-0.90459037749856008</v>
      </c>
      <c r="AW74" s="4">
        <f t="shared" si="91"/>
        <v>-0.88467741507132081</v>
      </c>
      <c r="AX74" s="4">
        <f t="shared" si="92"/>
        <v>-0.88051275205445401</v>
      </c>
      <c r="BA74" t="s">
        <v>46</v>
      </c>
      <c r="BB74">
        <v>-206.113937636815</v>
      </c>
      <c r="BC74">
        <v>-165.672393960101</v>
      </c>
      <c r="BD74">
        <v>-40.440209799621002</v>
      </c>
      <c r="BE74">
        <v>-206.16748869813199</v>
      </c>
      <c r="BF74">
        <v>-165.71425753104199</v>
      </c>
      <c r="BG74">
        <v>-40.451842653352003</v>
      </c>
      <c r="BH74">
        <v>-206.18478836039901</v>
      </c>
      <c r="BI74">
        <v>-165.72755418048999</v>
      </c>
      <c r="BJ74">
        <v>-40.455850631746998</v>
      </c>
      <c r="BK74">
        <v>-206.11382255880599</v>
      </c>
      <c r="BL74">
        <v>-165.67232030313599</v>
      </c>
      <c r="BM74">
        <v>-40.440151754631998</v>
      </c>
      <c r="BN74">
        <v>-206.16656926814301</v>
      </c>
      <c r="BO74">
        <v>-165.71354210433901</v>
      </c>
      <c r="BP74">
        <v>-40.451631580952998</v>
      </c>
      <c r="BQ74">
        <v>-206.18223758015299</v>
      </c>
      <c r="BR74">
        <v>-165.72564430234399</v>
      </c>
      <c r="BS74">
        <v>-40.455184574492002</v>
      </c>
      <c r="BT74">
        <v>-206.113748822958</v>
      </c>
      <c r="BU74">
        <v>-165.672270584308</v>
      </c>
      <c r="BV74">
        <v>-40.440148846945</v>
      </c>
      <c r="BW74">
        <v>-206.16626442406599</v>
      </c>
      <c r="BX74">
        <v>-165.713309392811</v>
      </c>
      <c r="BY74">
        <v>-40.451563308434999</v>
      </c>
      <c r="BZ74">
        <v>-206.18119165149301</v>
      </c>
      <c r="CA74">
        <v>-165.724890985733</v>
      </c>
      <c r="CB74">
        <v>-40.454912240935997</v>
      </c>
      <c r="CC74">
        <v>-206.11372992199699</v>
      </c>
      <c r="CD74">
        <v>-165.67224510696201</v>
      </c>
      <c r="CE74">
        <v>-40.440145378872998</v>
      </c>
      <c r="CF74">
        <v>-206.16610387031201</v>
      </c>
      <c r="CG74">
        <v>-165.713171583128</v>
      </c>
      <c r="CH74">
        <v>-40.451531170552002</v>
      </c>
      <c r="CI74">
        <v>-206.180822457511</v>
      </c>
      <c r="CJ74">
        <v>-165.724590609877</v>
      </c>
      <c r="CK74">
        <v>-40.454826482225002</v>
      </c>
    </row>
    <row r="75" spans="1:89" ht="17" x14ac:dyDescent="0.25">
      <c r="A75" s="5">
        <v>8</v>
      </c>
      <c r="B75" t="s">
        <v>39</v>
      </c>
      <c r="C75" t="s">
        <v>2</v>
      </c>
      <c r="D75" t="s">
        <v>1</v>
      </c>
      <c r="E75" s="3">
        <v>0.95</v>
      </c>
      <c r="F75" s="2">
        <v>-1.009279132623853</v>
      </c>
      <c r="G75" s="3">
        <f t="shared" si="51"/>
        <v>7.8896949050323073E-2</v>
      </c>
      <c r="H75" s="3">
        <f t="shared" si="52"/>
        <v>4.0687759439097193E-2</v>
      </c>
      <c r="I75" s="3">
        <f t="shared" si="53"/>
        <v>3.783659031877995E-2</v>
      </c>
      <c r="J75" s="3">
        <f t="shared" si="54"/>
        <v>1.5636502498155846E-2</v>
      </c>
      <c r="K75" s="3">
        <f t="shared" si="55"/>
        <v>3.4845199766315949E-2</v>
      </c>
      <c r="L75" s="3">
        <f t="shared" si="56"/>
        <v>6.0411040012461892E-2</v>
      </c>
      <c r="M75" s="3">
        <f t="shared" si="57"/>
        <v>2.8533855493491189E-2</v>
      </c>
      <c r="N75" s="3">
        <f t="shared" si="58"/>
        <v>5.0378158465154144E-3</v>
      </c>
      <c r="O75" s="3">
        <f t="shared" si="59"/>
        <v>7.6340785533408617E-3</v>
      </c>
      <c r="P75" s="3">
        <f t="shared" si="60"/>
        <v>1.9613766733918236E-2</v>
      </c>
      <c r="Q75" s="3">
        <f t="shared" si="61"/>
        <v>8.1035987127009768E-2</v>
      </c>
      <c r="R75" s="3">
        <f t="shared" si="62"/>
        <v>3.3593592599218014E-2</v>
      </c>
      <c r="S75" s="3">
        <f t="shared" si="63"/>
        <v>2.6729182711950572E-2</v>
      </c>
      <c r="T75" s="3">
        <f t="shared" si="64"/>
        <v>2.4887294157276418E-3</v>
      </c>
      <c r="U75" s="3">
        <f t="shared" si="65"/>
        <v>1.9527178895801134E-2</v>
      </c>
      <c r="V75" s="3">
        <f t="shared" si="66"/>
        <v>7.3722687687093891E-2</v>
      </c>
      <c r="W75" s="3">
        <f t="shared" si="67"/>
        <v>2.738279410192368E-2</v>
      </c>
      <c r="X75" s="3">
        <f t="shared" si="68"/>
        <v>1.7089245617431859E-2</v>
      </c>
      <c r="Y75" s="3">
        <f t="shared" si="69"/>
        <v>2.9992316000009289E-3</v>
      </c>
      <c r="Z75" s="3">
        <f t="shared" si="70"/>
        <v>6.289457043538782E-3</v>
      </c>
      <c r="AA75" s="3">
        <f t="shared" si="71"/>
        <v>2.9084023552470639E-2</v>
      </c>
      <c r="AB75" s="3"/>
      <c r="AD75" s="4">
        <f t="shared" si="72"/>
        <v>-0.93038218357352998</v>
      </c>
      <c r="AE75" s="4">
        <f t="shared" si="73"/>
        <v>-0.96859137318475585</v>
      </c>
      <c r="AF75" s="4">
        <f t="shared" si="74"/>
        <v>-0.9714425423050731</v>
      </c>
      <c r="AG75" s="4">
        <f t="shared" si="75"/>
        <v>-0.9936426301256972</v>
      </c>
      <c r="AH75" s="4">
        <f t="shared" si="76"/>
        <v>-0.9744339328575371</v>
      </c>
      <c r="AI75" s="4">
        <f t="shared" si="77"/>
        <v>-0.94886809261139116</v>
      </c>
      <c r="AJ75" s="4">
        <f t="shared" si="78"/>
        <v>-0.98074527713036186</v>
      </c>
      <c r="AK75" s="4">
        <f t="shared" si="79"/>
        <v>-1.0042413167773376</v>
      </c>
      <c r="AL75" s="4">
        <f t="shared" si="80"/>
        <v>-1.0016450540705122</v>
      </c>
      <c r="AM75" s="4">
        <f t="shared" si="81"/>
        <v>-1.0288928993577713</v>
      </c>
      <c r="AN75" s="4">
        <f t="shared" si="82"/>
        <v>-0.92824314549684328</v>
      </c>
      <c r="AO75" s="4">
        <f t="shared" si="83"/>
        <v>-0.97568554002463503</v>
      </c>
      <c r="AP75" s="4">
        <f t="shared" si="84"/>
        <v>-0.98254994991190248</v>
      </c>
      <c r="AQ75" s="4">
        <f t="shared" si="85"/>
        <v>-1.0067904032081254</v>
      </c>
      <c r="AR75" s="4">
        <f t="shared" si="86"/>
        <v>-0.98975195372805191</v>
      </c>
      <c r="AS75" s="4">
        <f t="shared" si="87"/>
        <v>-0.93555644493675916</v>
      </c>
      <c r="AT75" s="4">
        <f t="shared" si="88"/>
        <v>-0.98189633852192937</v>
      </c>
      <c r="AU75" s="4">
        <f t="shared" si="89"/>
        <v>-0.99218988700642119</v>
      </c>
      <c r="AV75" s="4">
        <f t="shared" si="90"/>
        <v>-1.012278364223854</v>
      </c>
      <c r="AW75" s="4">
        <f t="shared" si="91"/>
        <v>-1.0029896755803143</v>
      </c>
      <c r="AX75" s="4">
        <f t="shared" si="92"/>
        <v>-0.98019510907138241</v>
      </c>
      <c r="BA75" t="s">
        <v>45</v>
      </c>
      <c r="BB75">
        <v>-206.11408212812501</v>
      </c>
      <c r="BC75">
        <v>-165.67238315821399</v>
      </c>
      <c r="BD75">
        <v>-40.440216311587001</v>
      </c>
      <c r="BE75">
        <v>-206.16763767256299</v>
      </c>
      <c r="BF75">
        <v>-165.71425181578999</v>
      </c>
      <c r="BG75">
        <v>-40.451842308232003</v>
      </c>
      <c r="BH75">
        <v>-206.184948707084</v>
      </c>
      <c r="BI75">
        <v>-165.72755198406799</v>
      </c>
      <c r="BJ75">
        <v>-40.455848630848003</v>
      </c>
      <c r="BK75">
        <v>-206.11398942392901</v>
      </c>
      <c r="BL75">
        <v>-165.672309186566</v>
      </c>
      <c r="BM75">
        <v>-40.440168119869</v>
      </c>
      <c r="BN75">
        <v>-206.16673358087399</v>
      </c>
      <c r="BO75">
        <v>-165.713537564565</v>
      </c>
      <c r="BP75">
        <v>-40.45163309929</v>
      </c>
      <c r="BQ75">
        <v>-206.182413384726</v>
      </c>
      <c r="BR75">
        <v>-165.725642293032</v>
      </c>
      <c r="BS75">
        <v>-40.455170731354002</v>
      </c>
      <c r="BT75">
        <v>-206.11390865466299</v>
      </c>
      <c r="BU75">
        <v>-165.67225975556499</v>
      </c>
      <c r="BV75">
        <v>-40.440169649547997</v>
      </c>
      <c r="BW75">
        <v>-206.16643483473101</v>
      </c>
      <c r="BX75">
        <v>-165.713304817942</v>
      </c>
      <c r="BY75">
        <v>-40.451575162974002</v>
      </c>
      <c r="BZ75">
        <v>-206.181366438379</v>
      </c>
      <c r="CA75">
        <v>-165.72488985144199</v>
      </c>
      <c r="CB75">
        <v>-40.454910793989001</v>
      </c>
      <c r="CC75">
        <v>-206.11389021653301</v>
      </c>
      <c r="CD75">
        <v>-165.67223425559999</v>
      </c>
      <c r="CE75">
        <v>-40.440165056898998</v>
      </c>
      <c r="CF75">
        <v>-206.16627473726101</v>
      </c>
      <c r="CG75">
        <v>-165.713167379889</v>
      </c>
      <c r="CH75">
        <v>-40.451542606019999</v>
      </c>
      <c r="CI75">
        <v>-206.18099464871</v>
      </c>
      <c r="CJ75">
        <v>-165.724589282842</v>
      </c>
      <c r="CK75">
        <v>-40.454824210703002</v>
      </c>
    </row>
    <row r="76" spans="1:89" ht="17" x14ac:dyDescent="0.25">
      <c r="A76" s="5">
        <v>8</v>
      </c>
      <c r="B76" t="s">
        <v>39</v>
      </c>
      <c r="C76" t="s">
        <v>2</v>
      </c>
      <c r="D76" t="s">
        <v>1</v>
      </c>
      <c r="E76" s="3">
        <v>1</v>
      </c>
      <c r="F76" s="2">
        <v>-1.0394180353840465</v>
      </c>
      <c r="G76" s="3">
        <f t="shared" si="51"/>
        <v>7.9113616660278829E-2</v>
      </c>
      <c r="H76" s="3">
        <f t="shared" si="52"/>
        <v>4.5681643055642485E-2</v>
      </c>
      <c r="I76" s="3">
        <f t="shared" si="53"/>
        <v>4.8918622571262449E-2</v>
      </c>
      <c r="J76" s="3">
        <f t="shared" si="54"/>
        <v>2.3762492994253925E-2</v>
      </c>
      <c r="K76" s="3">
        <f t="shared" si="55"/>
        <v>5.2314797800765311E-2</v>
      </c>
      <c r="L76" s="3">
        <f t="shared" si="56"/>
        <v>5.8022534146785154E-2</v>
      </c>
      <c r="M76" s="3">
        <f t="shared" si="57"/>
        <v>3.263782396180126E-2</v>
      </c>
      <c r="N76" s="3">
        <f t="shared" si="58"/>
        <v>8.9524540344654291E-3</v>
      </c>
      <c r="O76" s="3">
        <f t="shared" si="59"/>
        <v>1.5994736168373436E-2</v>
      </c>
      <c r="P76" s="3">
        <f t="shared" si="60"/>
        <v>1.5897770151591883E-2</v>
      </c>
      <c r="Q76" s="3">
        <f t="shared" si="61"/>
        <v>6.8907838547101807E-2</v>
      </c>
      <c r="R76" s="3">
        <f t="shared" si="62"/>
        <v>3.2734420892839955E-2</v>
      </c>
      <c r="S76" s="3">
        <f t="shared" si="63"/>
        <v>2.7530067299294858E-2</v>
      </c>
      <c r="T76" s="3">
        <f t="shared" si="64"/>
        <v>9.0178859621263818E-3</v>
      </c>
      <c r="U76" s="3">
        <f t="shared" si="65"/>
        <v>2.2069761889673689E-2</v>
      </c>
      <c r="V76" s="3">
        <f t="shared" si="66"/>
        <v>6.2571555729086348E-2</v>
      </c>
      <c r="W76" s="3">
        <f t="shared" si="67"/>
        <v>2.654511397180559E-2</v>
      </c>
      <c r="X76" s="3">
        <f t="shared" si="68"/>
        <v>1.7665050082694034E-2</v>
      </c>
      <c r="Y76" s="3">
        <f t="shared" si="69"/>
        <v>2.9249414867984491E-3</v>
      </c>
      <c r="Z76" s="3">
        <f t="shared" si="70"/>
        <v>8.3482617400196801E-3</v>
      </c>
      <c r="AA76" s="3">
        <f t="shared" si="71"/>
        <v>2.7315452744702817E-2</v>
      </c>
      <c r="AB76" s="3"/>
      <c r="AD76" s="4">
        <f t="shared" si="72"/>
        <v>-0.96030441872376771</v>
      </c>
      <c r="AE76" s="4">
        <f t="shared" si="73"/>
        <v>-0.99373639232840405</v>
      </c>
      <c r="AF76" s="4">
        <f t="shared" si="74"/>
        <v>-0.99049941281278409</v>
      </c>
      <c r="AG76" s="4">
        <f t="shared" si="75"/>
        <v>-1.0156555423897926</v>
      </c>
      <c r="AH76" s="4">
        <f t="shared" si="76"/>
        <v>-0.98710323758328122</v>
      </c>
      <c r="AI76" s="4">
        <f t="shared" si="77"/>
        <v>-0.98139550123726138</v>
      </c>
      <c r="AJ76" s="4">
        <f t="shared" si="78"/>
        <v>-1.0067802114222453</v>
      </c>
      <c r="AK76" s="4">
        <f t="shared" si="79"/>
        <v>-1.0304655813495811</v>
      </c>
      <c r="AL76" s="4">
        <f t="shared" si="80"/>
        <v>-1.0234232992156731</v>
      </c>
      <c r="AM76" s="4">
        <f t="shared" si="81"/>
        <v>-1.0553158055356384</v>
      </c>
      <c r="AN76" s="4">
        <f t="shared" si="82"/>
        <v>-0.97051019683694473</v>
      </c>
      <c r="AO76" s="4">
        <f t="shared" si="83"/>
        <v>-1.0066836144912066</v>
      </c>
      <c r="AP76" s="4">
        <f t="shared" si="84"/>
        <v>-1.0118879680847517</v>
      </c>
      <c r="AQ76" s="4">
        <f t="shared" si="85"/>
        <v>-1.0304001494219202</v>
      </c>
      <c r="AR76" s="4">
        <f t="shared" si="86"/>
        <v>-1.0173482734943728</v>
      </c>
      <c r="AS76" s="4">
        <f t="shared" si="87"/>
        <v>-0.97684647965496019</v>
      </c>
      <c r="AT76" s="4">
        <f t="shared" si="88"/>
        <v>-1.0128729214122409</v>
      </c>
      <c r="AU76" s="4">
        <f t="shared" si="89"/>
        <v>-1.0217529853013525</v>
      </c>
      <c r="AV76" s="4">
        <f t="shared" si="90"/>
        <v>-1.0364930938972481</v>
      </c>
      <c r="AW76" s="4">
        <f t="shared" si="91"/>
        <v>-1.0310697736440269</v>
      </c>
      <c r="AX76" s="4">
        <f t="shared" si="92"/>
        <v>-1.0121025826393437</v>
      </c>
      <c r="BA76" t="s">
        <v>44</v>
      </c>
      <c r="BB76">
        <v>-206.11411091537599</v>
      </c>
      <c r="BC76">
        <v>-165.67237426079899</v>
      </c>
      <c r="BD76">
        <v>-40.440206312138002</v>
      </c>
      <c r="BE76">
        <v>-206.167669167068</v>
      </c>
      <c r="BF76">
        <v>-165.714247048239</v>
      </c>
      <c r="BG76">
        <v>-40.451838499151002</v>
      </c>
      <c r="BH76">
        <v>-206.184973673066</v>
      </c>
      <c r="BI76">
        <v>-165.727550102528</v>
      </c>
      <c r="BJ76">
        <v>-40.455845109315</v>
      </c>
      <c r="BK76">
        <v>-206.11402898659901</v>
      </c>
      <c r="BL76">
        <v>-165.67230022370299</v>
      </c>
      <c r="BM76">
        <v>-40.440164809678997</v>
      </c>
      <c r="BN76">
        <v>-206.166767954048</v>
      </c>
      <c r="BO76">
        <v>-165.713534151028</v>
      </c>
      <c r="BP76">
        <v>-40.451629396694003</v>
      </c>
      <c r="BQ76">
        <v>-206.18244987950399</v>
      </c>
      <c r="BR76">
        <v>-165.72564054775299</v>
      </c>
      <c r="BS76">
        <v>-40.455167180387001</v>
      </c>
      <c r="BT76">
        <v>-206.113954200508</v>
      </c>
      <c r="BU76">
        <v>-165.67225093206901</v>
      </c>
      <c r="BV76">
        <v>-40.440156662058001</v>
      </c>
      <c r="BW76">
        <v>-206.16647583310399</v>
      </c>
      <c r="BX76">
        <v>-165.713301817782</v>
      </c>
      <c r="BY76">
        <v>-40.451569762932998</v>
      </c>
      <c r="BZ76">
        <v>-206.18141082534501</v>
      </c>
      <c r="CA76">
        <v>-165.72488840815299</v>
      </c>
      <c r="CB76">
        <v>-40.454909871138</v>
      </c>
      <c r="CC76">
        <v>-206.11393464597799</v>
      </c>
      <c r="CD76">
        <v>-165.672225464148</v>
      </c>
      <c r="CE76">
        <v>-40.440152477940003</v>
      </c>
      <c r="CF76">
        <v>-206.166315402647</v>
      </c>
      <c r="CG76">
        <v>-165.71316399624601</v>
      </c>
      <c r="CH76">
        <v>-40.451537290723998</v>
      </c>
      <c r="CI76">
        <v>-206.18103960287999</v>
      </c>
      <c r="CJ76">
        <v>-165.724587845792</v>
      </c>
      <c r="CK76">
        <v>-40.454823490129002</v>
      </c>
    </row>
    <row r="77" spans="1:89" ht="17" x14ac:dyDescent="0.25">
      <c r="A77" s="5">
        <v>8</v>
      </c>
      <c r="B77" t="s">
        <v>39</v>
      </c>
      <c r="C77" t="s">
        <v>2</v>
      </c>
      <c r="D77" t="s">
        <v>1</v>
      </c>
      <c r="E77" s="3">
        <v>1.05</v>
      </c>
      <c r="F77" s="2">
        <v>-1.0215259303701729</v>
      </c>
      <c r="G77" s="3">
        <f t="shared" si="51"/>
        <v>8.3323832601256642E-2</v>
      </c>
      <c r="H77" s="3">
        <f t="shared" si="52"/>
        <v>4.3374500145180295E-2</v>
      </c>
      <c r="I77" s="3">
        <f t="shared" si="53"/>
        <v>3.8214795759571873E-2</v>
      </c>
      <c r="J77" s="3">
        <f t="shared" si="54"/>
        <v>1.7182345792808862E-2</v>
      </c>
      <c r="K77" s="3">
        <f t="shared" si="55"/>
        <v>3.2801335420572841E-2</v>
      </c>
      <c r="L77" s="3">
        <f t="shared" si="56"/>
        <v>5.5363123119855695E-2</v>
      </c>
      <c r="M77" s="3">
        <f t="shared" si="57"/>
        <v>3.3262976488109719E-2</v>
      </c>
      <c r="N77" s="3">
        <f t="shared" si="58"/>
        <v>1.4142707409042776E-2</v>
      </c>
      <c r="O77" s="3">
        <f t="shared" si="59"/>
        <v>1.8773361363121799E-2</v>
      </c>
      <c r="P77" s="3">
        <f t="shared" si="60"/>
        <v>5.9179027722733313E-3</v>
      </c>
      <c r="Q77" s="3">
        <f t="shared" si="61"/>
        <v>5.7430744324963534E-2</v>
      </c>
      <c r="R77" s="3">
        <f t="shared" si="62"/>
        <v>2.7431122812972331E-2</v>
      </c>
      <c r="S77" s="3">
        <f t="shared" si="63"/>
        <v>2.2952209738982154E-2</v>
      </c>
      <c r="T77" s="3">
        <f t="shared" si="64"/>
        <v>7.7623406620135338E-3</v>
      </c>
      <c r="U77" s="3">
        <f t="shared" si="65"/>
        <v>1.8253022251517148E-2</v>
      </c>
      <c r="V77" s="3">
        <f t="shared" si="66"/>
        <v>5.3463023724016234E-2</v>
      </c>
      <c r="W77" s="3">
        <f t="shared" si="67"/>
        <v>2.2339747914048136E-2</v>
      </c>
      <c r="X77" s="3">
        <f t="shared" si="68"/>
        <v>1.6807420217110236E-2</v>
      </c>
      <c r="Y77" s="3">
        <f t="shared" si="69"/>
        <v>1.9342594152753634E-3</v>
      </c>
      <c r="Z77" s="3">
        <f t="shared" si="70"/>
        <v>1.1003010830159088E-2</v>
      </c>
      <c r="AA77" s="3">
        <f t="shared" si="71"/>
        <v>2.0923687416434023E-2</v>
      </c>
      <c r="AB77" s="3"/>
      <c r="AD77" s="4">
        <f t="shared" si="72"/>
        <v>-0.93820209776891628</v>
      </c>
      <c r="AE77" s="4">
        <f t="shared" si="73"/>
        <v>-0.97815143022499262</v>
      </c>
      <c r="AF77" s="4">
        <f t="shared" si="74"/>
        <v>-0.98331113461060105</v>
      </c>
      <c r="AG77" s="4">
        <f t="shared" si="75"/>
        <v>-1.0043435845773641</v>
      </c>
      <c r="AH77" s="4">
        <f t="shared" si="76"/>
        <v>-0.98872459494960008</v>
      </c>
      <c r="AI77" s="4">
        <f t="shared" si="77"/>
        <v>-0.96616280725031722</v>
      </c>
      <c r="AJ77" s="4">
        <f t="shared" si="78"/>
        <v>-0.9882629538820632</v>
      </c>
      <c r="AK77" s="4">
        <f t="shared" si="79"/>
        <v>-1.0073832229611301</v>
      </c>
      <c r="AL77" s="4">
        <f t="shared" si="80"/>
        <v>-1.0027525690070511</v>
      </c>
      <c r="AM77" s="4">
        <f t="shared" si="81"/>
        <v>-1.0274438331424463</v>
      </c>
      <c r="AN77" s="4">
        <f t="shared" si="82"/>
        <v>-0.96409518604520938</v>
      </c>
      <c r="AO77" s="4">
        <f t="shared" si="83"/>
        <v>-0.99409480755720059</v>
      </c>
      <c r="AP77" s="4">
        <f t="shared" si="84"/>
        <v>-0.99857372063119076</v>
      </c>
      <c r="AQ77" s="4">
        <f t="shared" si="85"/>
        <v>-1.0137635897081594</v>
      </c>
      <c r="AR77" s="4">
        <f t="shared" si="86"/>
        <v>-1.0032729081186558</v>
      </c>
      <c r="AS77" s="4">
        <f t="shared" si="87"/>
        <v>-0.96806290664615668</v>
      </c>
      <c r="AT77" s="4">
        <f t="shared" si="88"/>
        <v>-0.99918618245612478</v>
      </c>
      <c r="AU77" s="4">
        <f t="shared" si="89"/>
        <v>-1.0047185101530627</v>
      </c>
      <c r="AV77" s="4">
        <f t="shared" si="90"/>
        <v>-1.0195916709548976</v>
      </c>
      <c r="AW77" s="4">
        <f t="shared" si="91"/>
        <v>-1.0105229195400138</v>
      </c>
      <c r="AX77" s="4">
        <f t="shared" si="92"/>
        <v>-1.0006022429537389</v>
      </c>
      <c r="BA77" t="s">
        <v>43</v>
      </c>
      <c r="BB77">
        <v>-206.114064721278</v>
      </c>
      <c r="BC77">
        <v>-165.67236688558199</v>
      </c>
      <c r="BD77">
        <v>-40.440202715546</v>
      </c>
      <c r="BE77">
        <v>-206.167646316353</v>
      </c>
      <c r="BF77">
        <v>-165.71424308898699</v>
      </c>
      <c r="BG77">
        <v>-40.451844443905003</v>
      </c>
      <c r="BH77">
        <v>-206.18496171736999</v>
      </c>
      <c r="BI77">
        <v>-165.72754865712099</v>
      </c>
      <c r="BJ77">
        <v>-40.455846054276002</v>
      </c>
      <c r="BK77">
        <v>-206.11398600083101</v>
      </c>
      <c r="BL77">
        <v>-165.67229289935801</v>
      </c>
      <c r="BM77">
        <v>-40.440153423098003</v>
      </c>
      <c r="BN77">
        <v>-206.16673240323499</v>
      </c>
      <c r="BO77">
        <v>-165.71353041899701</v>
      </c>
      <c r="BP77">
        <v>-40.451627087039</v>
      </c>
      <c r="BQ77">
        <v>-206.18241558657601</v>
      </c>
      <c r="BR77">
        <v>-165.725639206441</v>
      </c>
      <c r="BS77">
        <v>-40.455171012849</v>
      </c>
      <c r="BT77">
        <v>-206.11393063614599</v>
      </c>
      <c r="BU77">
        <v>-165.67224369165899</v>
      </c>
      <c r="BV77">
        <v>-40.440150561076003</v>
      </c>
      <c r="BW77">
        <v>-206.16645141711101</v>
      </c>
      <c r="BX77">
        <v>-165.71329852506301</v>
      </c>
      <c r="BY77">
        <v>-40.451568701199001</v>
      </c>
      <c r="BZ77">
        <v>-206.18138836436401</v>
      </c>
      <c r="CA77">
        <v>-165.724886607174</v>
      </c>
      <c r="CB77">
        <v>-40.454910428738998</v>
      </c>
      <c r="CC77">
        <v>-206.113907647274</v>
      </c>
      <c r="CD77">
        <v>-165.67221836540301</v>
      </c>
      <c r="CE77">
        <v>-40.440146575495</v>
      </c>
      <c r="CF77">
        <v>-206.16628893887301</v>
      </c>
      <c r="CG77">
        <v>-165.71316030888599</v>
      </c>
      <c r="CH77">
        <v>-40.451536325516003</v>
      </c>
      <c r="CI77">
        <v>-206.18101224167401</v>
      </c>
      <c r="CJ77">
        <v>-165.72458657568899</v>
      </c>
      <c r="CK77">
        <v>-40.454824545188998</v>
      </c>
    </row>
    <row r="78" spans="1:89" ht="17" x14ac:dyDescent="0.25">
      <c r="A78" s="5">
        <v>8</v>
      </c>
      <c r="B78" t="s">
        <v>39</v>
      </c>
      <c r="C78" t="s">
        <v>2</v>
      </c>
      <c r="D78" t="s">
        <v>1</v>
      </c>
      <c r="E78" s="3">
        <v>1.1000000000000001</v>
      </c>
      <c r="F78" s="2">
        <v>-0.97743817564581914</v>
      </c>
      <c r="G78" s="3">
        <f t="shared" si="51"/>
        <v>6.8889316033484915E-2</v>
      </c>
      <c r="H78" s="3">
        <f t="shared" si="52"/>
        <v>4.4724088340137635E-2</v>
      </c>
      <c r="I78" s="3">
        <f t="shared" si="53"/>
        <v>3.9298080216933595E-2</v>
      </c>
      <c r="J78" s="3">
        <f t="shared" si="54"/>
        <v>2.8880535149348852E-2</v>
      </c>
      <c r="K78" s="3">
        <f t="shared" si="55"/>
        <v>3.3605219235211314E-2</v>
      </c>
      <c r="L78" s="3">
        <f t="shared" si="56"/>
        <v>3.6410056847000272E-2</v>
      </c>
      <c r="M78" s="3">
        <f t="shared" si="57"/>
        <v>2.4147176463698794E-2</v>
      </c>
      <c r="N78" s="3">
        <f t="shared" si="58"/>
        <v>1.3898550363322659E-4</v>
      </c>
      <c r="O78" s="3">
        <f t="shared" si="59"/>
        <v>1.6107210935933258E-2</v>
      </c>
      <c r="P78" s="3">
        <f t="shared" si="60"/>
        <v>2.5619548879194709E-2</v>
      </c>
      <c r="Q78" s="3">
        <f t="shared" si="61"/>
        <v>4.7331845257937211E-2</v>
      </c>
      <c r="R78" s="3">
        <f t="shared" si="62"/>
        <v>1.9940869207016099E-2</v>
      </c>
      <c r="S78" s="3">
        <f t="shared" si="63"/>
        <v>1.8751635794658772E-2</v>
      </c>
      <c r="T78" s="3">
        <f t="shared" si="64"/>
        <v>1.9824046099758963E-3</v>
      </c>
      <c r="U78" s="3">
        <f t="shared" si="65"/>
        <v>1.7503915493169098E-2</v>
      </c>
      <c r="V78" s="3">
        <f t="shared" si="66"/>
        <v>4.4563373752705249E-2</v>
      </c>
      <c r="W78" s="3">
        <f t="shared" si="67"/>
        <v>1.8032892067742945E-2</v>
      </c>
      <c r="X78" s="3">
        <f t="shared" si="68"/>
        <v>1.5581704413400232E-2</v>
      </c>
      <c r="Y78" s="3">
        <f t="shared" si="69"/>
        <v>6.3859712929015267E-4</v>
      </c>
      <c r="Z78" s="3">
        <f t="shared" si="70"/>
        <v>1.3009966546548846E-2</v>
      </c>
      <c r="AA78" s="3">
        <f t="shared" si="71"/>
        <v>2.7465870883307653E-2</v>
      </c>
      <c r="AB78" s="3"/>
      <c r="AD78" s="4">
        <f t="shared" si="72"/>
        <v>-0.90854885961233423</v>
      </c>
      <c r="AE78" s="4">
        <f t="shared" si="73"/>
        <v>-0.93271408730568151</v>
      </c>
      <c r="AF78" s="4">
        <f t="shared" si="74"/>
        <v>-0.93814009542888555</v>
      </c>
      <c r="AG78" s="4">
        <f t="shared" si="75"/>
        <v>-0.94855764049647029</v>
      </c>
      <c r="AH78" s="4">
        <f t="shared" si="76"/>
        <v>-0.94383295641060783</v>
      </c>
      <c r="AI78" s="4">
        <f t="shared" si="77"/>
        <v>-0.94102811879881887</v>
      </c>
      <c r="AJ78" s="4">
        <f t="shared" si="78"/>
        <v>-0.95329099918212035</v>
      </c>
      <c r="AK78" s="4">
        <f t="shared" si="79"/>
        <v>-0.97757716114945237</v>
      </c>
      <c r="AL78" s="4">
        <f t="shared" si="80"/>
        <v>-0.96133096470988588</v>
      </c>
      <c r="AM78" s="4">
        <f t="shared" si="81"/>
        <v>-1.0030577245250138</v>
      </c>
      <c r="AN78" s="4">
        <f t="shared" si="82"/>
        <v>-0.93010633038788193</v>
      </c>
      <c r="AO78" s="4">
        <f t="shared" si="83"/>
        <v>-0.95749730643880304</v>
      </c>
      <c r="AP78" s="4">
        <f t="shared" si="84"/>
        <v>-0.95868653985116037</v>
      </c>
      <c r="AQ78" s="4">
        <f t="shared" si="85"/>
        <v>-0.97545577103584324</v>
      </c>
      <c r="AR78" s="4">
        <f t="shared" si="86"/>
        <v>-0.95993426015265004</v>
      </c>
      <c r="AS78" s="4">
        <f t="shared" si="87"/>
        <v>-0.93287480189311389</v>
      </c>
      <c r="AT78" s="4">
        <f t="shared" si="88"/>
        <v>-0.9594052835780762</v>
      </c>
      <c r="AU78" s="4">
        <f t="shared" si="89"/>
        <v>-0.96185647123241891</v>
      </c>
      <c r="AV78" s="4">
        <f t="shared" si="90"/>
        <v>-0.97679957851652899</v>
      </c>
      <c r="AW78" s="4">
        <f t="shared" si="91"/>
        <v>-0.96442820909927029</v>
      </c>
      <c r="AX78" s="4">
        <f t="shared" si="92"/>
        <v>-0.94997230476251149</v>
      </c>
      <c r="BA78" t="s">
        <v>42</v>
      </c>
      <c r="BB78">
        <v>-206.11400569984599</v>
      </c>
      <c r="BC78">
        <v>-165.67236051068599</v>
      </c>
      <c r="BD78">
        <v>-40.440197324450999</v>
      </c>
      <c r="BE78">
        <v>-206.167563573471</v>
      </c>
      <c r="BF78">
        <v>-165.71423976666</v>
      </c>
      <c r="BG78">
        <v>-40.451837432361998</v>
      </c>
      <c r="BH78">
        <v>-206.18488004674199</v>
      </c>
      <c r="BI78">
        <v>-165.72754745683301</v>
      </c>
      <c r="BJ78">
        <v>-40.455837568565997</v>
      </c>
      <c r="BK78">
        <v>-206.11392664038701</v>
      </c>
      <c r="BL78">
        <v>-165.67228673482401</v>
      </c>
      <c r="BM78">
        <v>-40.440140281862</v>
      </c>
      <c r="BN78">
        <v>-206.16667186544001</v>
      </c>
      <c r="BO78">
        <v>-165.71352727581501</v>
      </c>
      <c r="BP78">
        <v>-40.451625423781003</v>
      </c>
      <c r="BQ78">
        <v>-206.18235549724201</v>
      </c>
      <c r="BR78">
        <v>-165.725638089245</v>
      </c>
      <c r="BS78">
        <v>-40.455159539691998</v>
      </c>
      <c r="BT78">
        <v>-206.11386261918599</v>
      </c>
      <c r="BU78">
        <v>-165.672237598697</v>
      </c>
      <c r="BV78">
        <v>-40.440142801764999</v>
      </c>
      <c r="BW78">
        <v>-206.166383112798</v>
      </c>
      <c r="BX78">
        <v>-165.71329261753499</v>
      </c>
      <c r="BY78">
        <v>-40.451564626242003</v>
      </c>
      <c r="BZ78">
        <v>-206.18132010263801</v>
      </c>
      <c r="CA78">
        <v>-165.724885646692</v>
      </c>
      <c r="CB78">
        <v>-40.454906691761003</v>
      </c>
      <c r="CC78">
        <v>-206.11383799882699</v>
      </c>
      <c r="CD78">
        <v>-165.672212336504</v>
      </c>
      <c r="CE78">
        <v>-40.440139031759003</v>
      </c>
      <c r="CF78">
        <v>-206.1662153037</v>
      </c>
      <c r="CG78">
        <v>-165.71315445997701</v>
      </c>
      <c r="CH78">
        <v>-40.451531934146999</v>
      </c>
      <c r="CI78">
        <v>-206.180939386913</v>
      </c>
      <c r="CJ78">
        <v>-165.72458574124499</v>
      </c>
      <c r="CK78">
        <v>-40.454820829875999</v>
      </c>
    </row>
    <row r="79" spans="1:89" ht="17" x14ac:dyDescent="0.25">
      <c r="A79" s="5">
        <v>8</v>
      </c>
      <c r="B79" t="s">
        <v>39</v>
      </c>
      <c r="C79" t="s">
        <v>2</v>
      </c>
      <c r="D79" t="s">
        <v>1</v>
      </c>
      <c r="E79" s="3">
        <v>1.25</v>
      </c>
      <c r="F79" s="2">
        <v>-0.7860451683436438</v>
      </c>
      <c r="G79" s="3">
        <f t="shared" si="51"/>
        <v>4.3627757720249294E-2</v>
      </c>
      <c r="H79" s="3">
        <f t="shared" si="52"/>
        <v>2.0220265314678354E-2</v>
      </c>
      <c r="I79" s="3">
        <f t="shared" si="53"/>
        <v>3.1777065114936387E-2</v>
      </c>
      <c r="J79" s="3">
        <f t="shared" si="54"/>
        <v>4.873509401728815E-3</v>
      </c>
      <c r="K79" s="3">
        <f t="shared" si="55"/>
        <v>4.3902232118485762E-2</v>
      </c>
      <c r="L79" s="3">
        <f t="shared" si="56"/>
        <v>1.3555596090680022E-2</v>
      </c>
      <c r="M79" s="3">
        <f t="shared" si="57"/>
        <v>6.0382625937817069E-3</v>
      </c>
      <c r="N79" s="3">
        <f t="shared" si="58"/>
        <v>4.6425038797526241E-3</v>
      </c>
      <c r="O79" s="3">
        <f t="shared" si="59"/>
        <v>1.1096405827507594E-3</v>
      </c>
      <c r="P79" s="3">
        <f t="shared" si="60"/>
        <v>3.1781012945417686E-3</v>
      </c>
      <c r="Q79" s="3">
        <f t="shared" si="61"/>
        <v>2.2042135618874692E-2</v>
      </c>
      <c r="R79" s="3">
        <f t="shared" si="62"/>
        <v>6.3103287361543359E-3</v>
      </c>
      <c r="S79" s="3">
        <f t="shared" si="63"/>
        <v>1.0689711271114621E-2</v>
      </c>
      <c r="T79" s="3">
        <f t="shared" si="64"/>
        <v>4.0039841392097708E-3</v>
      </c>
      <c r="U79" s="3">
        <f t="shared" si="65"/>
        <v>1.5284473275007371E-2</v>
      </c>
      <c r="V79" s="3">
        <f t="shared" si="66"/>
        <v>2.2891080032539701E-2</v>
      </c>
      <c r="W79" s="3">
        <f t="shared" si="67"/>
        <v>8.8991348810913973E-3</v>
      </c>
      <c r="X79" s="3">
        <f t="shared" si="68"/>
        <v>1.0656874326614552E-2</v>
      </c>
      <c r="Y79" s="3">
        <f t="shared" si="69"/>
        <v>2.7446489055904522E-4</v>
      </c>
      <c r="Z79" s="3">
        <f t="shared" si="70"/>
        <v>1.250105997437656E-2</v>
      </c>
      <c r="AA79" s="3">
        <f t="shared" si="71"/>
        <v>9.9356416920731716E-3</v>
      </c>
      <c r="AB79" s="3"/>
      <c r="AD79" s="4">
        <f t="shared" si="72"/>
        <v>-0.7424174106233945</v>
      </c>
      <c r="AE79" s="4">
        <f t="shared" si="73"/>
        <v>-0.76582490302896544</v>
      </c>
      <c r="AF79" s="4">
        <f t="shared" si="74"/>
        <v>-0.75426810322870741</v>
      </c>
      <c r="AG79" s="4">
        <f t="shared" si="75"/>
        <v>-0.78117165894191498</v>
      </c>
      <c r="AH79" s="4">
        <f t="shared" si="76"/>
        <v>-0.74214293622515803</v>
      </c>
      <c r="AI79" s="4">
        <f t="shared" si="77"/>
        <v>-0.77248957225296377</v>
      </c>
      <c r="AJ79" s="4">
        <f t="shared" si="78"/>
        <v>-0.78000690574986209</v>
      </c>
      <c r="AK79" s="4">
        <f t="shared" si="79"/>
        <v>-0.78140266446389117</v>
      </c>
      <c r="AL79" s="4">
        <f t="shared" si="80"/>
        <v>-0.78493552776089304</v>
      </c>
      <c r="AM79" s="4">
        <f t="shared" si="81"/>
        <v>-0.78286706704910203</v>
      </c>
      <c r="AN79" s="4">
        <f t="shared" si="82"/>
        <v>-0.7640030327247691</v>
      </c>
      <c r="AO79" s="4">
        <f t="shared" si="83"/>
        <v>-0.77973483960748946</v>
      </c>
      <c r="AP79" s="4">
        <f t="shared" si="84"/>
        <v>-0.77535545707252918</v>
      </c>
      <c r="AQ79" s="4">
        <f t="shared" si="85"/>
        <v>-0.79004915248285357</v>
      </c>
      <c r="AR79" s="4">
        <f t="shared" si="86"/>
        <v>-0.77076069506863643</v>
      </c>
      <c r="AS79" s="4">
        <f t="shared" si="87"/>
        <v>-0.7631540883111041</v>
      </c>
      <c r="AT79" s="4">
        <f t="shared" si="88"/>
        <v>-0.7771460334625524</v>
      </c>
      <c r="AU79" s="4">
        <f t="shared" si="89"/>
        <v>-0.77538829401702924</v>
      </c>
      <c r="AV79" s="4">
        <f t="shared" si="90"/>
        <v>-0.78631963323420284</v>
      </c>
      <c r="AW79" s="4">
        <f t="shared" si="91"/>
        <v>-0.77354410836926724</v>
      </c>
      <c r="AX79" s="4">
        <f t="shared" si="92"/>
        <v>-0.77610952665157062</v>
      </c>
      <c r="BA79" t="s">
        <v>41</v>
      </c>
      <c r="BB79">
        <v>-206.11372272116699</v>
      </c>
      <c r="BC79">
        <v>-165.672351152354</v>
      </c>
      <c r="BD79">
        <v>-40.440188451409</v>
      </c>
      <c r="BE79">
        <v>-206.16726612133999</v>
      </c>
      <c r="BF79">
        <v>-165.71423167831199</v>
      </c>
      <c r="BG79">
        <v>-40.451814023411998</v>
      </c>
      <c r="BH79">
        <v>-206.184597497531</v>
      </c>
      <c r="BI79">
        <v>-165.72754832774001</v>
      </c>
      <c r="BJ79">
        <v>-40.455847167107002</v>
      </c>
      <c r="BK79">
        <v>-206.11362958744601</v>
      </c>
      <c r="BL79">
        <v>-165.67226786639699</v>
      </c>
      <c r="BM79">
        <v>-40.440130680606998</v>
      </c>
      <c r="BN79">
        <v>-206.166372384368</v>
      </c>
      <c r="BO79">
        <v>-165.71352064468701</v>
      </c>
      <c r="BP79">
        <v>-40.451608719606</v>
      </c>
      <c r="BQ79">
        <v>-206.18205367746199</v>
      </c>
      <c r="BR79">
        <v>-165.725638903424</v>
      </c>
      <c r="BS79">
        <v>-40.455169529679999</v>
      </c>
      <c r="BT79">
        <v>-206.113565880685</v>
      </c>
      <c r="BU79">
        <v>-165.67222106881101</v>
      </c>
      <c r="BV79">
        <v>-40.440127295593001</v>
      </c>
      <c r="BW79">
        <v>-206.16607958583</v>
      </c>
      <c r="BX79">
        <v>-165.71328579385599</v>
      </c>
      <c r="BY79">
        <v>-40.451551205464</v>
      </c>
      <c r="BZ79">
        <v>-206.181025243416</v>
      </c>
      <c r="CA79">
        <v>-165.724887132112</v>
      </c>
      <c r="CB79">
        <v>-40.454902503783998</v>
      </c>
      <c r="CC79">
        <v>-206.11353580728601</v>
      </c>
      <c r="CD79">
        <v>-165.672195813683</v>
      </c>
      <c r="CE79">
        <v>-40.440123830201003</v>
      </c>
      <c r="CF79">
        <v>-206.16590522588299</v>
      </c>
      <c r="CG79">
        <v>-165.713147621931</v>
      </c>
      <c r="CH79">
        <v>-40.451519142967001</v>
      </c>
      <c r="CI79">
        <v>-206.18063926571</v>
      </c>
      <c r="CJ79">
        <v>-165.724586630158</v>
      </c>
      <c r="CK79">
        <v>-40.454816975702997</v>
      </c>
    </row>
    <row r="80" spans="1:89" ht="17" x14ac:dyDescent="0.25">
      <c r="A80" s="5">
        <v>8</v>
      </c>
      <c r="B80" t="s">
        <v>39</v>
      </c>
      <c r="C80" t="s">
        <v>2</v>
      </c>
      <c r="D80" t="s">
        <v>1</v>
      </c>
      <c r="E80" s="3">
        <v>1.5</v>
      </c>
      <c r="F80" s="2">
        <v>-0.50138275557075018</v>
      </c>
      <c r="G80" s="3">
        <f t="shared" si="51"/>
        <v>2.3860484636831492E-2</v>
      </c>
      <c r="H80" s="3">
        <f t="shared" si="52"/>
        <v>6.7885270046428303E-3</v>
      </c>
      <c r="I80" s="3">
        <f t="shared" si="53"/>
        <v>2.0128934152836842E-2</v>
      </c>
      <c r="J80" s="3">
        <f t="shared" si="54"/>
        <v>2.6883071626727539E-2</v>
      </c>
      <c r="K80" s="3">
        <f t="shared" si="55"/>
        <v>4.8370204875438472E-2</v>
      </c>
      <c r="L80" s="3">
        <f t="shared" si="56"/>
        <v>2.7252537147288702E-3</v>
      </c>
      <c r="M80" s="3">
        <f t="shared" si="57"/>
        <v>2.8313789428302538E-4</v>
      </c>
      <c r="N80" s="3">
        <f t="shared" si="58"/>
        <v>5.8069478517696616E-3</v>
      </c>
      <c r="O80" s="3">
        <f t="shared" si="59"/>
        <v>2.2555427514168169E-3</v>
      </c>
      <c r="P80" s="3">
        <f t="shared" si="60"/>
        <v>1.219654601156267E-2</v>
      </c>
      <c r="Q80" s="3">
        <f t="shared" si="61"/>
        <v>4.9858579511889434E-3</v>
      </c>
      <c r="R80" s="3">
        <f t="shared" si="62"/>
        <v>1.8868765552300659E-3</v>
      </c>
      <c r="S80" s="3">
        <f t="shared" si="63"/>
        <v>4.4942789153632479E-3</v>
      </c>
      <c r="T80" s="3">
        <f t="shared" si="64"/>
        <v>1.4492207738359131E-4</v>
      </c>
      <c r="U80" s="3">
        <f t="shared" si="65"/>
        <v>7.2299141784538112E-3</v>
      </c>
      <c r="V80" s="3">
        <f t="shared" si="66"/>
        <v>5.0279569255284873E-3</v>
      </c>
      <c r="W80" s="3">
        <f t="shared" si="67"/>
        <v>4.293036005708184E-3</v>
      </c>
      <c r="X80" s="3">
        <f t="shared" si="68"/>
        <v>6.3908868456036272E-3</v>
      </c>
      <c r="Y80" s="3">
        <f t="shared" si="69"/>
        <v>3.8111966110228046E-3</v>
      </c>
      <c r="Z80" s="3">
        <f t="shared" si="70"/>
        <v>8.5919106776251031E-3</v>
      </c>
      <c r="AA80" s="3">
        <f t="shared" si="71"/>
        <v>9.5485654501681339E-5</v>
      </c>
      <c r="AB80" s="3"/>
      <c r="AD80" s="4">
        <f t="shared" si="72"/>
        <v>-0.47752227093391869</v>
      </c>
      <c r="AE80" s="4">
        <f t="shared" si="73"/>
        <v>-0.50817128257539301</v>
      </c>
      <c r="AF80" s="4">
        <f t="shared" si="74"/>
        <v>-0.48125382141791334</v>
      </c>
      <c r="AG80" s="4">
        <f t="shared" si="75"/>
        <v>-0.52826582719747772</v>
      </c>
      <c r="AH80" s="4">
        <f t="shared" si="76"/>
        <v>-0.45301255069531171</v>
      </c>
      <c r="AI80" s="4">
        <f t="shared" si="77"/>
        <v>-0.49865750185602131</v>
      </c>
      <c r="AJ80" s="4">
        <f t="shared" si="78"/>
        <v>-0.50166589346503321</v>
      </c>
      <c r="AK80" s="4">
        <f t="shared" si="79"/>
        <v>-0.49557580771898052</v>
      </c>
      <c r="AL80" s="4">
        <f t="shared" si="80"/>
        <v>-0.503638298322167</v>
      </c>
      <c r="AM80" s="4">
        <f t="shared" si="81"/>
        <v>-0.48918620955918751</v>
      </c>
      <c r="AN80" s="4">
        <f t="shared" si="82"/>
        <v>-0.49639689761956124</v>
      </c>
      <c r="AO80" s="4">
        <f t="shared" si="83"/>
        <v>-0.49949587901552012</v>
      </c>
      <c r="AP80" s="4">
        <f t="shared" si="84"/>
        <v>-0.49688847665538693</v>
      </c>
      <c r="AQ80" s="4">
        <f t="shared" si="85"/>
        <v>-0.50152767764813377</v>
      </c>
      <c r="AR80" s="4">
        <f t="shared" si="86"/>
        <v>-0.49415284139229637</v>
      </c>
      <c r="AS80" s="4">
        <f t="shared" si="87"/>
        <v>-0.4963547986452217</v>
      </c>
      <c r="AT80" s="4">
        <f t="shared" si="88"/>
        <v>-0.497089719565042</v>
      </c>
      <c r="AU80" s="4">
        <f t="shared" si="89"/>
        <v>-0.49499186872514656</v>
      </c>
      <c r="AV80" s="4">
        <f t="shared" si="90"/>
        <v>-0.49757155895972738</v>
      </c>
      <c r="AW80" s="4">
        <f t="shared" si="91"/>
        <v>-0.49279084489312508</v>
      </c>
      <c r="AX80" s="4">
        <f t="shared" si="92"/>
        <v>-0.5012872699162485</v>
      </c>
      <c r="BA80" t="s">
        <v>40</v>
      </c>
      <c r="BB80">
        <v>-206.113238565052</v>
      </c>
      <c r="BC80">
        <v>-165.67229811542799</v>
      </c>
      <c r="BD80">
        <v>-40.440179469477997</v>
      </c>
      <c r="BE80">
        <v>-206.16681872295899</v>
      </c>
      <c r="BF80">
        <v>-165.71422440838299</v>
      </c>
      <c r="BG80">
        <v>-40.451784492122997</v>
      </c>
      <c r="BH80">
        <v>-206.18416515977799</v>
      </c>
      <c r="BI80">
        <v>-165.72754922731301</v>
      </c>
      <c r="BJ80">
        <v>-40.455849005715002</v>
      </c>
      <c r="BK80">
        <v>-206.11315414376099</v>
      </c>
      <c r="BL80">
        <v>-165.67223793561999</v>
      </c>
      <c r="BM80">
        <v>-40.440121546862002</v>
      </c>
      <c r="BN80">
        <v>-206.165916420965</v>
      </c>
      <c r="BO80">
        <v>-165.71351004422701</v>
      </c>
      <c r="BP80">
        <v>-40.451606921282</v>
      </c>
      <c r="BQ80">
        <v>-206.18160293733601</v>
      </c>
      <c r="BR80">
        <v>-165.72564305661501</v>
      </c>
      <c r="BS80">
        <v>-40.455170130433999</v>
      </c>
      <c r="BT80">
        <v>-206.113103577256</v>
      </c>
      <c r="BU80">
        <v>-165.67220159039201</v>
      </c>
      <c r="BV80">
        <v>-40.440110928087002</v>
      </c>
      <c r="BW80">
        <v>-206.165630254831</v>
      </c>
      <c r="BX80">
        <v>-165.71327998726301</v>
      </c>
      <c r="BY80">
        <v>-40.45155427025</v>
      </c>
      <c r="BZ80">
        <v>-206.18058433951401</v>
      </c>
      <c r="CA80">
        <v>-165.724890569152</v>
      </c>
      <c r="CB80">
        <v>-40.454901928204002</v>
      </c>
      <c r="CC80">
        <v>-206.11307550695599</v>
      </c>
      <c r="CD80">
        <v>-165.67217695377599</v>
      </c>
      <c r="CE80">
        <v>-40.440107561491999</v>
      </c>
      <c r="CF80">
        <v>-206.165456890771</v>
      </c>
      <c r="CG80">
        <v>-165.71314258407401</v>
      </c>
      <c r="CH80">
        <v>-40.451522143837998</v>
      </c>
      <c r="CI80">
        <v>-206.18019609392701</v>
      </c>
      <c r="CJ80">
        <v>-165.72459004354999</v>
      </c>
      <c r="CK80">
        <v>-40.454817230655998</v>
      </c>
    </row>
    <row r="81" spans="1:89" ht="17" x14ac:dyDescent="0.25">
      <c r="A81" s="5">
        <v>8</v>
      </c>
      <c r="B81" t="s">
        <v>39</v>
      </c>
      <c r="C81" t="s">
        <v>2</v>
      </c>
      <c r="D81" t="s">
        <v>1</v>
      </c>
      <c r="E81" s="3">
        <v>2</v>
      </c>
      <c r="F81" s="2">
        <v>-0.21987582097149472</v>
      </c>
      <c r="G81" s="3">
        <f t="shared" si="51"/>
        <v>6.0281505091067944E-3</v>
      </c>
      <c r="H81" s="3">
        <f t="shared" si="52"/>
        <v>1.455785649824598E-2</v>
      </c>
      <c r="I81" s="3">
        <f t="shared" si="53"/>
        <v>6.2745126117902117E-3</v>
      </c>
      <c r="J81" s="3">
        <f t="shared" si="54"/>
        <v>2.8054749684844671E-2</v>
      </c>
      <c r="K81" s="3">
        <f t="shared" si="55"/>
        <v>2.8131424464942933E-2</v>
      </c>
      <c r="L81" s="3">
        <f t="shared" si="56"/>
        <v>5.8849467569765945E-4</v>
      </c>
      <c r="M81" s="3">
        <f t="shared" si="57"/>
        <v>5.4116054791282509E-3</v>
      </c>
      <c r="N81" s="3">
        <f t="shared" si="58"/>
        <v>2.5707469911652736E-3</v>
      </c>
      <c r="O81" s="3">
        <f t="shared" si="59"/>
        <v>8.5738025636712678E-3</v>
      </c>
      <c r="P81" s="3">
        <f t="shared" si="60"/>
        <v>4.0982584866472438E-4</v>
      </c>
      <c r="Q81" s="3">
        <f t="shared" si="61"/>
        <v>1.4576167704770104E-3</v>
      </c>
      <c r="R81" s="3">
        <f t="shared" si="62"/>
        <v>1.5902923562365889E-3</v>
      </c>
      <c r="S81" s="3">
        <f t="shared" si="63"/>
        <v>6.1860131660673723E-4</v>
      </c>
      <c r="T81" s="3">
        <f t="shared" si="64"/>
        <v>1.677279026785522E-3</v>
      </c>
      <c r="U81" s="3">
        <f t="shared" si="65"/>
        <v>2.9361291045079396E-3</v>
      </c>
      <c r="V81" s="3">
        <f t="shared" si="66"/>
        <v>4.534662314081922E-3</v>
      </c>
      <c r="W81" s="3">
        <f t="shared" si="67"/>
        <v>1.728274179264494E-3</v>
      </c>
      <c r="X81" s="3">
        <f t="shared" si="68"/>
        <v>2.0632662491048281E-3</v>
      </c>
      <c r="Y81" s="3">
        <f t="shared" si="69"/>
        <v>1.116902627101013E-4</v>
      </c>
      <c r="Z81" s="3">
        <f t="shared" si="70"/>
        <v>6.041275878869351E-3</v>
      </c>
      <c r="AA81" s="3">
        <f t="shared" si="71"/>
        <v>6.4458466596496178E-3</v>
      </c>
      <c r="AB81" s="3"/>
      <c r="AD81" s="4">
        <f t="shared" si="72"/>
        <v>-0.21384767046238792</v>
      </c>
      <c r="AE81" s="4">
        <f t="shared" si="73"/>
        <v>-0.2344336774697407</v>
      </c>
      <c r="AF81" s="4">
        <f t="shared" si="74"/>
        <v>-0.21360130835970451</v>
      </c>
      <c r="AG81" s="4">
        <f t="shared" si="75"/>
        <v>-0.24793057065633939</v>
      </c>
      <c r="AH81" s="4">
        <f t="shared" si="76"/>
        <v>-0.19174439650655178</v>
      </c>
      <c r="AI81" s="4">
        <f t="shared" si="77"/>
        <v>-0.21928732629579706</v>
      </c>
      <c r="AJ81" s="4">
        <f t="shared" si="78"/>
        <v>-0.21446421549236647</v>
      </c>
      <c r="AK81" s="4">
        <f t="shared" si="79"/>
        <v>-0.21730507398032944</v>
      </c>
      <c r="AL81" s="4">
        <f t="shared" si="80"/>
        <v>-0.21130201840782345</v>
      </c>
      <c r="AM81" s="4">
        <f t="shared" si="81"/>
        <v>-0.22028564682015944</v>
      </c>
      <c r="AN81" s="4">
        <f t="shared" si="82"/>
        <v>-0.22133343774197173</v>
      </c>
      <c r="AO81" s="4">
        <f t="shared" si="83"/>
        <v>-0.22146611332773131</v>
      </c>
      <c r="AP81" s="4">
        <f t="shared" si="84"/>
        <v>-0.21925721965488798</v>
      </c>
      <c r="AQ81" s="4">
        <f t="shared" si="85"/>
        <v>-0.22155309999828024</v>
      </c>
      <c r="AR81" s="4">
        <f t="shared" si="86"/>
        <v>-0.21693969186698678</v>
      </c>
      <c r="AS81" s="4">
        <f t="shared" si="87"/>
        <v>-0.22441048328557664</v>
      </c>
      <c r="AT81" s="4">
        <f t="shared" si="88"/>
        <v>-0.22160409515075921</v>
      </c>
      <c r="AU81" s="4">
        <f t="shared" si="89"/>
        <v>-0.21781255472238989</v>
      </c>
      <c r="AV81" s="4">
        <f t="shared" si="90"/>
        <v>-0.21976413070878462</v>
      </c>
      <c r="AW81" s="4">
        <f t="shared" si="91"/>
        <v>-0.21383454509262537</v>
      </c>
      <c r="AX81" s="4">
        <f t="shared" si="92"/>
        <v>-0.2134299743118451</v>
      </c>
      <c r="BA81" t="s">
        <v>38</v>
      </c>
      <c r="BB81">
        <v>-206.112800595637</v>
      </c>
      <c r="BC81">
        <v>-165.672293406465</v>
      </c>
      <c r="BD81">
        <v>-40.440166401230996</v>
      </c>
      <c r="BE81">
        <v>-206.16638162926699</v>
      </c>
      <c r="BF81">
        <v>-165.71421394271599</v>
      </c>
      <c r="BG81">
        <v>-40.451794092721002</v>
      </c>
      <c r="BH81">
        <v>-206.18373373305701</v>
      </c>
      <c r="BI81">
        <v>-165.727549155894</v>
      </c>
      <c r="BJ81">
        <v>-40.455844181825</v>
      </c>
      <c r="BK81">
        <v>-206.112671035495</v>
      </c>
      <c r="BL81">
        <v>-165.672212908571</v>
      </c>
      <c r="BM81">
        <v>-40.440108670340003</v>
      </c>
      <c r="BN81">
        <v>-206.16546532073201</v>
      </c>
      <c r="BO81">
        <v>-165.713504360184</v>
      </c>
      <c r="BP81">
        <v>-40.451619190080002</v>
      </c>
      <c r="BQ81">
        <v>-206.18115166350799</v>
      </c>
      <c r="BR81">
        <v>-165.725639305415</v>
      </c>
      <c r="BS81">
        <v>-40.455166060429001</v>
      </c>
      <c r="BT81">
        <v>-206.112619616399</v>
      </c>
      <c r="BU81">
        <v>-165.672181289713</v>
      </c>
      <c r="BV81">
        <v>-40.440085609416002</v>
      </c>
      <c r="BW81">
        <v>-206.16517075786001</v>
      </c>
      <c r="BX81">
        <v>-165.71327314195301</v>
      </c>
      <c r="BY81">
        <v>-40.451544687205001</v>
      </c>
      <c r="BZ81">
        <v>-206.18013268989</v>
      </c>
      <c r="CA81">
        <v>-165.72488740847999</v>
      </c>
      <c r="CB81">
        <v>-40.454895872804002</v>
      </c>
      <c r="CC81">
        <v>-206.11259655639901</v>
      </c>
      <c r="CD81">
        <v>-165.67215638019701</v>
      </c>
      <c r="CE81">
        <v>-40.440082555347999</v>
      </c>
      <c r="CF81">
        <v>-206.16500166698901</v>
      </c>
      <c r="CG81">
        <v>-165.71313574114299</v>
      </c>
      <c r="CH81">
        <v>-40.451512777255999</v>
      </c>
      <c r="CI81">
        <v>-206.179747124904</v>
      </c>
      <c r="CJ81">
        <v>-165.724587443589</v>
      </c>
      <c r="CK81">
        <v>-40.454812574929001</v>
      </c>
    </row>
    <row r="82" spans="1:89" ht="17" x14ac:dyDescent="0.25">
      <c r="A82" s="5">
        <v>9</v>
      </c>
      <c r="B82" t="s">
        <v>3</v>
      </c>
      <c r="C82" t="s">
        <v>2</v>
      </c>
      <c r="D82" t="s">
        <v>30</v>
      </c>
      <c r="E82" s="3">
        <v>0.9</v>
      </c>
      <c r="F82" s="2">
        <v>-15.027373767379407</v>
      </c>
      <c r="G82" s="3">
        <f t="shared" ref="G82:G113" si="93">ABS(AD82-$F82)</f>
        <v>0.4636629127538594</v>
      </c>
      <c r="H82" s="3">
        <f t="shared" ref="H82:H113" si="94">ABS(AE82-$F82)</f>
        <v>0.30031323159284184</v>
      </c>
      <c r="I82" s="3">
        <f t="shared" ref="I82:I113" si="95">ABS(AF82-$F82)</f>
        <v>0.20048357983256437</v>
      </c>
      <c r="J82" s="3">
        <f t="shared" ref="J82:J113" si="96">ABS(AG82-$F82)</f>
        <v>0.19321557064733952</v>
      </c>
      <c r="K82" s="3">
        <f t="shared" ref="K82:K113" si="97">ABS(AH82-$F82)</f>
        <v>9.5744273067683849E-2</v>
      </c>
      <c r="L82" s="3">
        <f t="shared" ref="L82:L113" si="98">ABS(AI82-$F82)</f>
        <v>0.39557696484636118</v>
      </c>
      <c r="M82" s="3">
        <f t="shared" ref="M82:M113" si="99">ABS(AJ82-$F82)</f>
        <v>0.18010137158199591</v>
      </c>
      <c r="N82" s="3">
        <f t="shared" ref="N82:N113" si="100">ABS(AK82-$F82)</f>
        <v>0.11768796208342458</v>
      </c>
      <c r="O82" s="3">
        <f t="shared" ref="O82:O113" si="101">ABS(AL82-$F82)</f>
        <v>3.8828172482753942E-2</v>
      </c>
      <c r="P82" s="3">
        <f t="shared" ref="P82:P113" si="102">ABS(AM82-$F82)</f>
        <v>5.2205040642300915E-2</v>
      </c>
      <c r="Q82" s="3">
        <f t="shared" ref="Q82:Q113" si="103">ABS(AN82-$F82)</f>
        <v>0.3578327321667949</v>
      </c>
      <c r="R82" s="3">
        <f t="shared" ref="R82:R113" si="104">ABS(AO82-$F82)</f>
        <v>0.15275560132588417</v>
      </c>
      <c r="S82" s="3">
        <f t="shared" ref="S82:S113" si="105">ABS(AP82-$F82)</f>
        <v>8.8812968739265585E-2</v>
      </c>
      <c r="T82" s="3">
        <f t="shared" ref="T82:T113" si="106">ABS(AQ82-$F82)</f>
        <v>1.8299991309561392E-2</v>
      </c>
      <c r="U82" s="3">
        <f t="shared" ref="U82:U113" si="107">ABS(AR82-$F82)</f>
        <v>2.1725616517239033E-2</v>
      </c>
      <c r="V82" s="3">
        <f t="shared" ref="V82:V113" si="108">ABS(AS82-$F82)</f>
        <v>0.35076287942653828</v>
      </c>
      <c r="W82" s="3">
        <f t="shared" ref="W82:W113" si="109">ABS(AT82-$F82)</f>
        <v>0.13881333046147404</v>
      </c>
      <c r="X82" s="3">
        <f t="shared" ref="X82:X113" si="110">ABS(AU82-$F82)</f>
        <v>7.8473182863021407E-2</v>
      </c>
      <c r="Y82" s="3">
        <f t="shared" ref="Y82:Y113" si="111">ABS(AV82-$F82)</f>
        <v>1.4807289894847031E-4</v>
      </c>
      <c r="Z82" s="3">
        <f t="shared" ref="Z82:Z113" si="112">ABS(AW82-$F82)</f>
        <v>1.5165487022022361E-2</v>
      </c>
      <c r="AA82" s="3">
        <f t="shared" ref="AA82:AA113" si="113">ABS(AX82-$F82)</f>
        <v>4.2582950399427943E-4</v>
      </c>
      <c r="AB82" s="3"/>
      <c r="AD82" s="4">
        <f t="shared" ref="AD82:AD113" si="114">627.5095*(BB82-BC82-BD82)</f>
        <v>-14.563710854625548</v>
      </c>
      <c r="AE82" s="4">
        <f t="shared" ref="AE82:AE113" si="115">627.5095*(BE82-BF82-BG82)</f>
        <v>-14.727060535786565</v>
      </c>
      <c r="AF82" s="4">
        <f t="shared" ref="AF82:AF113" si="116">627.5095*(BH82-BI82-BJ82)</f>
        <v>-14.826890187546843</v>
      </c>
      <c r="AG82" s="4">
        <f t="shared" ref="AG82:AG113" si="117">AE82+$AG$1*(AE82-AD82)</f>
        <v>-14.834158196732067</v>
      </c>
      <c r="AH82" s="4">
        <f t="shared" ref="AH82:AH113" si="118">AF82+$AH$1*(AF82-AE82)</f>
        <v>-14.931629494311723</v>
      </c>
      <c r="AI82" s="4">
        <f t="shared" ref="AI82:AI113" si="119">627.5095*(BK82-BL82-BM82)</f>
        <v>-14.631796802533046</v>
      </c>
      <c r="AJ82" s="4">
        <f t="shared" ref="AJ82:AJ113" si="120">627.5095*(BN82-BO82-BP82)</f>
        <v>-14.847272395797411</v>
      </c>
      <c r="AK82" s="4">
        <f t="shared" ref="AK82:AK113" si="121">627.5095*(BQ82-BR82-BS82)</f>
        <v>-14.909685805295982</v>
      </c>
      <c r="AL82" s="4">
        <f t="shared" ref="AL82:AL113" si="122">AJ82+$AG$1*(AJ82-AI82)</f>
        <v>-14.988545594896653</v>
      </c>
      <c r="AM82" s="4">
        <f t="shared" ref="AM82:AM113" si="123">AK82+$AH$1*(AK82-AJ82)</f>
        <v>-14.975168726737106</v>
      </c>
      <c r="AN82" s="4">
        <f t="shared" ref="AN82:AN113" si="124">627.5095*(BT82-BU82-BV82)</f>
        <v>-14.669541035212612</v>
      </c>
      <c r="AO82" s="4">
        <f t="shared" ref="AO82:AO113" si="125">627.5095*(BW82-BX82-BY82)</f>
        <v>-14.874618166053523</v>
      </c>
      <c r="AP82" s="4">
        <f t="shared" ref="AP82:AP113" si="126">627.5095*(BZ82-CA82-CB82)</f>
        <v>-14.938560798640141</v>
      </c>
      <c r="AQ82" s="4">
        <f t="shared" ref="AQ82:AQ113" si="127">AO82+$AG$1*(AO82-AN82)</f>
        <v>-15.009073776069846</v>
      </c>
      <c r="AR82" s="4">
        <f t="shared" ref="AR82:AR113" si="128">AP82+$AH$1*(AP82-AO82)</f>
        <v>-15.005648150862168</v>
      </c>
      <c r="AS82" s="4">
        <f t="shared" ref="AS82:AS113" si="129">627.5095*(CC82-CD82-CE82)</f>
        <v>-14.676610887952869</v>
      </c>
      <c r="AT82" s="4">
        <f t="shared" ref="AT82:AT113" si="130">627.5095*(CF82-CG82-CH82)</f>
        <v>-14.888560436917933</v>
      </c>
      <c r="AU82" s="4">
        <f t="shared" ref="AU82:AU113" si="131">627.5095*(CI82-CJ82-CK82)</f>
        <v>-14.948900584516386</v>
      </c>
      <c r="AV82" s="4">
        <f t="shared" ref="AV82:AV113" si="132">AT82+$AG$1*(AT82-AS82)</f>
        <v>-15.027521840278355</v>
      </c>
      <c r="AW82" s="4">
        <f t="shared" ref="AW82:AW113" si="133">AU82+$AH$1*(AU82-AT82)</f>
        <v>-15.012208280357385</v>
      </c>
      <c r="AX82" s="4">
        <f t="shared" ref="AX82:AX113" si="134">AL82+$AX$1*(AN82-AI82)</f>
        <v>-15.027799596883401</v>
      </c>
      <c r="BA82" t="s">
        <v>37</v>
      </c>
      <c r="BB82">
        <v>-321.98051222831901</v>
      </c>
      <c r="BC82">
        <v>-152.305936369059</v>
      </c>
      <c r="BD82">
        <v>-169.65136710966399</v>
      </c>
      <c r="BE82">
        <v>-322.064183241612</v>
      </c>
      <c r="BF82">
        <v>-152.344192972314</v>
      </c>
      <c r="BG82">
        <v>-169.696521205426</v>
      </c>
      <c r="BH82">
        <v>-322.09139724477899</v>
      </c>
      <c r="BI82">
        <v>-152.356400985737</v>
      </c>
      <c r="BJ82">
        <v>-169.7113681065</v>
      </c>
      <c r="BK82">
        <v>-321.98077873276901</v>
      </c>
      <c r="BL82">
        <v>-152.30589266116101</v>
      </c>
      <c r="BM82">
        <v>-169.65156882015199</v>
      </c>
      <c r="BN82">
        <v>-322.063476815934</v>
      </c>
      <c r="BO82">
        <v>-152.34341897053699</v>
      </c>
      <c r="BP82">
        <v>-169.69639721173999</v>
      </c>
      <c r="BQ82">
        <v>-322.08870736380601</v>
      </c>
      <c r="BR82">
        <v>-152.35444669148501</v>
      </c>
      <c r="BS82">
        <v>-169.71050057656899</v>
      </c>
      <c r="BT82">
        <v>-321.98083543856399</v>
      </c>
      <c r="BU82">
        <v>-152.30584123383201</v>
      </c>
      <c r="BV82">
        <v>-169.65161680401499</v>
      </c>
      <c r="BW82">
        <v>-322.06323728947302</v>
      </c>
      <c r="BX82">
        <v>-152.34315735828901</v>
      </c>
      <c r="BY82">
        <v>-169.69637571927001</v>
      </c>
      <c r="BZ82">
        <v>-322.08766338088202</v>
      </c>
      <c r="CA82">
        <v>-152.353653408892</v>
      </c>
      <c r="CB82">
        <v>-169.71020386100901</v>
      </c>
      <c r="CC82">
        <v>-321.98081988802301</v>
      </c>
      <c r="CD82">
        <v>-152.30581690689399</v>
      </c>
      <c r="CE82">
        <v>-169.65161431388501</v>
      </c>
      <c r="CF82">
        <v>-322.063071488628</v>
      </c>
      <c r="CG82">
        <v>-152.343009895319</v>
      </c>
      <c r="CH82">
        <v>-169.69633516297301</v>
      </c>
      <c r="CI82">
        <v>-322.08723352399198</v>
      </c>
      <c r="CJ82">
        <v>-152.35333689629601</v>
      </c>
      <c r="CK82">
        <v>-169.710074039218</v>
      </c>
    </row>
    <row r="83" spans="1:89" ht="17" x14ac:dyDescent="0.25">
      <c r="A83" s="5">
        <v>9</v>
      </c>
      <c r="B83" t="s">
        <v>3</v>
      </c>
      <c r="C83" t="s">
        <v>2</v>
      </c>
      <c r="D83" t="s">
        <v>30</v>
      </c>
      <c r="E83" s="3">
        <v>0.95</v>
      </c>
      <c r="F83" s="2">
        <v>-15.671989948822056</v>
      </c>
      <c r="G83" s="3">
        <f t="shared" si="93"/>
        <v>0.43396146996620288</v>
      </c>
      <c r="H83" s="3">
        <f t="shared" si="94"/>
        <v>0.289117125538775</v>
      </c>
      <c r="I83" s="3">
        <f t="shared" si="95"/>
        <v>0.19325158805713727</v>
      </c>
      <c r="J83" s="3">
        <f t="shared" si="96"/>
        <v>0.19415219889119051</v>
      </c>
      <c r="K83" s="3">
        <f t="shared" si="97"/>
        <v>9.2671352010828656E-2</v>
      </c>
      <c r="L83" s="3">
        <f t="shared" si="98"/>
        <v>0.33772539256068335</v>
      </c>
      <c r="M83" s="3">
        <f t="shared" si="99"/>
        <v>0.18265498637880384</v>
      </c>
      <c r="N83" s="3">
        <f t="shared" si="100"/>
        <v>0.11002462406536218</v>
      </c>
      <c r="O83" s="3">
        <f t="shared" si="101"/>
        <v>8.0985502447717295E-2</v>
      </c>
      <c r="P83" s="3">
        <f t="shared" si="102"/>
        <v>3.3822276720112399E-2</v>
      </c>
      <c r="Q83" s="3">
        <f t="shared" si="103"/>
        <v>0.32276191835641477</v>
      </c>
      <c r="R83" s="3">
        <f t="shared" si="104"/>
        <v>0.13939515852917594</v>
      </c>
      <c r="S83" s="3">
        <f t="shared" si="105"/>
        <v>7.9482614075256919E-2</v>
      </c>
      <c r="T83" s="3">
        <f t="shared" si="106"/>
        <v>1.9173613356429087E-2</v>
      </c>
      <c r="U83" s="3">
        <f t="shared" si="107"/>
        <v>1.6623551041636375E-2</v>
      </c>
      <c r="V83" s="3">
        <f t="shared" si="108"/>
        <v>0.31829292182607283</v>
      </c>
      <c r="W83" s="3">
        <f t="shared" si="109"/>
        <v>0.12584799336981867</v>
      </c>
      <c r="X83" s="3">
        <f t="shared" si="110"/>
        <v>7.2264449506466377E-2</v>
      </c>
      <c r="Y83" s="3">
        <f t="shared" si="111"/>
        <v>3.2551093089239203E-4</v>
      </c>
      <c r="Z83" s="3">
        <f t="shared" si="112"/>
        <v>1.6045649387539385E-2</v>
      </c>
      <c r="AA83" s="3">
        <f t="shared" si="113"/>
        <v>6.5423489275277191E-2</v>
      </c>
      <c r="AB83" s="3"/>
      <c r="AD83" s="4">
        <f t="shared" si="114"/>
        <v>-15.238028478855853</v>
      </c>
      <c r="AE83" s="4">
        <f t="shared" si="115"/>
        <v>-15.382872823283281</v>
      </c>
      <c r="AF83" s="4">
        <f t="shared" si="116"/>
        <v>-15.478738360764918</v>
      </c>
      <c r="AG83" s="4">
        <f t="shared" si="117"/>
        <v>-15.477837749930865</v>
      </c>
      <c r="AH83" s="4">
        <f t="shared" si="118"/>
        <v>-15.579318596811227</v>
      </c>
      <c r="AI83" s="4">
        <f t="shared" si="119"/>
        <v>-15.334264556261372</v>
      </c>
      <c r="AJ83" s="4">
        <f t="shared" si="120"/>
        <v>-15.489334962443252</v>
      </c>
      <c r="AK83" s="4">
        <f t="shared" si="121"/>
        <v>-15.561965324756693</v>
      </c>
      <c r="AL83" s="4">
        <f t="shared" si="122"/>
        <v>-15.591004446374338</v>
      </c>
      <c r="AM83" s="4">
        <f t="shared" si="123"/>
        <v>-15.638167672101943</v>
      </c>
      <c r="AN83" s="4">
        <f t="shared" si="124"/>
        <v>-15.349228030465641</v>
      </c>
      <c r="AO83" s="4">
        <f t="shared" si="125"/>
        <v>-15.53259479029288</v>
      </c>
      <c r="AP83" s="4">
        <f t="shared" si="126"/>
        <v>-15.592507334746799</v>
      </c>
      <c r="AQ83" s="4">
        <f t="shared" si="127"/>
        <v>-15.652816335465626</v>
      </c>
      <c r="AR83" s="4">
        <f t="shared" si="128"/>
        <v>-15.655366397780419</v>
      </c>
      <c r="AS83" s="4">
        <f t="shared" si="129"/>
        <v>-15.353697026995983</v>
      </c>
      <c r="AT83" s="4">
        <f t="shared" si="130"/>
        <v>-15.546141955452237</v>
      </c>
      <c r="AU83" s="4">
        <f t="shared" si="131"/>
        <v>-15.599725499315589</v>
      </c>
      <c r="AV83" s="4">
        <f t="shared" si="132"/>
        <v>-15.672315459752948</v>
      </c>
      <c r="AW83" s="4">
        <f t="shared" si="133"/>
        <v>-15.655944299434516</v>
      </c>
      <c r="AX83" s="4">
        <f t="shared" si="134"/>
        <v>-15.606566459546778</v>
      </c>
      <c r="BA83" t="s">
        <v>36</v>
      </c>
      <c r="BB83">
        <v>-321.98153766737602</v>
      </c>
      <c r="BC83">
        <v>-152.305907972711</v>
      </c>
      <c r="BD83">
        <v>-169.65134635157801</v>
      </c>
      <c r="BE83">
        <v>-322.06524288727297</v>
      </c>
      <c r="BF83">
        <v>-152.344183015966</v>
      </c>
      <c r="BG83">
        <v>-169.696545704074</v>
      </c>
      <c r="BH83">
        <v>-322.09247261771401</v>
      </c>
      <c r="BI83">
        <v>-152.35639300656899</v>
      </c>
      <c r="BJ83">
        <v>-169.71141267246</v>
      </c>
      <c r="BK83">
        <v>-321.98180907019798</v>
      </c>
      <c r="BL83">
        <v>-152.30582348700901</v>
      </c>
      <c r="BM83">
        <v>-169.651548878157</v>
      </c>
      <c r="BN83">
        <v>-322.06451464436799</v>
      </c>
      <c r="BO83">
        <v>-152.343407945926</v>
      </c>
      <c r="BP83">
        <v>-169.696422872998</v>
      </c>
      <c r="BQ83">
        <v>-322.08977674901899</v>
      </c>
      <c r="BR83">
        <v>-152.35444020890199</v>
      </c>
      <c r="BS83">
        <v>-169.710536970828</v>
      </c>
      <c r="BT83">
        <v>-321.98186737095</v>
      </c>
      <c r="BU83">
        <v>-152.305810102436</v>
      </c>
      <c r="BV83">
        <v>-169.65159671766901</v>
      </c>
      <c r="BW83">
        <v>-322.06429995893399</v>
      </c>
      <c r="BX83">
        <v>-152.343145492339</v>
      </c>
      <c r="BY83">
        <v>-169.69640170222999</v>
      </c>
      <c r="BZ83">
        <v>-322.08873688885302</v>
      </c>
      <c r="CA83">
        <v>-152.35364660319601</v>
      </c>
      <c r="CB83">
        <v>-169.71024204457899</v>
      </c>
      <c r="CC83">
        <v>-321.98184913881198</v>
      </c>
      <c r="CD83">
        <v>-152.305786403578</v>
      </c>
      <c r="CE83">
        <v>-169.65159506258999</v>
      </c>
      <c r="CF83">
        <v>-322.06413287324898</v>
      </c>
      <c r="CG83">
        <v>-152.34299731759</v>
      </c>
      <c r="CH83">
        <v>-169.696361202513</v>
      </c>
      <c r="CI83">
        <v>-322.08830331411298</v>
      </c>
      <c r="CJ83">
        <v>-152.35333156979601</v>
      </c>
      <c r="CK83">
        <v>-169.71011200036199</v>
      </c>
    </row>
    <row r="84" spans="1:89" ht="17" x14ac:dyDescent="0.25">
      <c r="A84" s="5">
        <v>9</v>
      </c>
      <c r="B84" t="s">
        <v>3</v>
      </c>
      <c r="C84" t="s">
        <v>2</v>
      </c>
      <c r="D84" t="s">
        <v>30</v>
      </c>
      <c r="E84" s="3">
        <v>1</v>
      </c>
      <c r="F84" s="2">
        <v>-15.995271669800323</v>
      </c>
      <c r="G84" s="3">
        <f t="shared" si="93"/>
        <v>0.37157242665732859</v>
      </c>
      <c r="H84" s="3">
        <f t="shared" si="94"/>
        <v>0.27515364422387378</v>
      </c>
      <c r="I84" s="3">
        <f t="shared" si="95"/>
        <v>0.19410260391214251</v>
      </c>
      <c r="J84" s="3">
        <f t="shared" si="96"/>
        <v>0.21193817911587942</v>
      </c>
      <c r="K84" s="3">
        <f t="shared" si="97"/>
        <v>0.1090654468637684</v>
      </c>
      <c r="L84" s="3">
        <f t="shared" si="98"/>
        <v>0.30130659108654179</v>
      </c>
      <c r="M84" s="3">
        <f t="shared" si="99"/>
        <v>0.16296414929318637</v>
      </c>
      <c r="N84" s="3">
        <f t="shared" si="100"/>
        <v>9.796221726905685E-2</v>
      </c>
      <c r="O84" s="3">
        <f t="shared" si="101"/>
        <v>7.2262093309660713E-2</v>
      </c>
      <c r="P84" s="3">
        <f t="shared" si="102"/>
        <v>2.9763468915872338E-2</v>
      </c>
      <c r="Q84" s="3">
        <f t="shared" si="103"/>
        <v>0.28791474453216992</v>
      </c>
      <c r="R84" s="3">
        <f t="shared" si="104"/>
        <v>0.12546262786918483</v>
      </c>
      <c r="S84" s="3">
        <f t="shared" si="105"/>
        <v>5.8708331640001887E-2</v>
      </c>
      <c r="T84" s="3">
        <f t="shared" si="106"/>
        <v>1.8953441033970009E-2</v>
      </c>
      <c r="U84" s="3">
        <f t="shared" si="107"/>
        <v>1.1328962764386219E-2</v>
      </c>
      <c r="V84" s="3">
        <f t="shared" si="108"/>
        <v>0.28672069563190838</v>
      </c>
      <c r="W84" s="3">
        <f t="shared" si="109"/>
        <v>0.11440702867711217</v>
      </c>
      <c r="X84" s="3">
        <f t="shared" si="110"/>
        <v>5.3703619610145026E-2</v>
      </c>
      <c r="Y84" s="3">
        <f t="shared" si="111"/>
        <v>1.432270791848822E-3</v>
      </c>
      <c r="Z84" s="3">
        <f t="shared" si="112"/>
        <v>9.9852030174911732E-3</v>
      </c>
      <c r="AA84" s="3">
        <f t="shared" si="113"/>
        <v>5.8334572893114611E-2</v>
      </c>
      <c r="AB84" s="3"/>
      <c r="AD84" s="4">
        <f t="shared" si="114"/>
        <v>-15.623699243142994</v>
      </c>
      <c r="AE84" s="4">
        <f t="shared" si="115"/>
        <v>-15.720118025576449</v>
      </c>
      <c r="AF84" s="4">
        <f t="shared" si="116"/>
        <v>-15.80116906588818</v>
      </c>
      <c r="AG84" s="4">
        <f t="shared" si="117"/>
        <v>-15.783333490684443</v>
      </c>
      <c r="AH84" s="4">
        <f t="shared" si="118"/>
        <v>-15.886206222936554</v>
      </c>
      <c r="AI84" s="4">
        <f t="shared" si="119"/>
        <v>-15.693965078713781</v>
      </c>
      <c r="AJ84" s="4">
        <f t="shared" si="120"/>
        <v>-15.832307520507136</v>
      </c>
      <c r="AK84" s="4">
        <f t="shared" si="121"/>
        <v>-15.897309452531266</v>
      </c>
      <c r="AL84" s="4">
        <f t="shared" si="122"/>
        <v>-15.923009576490662</v>
      </c>
      <c r="AM84" s="4">
        <f t="shared" si="123"/>
        <v>-15.96550820088445</v>
      </c>
      <c r="AN84" s="4">
        <f t="shared" si="124"/>
        <v>-15.707356925268153</v>
      </c>
      <c r="AO84" s="4">
        <f t="shared" si="125"/>
        <v>-15.869809041931138</v>
      </c>
      <c r="AP84" s="4">
        <f t="shared" si="126"/>
        <v>-15.936563338160321</v>
      </c>
      <c r="AQ84" s="4">
        <f t="shared" si="127"/>
        <v>-15.976318228766353</v>
      </c>
      <c r="AR84" s="4">
        <f t="shared" si="128"/>
        <v>-16.006600632564709</v>
      </c>
      <c r="AS84" s="4">
        <f t="shared" si="129"/>
        <v>-15.708550974168414</v>
      </c>
      <c r="AT84" s="4">
        <f t="shared" si="130"/>
        <v>-15.88086464112321</v>
      </c>
      <c r="AU84" s="4">
        <f t="shared" si="131"/>
        <v>-15.941568050190178</v>
      </c>
      <c r="AV84" s="4">
        <f t="shared" si="132"/>
        <v>-15.993839399008474</v>
      </c>
      <c r="AW84" s="4">
        <f t="shared" si="133"/>
        <v>-16.005256872817814</v>
      </c>
      <c r="AX84" s="4">
        <f t="shared" si="134"/>
        <v>-15.936937096907208</v>
      </c>
      <c r="BA84" t="s">
        <v>35</v>
      </c>
      <c r="BB84">
        <v>-321.982058245654</v>
      </c>
      <c r="BC84">
        <v>-152.30588161879399</v>
      </c>
      <c r="BD84">
        <v>-169.65127867831399</v>
      </c>
      <c r="BE84">
        <v>-322.06571939779798</v>
      </c>
      <c r="BF84">
        <v>-152.34416281261201</v>
      </c>
      <c r="BG84">
        <v>-169.69650498353599</v>
      </c>
      <c r="BH84">
        <v>-322.092974618163</v>
      </c>
      <c r="BI84">
        <v>-152.35641569795601</v>
      </c>
      <c r="BJ84">
        <v>-169.71137815550799</v>
      </c>
      <c r="BK84">
        <v>-321.98229202938899</v>
      </c>
      <c r="BL84">
        <v>-152.30580016011601</v>
      </c>
      <c r="BM84">
        <v>-169.651481944995</v>
      </c>
      <c r="BN84">
        <v>-322.06500985470097</v>
      </c>
      <c r="BO84">
        <v>-152.34339594655799</v>
      </c>
      <c r="BP84">
        <v>-169.69638352115999</v>
      </c>
      <c r="BQ84">
        <v>-322.09026801046502</v>
      </c>
      <c r="BR84">
        <v>-152.35443079180999</v>
      </c>
      <c r="BS84">
        <v>-169.710503244504</v>
      </c>
      <c r="BT84">
        <v>-321.98234395676701</v>
      </c>
      <c r="BU84">
        <v>-152.305783067108</v>
      </c>
      <c r="BV84">
        <v>-169.65152962411599</v>
      </c>
      <c r="BW84">
        <v>-322.06478694500998</v>
      </c>
      <c r="BX84">
        <v>-152.343133967743</v>
      </c>
      <c r="BY84">
        <v>-169.696362827808</v>
      </c>
      <c r="BZ84">
        <v>-322.08922298645302</v>
      </c>
      <c r="CA84">
        <v>-152.353641403729</v>
      </c>
      <c r="CB84">
        <v>-169.710185053527</v>
      </c>
      <c r="CC84">
        <v>-321.98232087412299</v>
      </c>
      <c r="CD84">
        <v>-152.305759523087</v>
      </c>
      <c r="CE84">
        <v>-169.651528182655</v>
      </c>
      <c r="CF84">
        <v>-322.06461571181302</v>
      </c>
      <c r="CG84">
        <v>-152.34298572441099</v>
      </c>
      <c r="CH84">
        <v>-169.696322219725</v>
      </c>
      <c r="CI84">
        <v>-322.08878673978398</v>
      </c>
      <c r="CJ84">
        <v>-152.35332614666001</v>
      </c>
      <c r="CK84">
        <v>-169.71005608841099</v>
      </c>
    </row>
    <row r="85" spans="1:89" ht="17" x14ac:dyDescent="0.25">
      <c r="A85" s="5">
        <v>9</v>
      </c>
      <c r="B85" t="s">
        <v>3</v>
      </c>
      <c r="C85" t="s">
        <v>2</v>
      </c>
      <c r="D85" t="s">
        <v>30</v>
      </c>
      <c r="E85" s="3">
        <v>1.05</v>
      </c>
      <c r="F85" s="2">
        <v>-16.067081230559019</v>
      </c>
      <c r="G85" s="3">
        <f t="shared" si="93"/>
        <v>0.35654069296407975</v>
      </c>
      <c r="H85" s="3">
        <f t="shared" si="94"/>
        <v>0.26979249078421041</v>
      </c>
      <c r="I85" s="3">
        <f t="shared" si="95"/>
        <v>0.18473493346898451</v>
      </c>
      <c r="J85" s="3">
        <f t="shared" si="96"/>
        <v>0.21291739021065226</v>
      </c>
      <c r="K85" s="3">
        <f t="shared" si="97"/>
        <v>9.5494217597272169E-2</v>
      </c>
      <c r="L85" s="3">
        <f t="shared" si="98"/>
        <v>0.27530311166002797</v>
      </c>
      <c r="M85" s="3">
        <f t="shared" si="99"/>
        <v>0.15839734381729365</v>
      </c>
      <c r="N85" s="3">
        <f t="shared" si="100"/>
        <v>9.7200056502559917E-2</v>
      </c>
      <c r="O85" s="3">
        <f t="shared" si="101"/>
        <v>8.1749907483130713E-2</v>
      </c>
      <c r="P85" s="3">
        <f t="shared" si="102"/>
        <v>3.2993066533002491E-2</v>
      </c>
      <c r="Q85" s="3">
        <f t="shared" si="103"/>
        <v>0.25857150080285507</v>
      </c>
      <c r="R85" s="3">
        <f t="shared" si="104"/>
        <v>0.11178339361317846</v>
      </c>
      <c r="S85" s="3">
        <f t="shared" si="105"/>
        <v>6.1884032689505375E-2</v>
      </c>
      <c r="T85" s="3">
        <f t="shared" si="106"/>
        <v>1.5544069343327749E-2</v>
      </c>
      <c r="U85" s="3">
        <f t="shared" si="107"/>
        <v>9.5306048351595507E-3</v>
      </c>
      <c r="V85" s="3">
        <f t="shared" si="108"/>
        <v>0.25925251303528896</v>
      </c>
      <c r="W85" s="3">
        <f t="shared" si="109"/>
        <v>0.10501125588274185</v>
      </c>
      <c r="X85" s="3">
        <f t="shared" si="110"/>
        <v>6.209636999924939E-2</v>
      </c>
      <c r="Y85" s="3">
        <f t="shared" si="111"/>
        <v>3.8853905310460846E-3</v>
      </c>
      <c r="Z85" s="3">
        <f t="shared" si="112"/>
        <v>1.7070915957553723E-2</v>
      </c>
      <c r="AA85" s="3">
        <f t="shared" si="113"/>
        <v>6.434903219167154E-2</v>
      </c>
      <c r="AB85" s="3"/>
      <c r="AD85" s="4">
        <f t="shared" si="114"/>
        <v>-15.710540537594939</v>
      </c>
      <c r="AE85" s="4">
        <f t="shared" si="115"/>
        <v>-15.797288739774809</v>
      </c>
      <c r="AF85" s="4">
        <f t="shared" si="116"/>
        <v>-15.882346297090034</v>
      </c>
      <c r="AG85" s="4">
        <f t="shared" si="117"/>
        <v>-15.854163840348367</v>
      </c>
      <c r="AH85" s="4">
        <f t="shared" si="118"/>
        <v>-15.971587012961747</v>
      </c>
      <c r="AI85" s="4">
        <f t="shared" si="119"/>
        <v>-15.791778118898991</v>
      </c>
      <c r="AJ85" s="4">
        <f t="shared" si="120"/>
        <v>-15.908683886741725</v>
      </c>
      <c r="AK85" s="4">
        <f t="shared" si="121"/>
        <v>-15.969881174056459</v>
      </c>
      <c r="AL85" s="4">
        <f t="shared" si="122"/>
        <v>-15.985331323075888</v>
      </c>
      <c r="AM85" s="4">
        <f t="shared" si="123"/>
        <v>-16.034088164026016</v>
      </c>
      <c r="AN85" s="4">
        <f t="shared" si="124"/>
        <v>-15.808509729756164</v>
      </c>
      <c r="AO85" s="4">
        <f t="shared" si="125"/>
        <v>-15.95529783694584</v>
      </c>
      <c r="AP85" s="4">
        <f t="shared" si="126"/>
        <v>-16.005197197869514</v>
      </c>
      <c r="AQ85" s="4">
        <f t="shared" si="127"/>
        <v>-16.051537161215691</v>
      </c>
      <c r="AR85" s="4">
        <f t="shared" si="128"/>
        <v>-16.057550625723859</v>
      </c>
      <c r="AS85" s="4">
        <f t="shared" si="129"/>
        <v>-15.80782871752373</v>
      </c>
      <c r="AT85" s="4">
        <f t="shared" si="130"/>
        <v>-15.962069974676277</v>
      </c>
      <c r="AU85" s="4">
        <f t="shared" si="131"/>
        <v>-16.00498486055977</v>
      </c>
      <c r="AV85" s="4">
        <f t="shared" si="132"/>
        <v>-16.063195840027973</v>
      </c>
      <c r="AW85" s="4">
        <f t="shared" si="133"/>
        <v>-16.050010314601465</v>
      </c>
      <c r="AX85" s="4">
        <f t="shared" si="134"/>
        <v>-16.002732198367347</v>
      </c>
      <c r="BA85" t="s">
        <v>34</v>
      </c>
      <c r="BB85">
        <v>-321.98213580985299</v>
      </c>
      <c r="BC85">
        <v>-152.305861648296</v>
      </c>
      <c r="BD85">
        <v>-169.651237822605</v>
      </c>
      <c r="BE85">
        <v>-322.06582133287799</v>
      </c>
      <c r="BF85">
        <v>-152.3441508489</v>
      </c>
      <c r="BG85">
        <v>-169.696495902972</v>
      </c>
      <c r="BH85">
        <v>-322.093101716268</v>
      </c>
      <c r="BI85">
        <v>-152.35641011451199</v>
      </c>
      <c r="BJ85">
        <v>-169.71138147291001</v>
      </c>
      <c r="BK85">
        <v>-321.98238824127998</v>
      </c>
      <c r="BL85">
        <v>-152.30578068509999</v>
      </c>
      <c r="BM85">
        <v>-169.65144175690699</v>
      </c>
      <c r="BN85">
        <v>-322.06511236702102</v>
      </c>
      <c r="BO85">
        <v>-152.343385123513</v>
      </c>
      <c r="BP85">
        <v>-169.69637514304301</v>
      </c>
      <c r="BQ85">
        <v>-322.09038263408303</v>
      </c>
      <c r="BR85">
        <v>-152.35442579416701</v>
      </c>
      <c r="BS85">
        <v>-169.71050721537</v>
      </c>
      <c r="BT85">
        <v>-321.98244133643999</v>
      </c>
      <c r="BU85">
        <v>-152.30576023163499</v>
      </c>
      <c r="BV85">
        <v>-169.65148864201399</v>
      </c>
      <c r="BW85">
        <v>-322.06490548779499</v>
      </c>
      <c r="BX85">
        <v>-152.34312400709399</v>
      </c>
      <c r="BY85">
        <v>-169.69635509618101</v>
      </c>
      <c r="BZ85">
        <v>-322.089348406326</v>
      </c>
      <c r="CA85">
        <v>-152.35363566518399</v>
      </c>
      <c r="CB85">
        <v>-169.710206836932</v>
      </c>
      <c r="CC85">
        <v>-321.98241546553299</v>
      </c>
      <c r="CD85">
        <v>-152.305736855822</v>
      </c>
      <c r="CE85">
        <v>-169.65148723218201</v>
      </c>
      <c r="CF85">
        <v>-322.06472807201999</v>
      </c>
      <c r="CG85">
        <v>-152.34297608660401</v>
      </c>
      <c r="CH85">
        <v>-169.69631480880801</v>
      </c>
      <c r="CI85">
        <v>-322.088903984225</v>
      </c>
      <c r="CJ85">
        <v>-152.35332143954801</v>
      </c>
      <c r="CK85">
        <v>-169.71007697884801</v>
      </c>
    </row>
    <row r="86" spans="1:89" ht="17" x14ac:dyDescent="0.25">
      <c r="A86" s="5">
        <v>9</v>
      </c>
      <c r="B86" t="s">
        <v>3</v>
      </c>
      <c r="C86" t="s">
        <v>2</v>
      </c>
      <c r="D86" t="s">
        <v>30</v>
      </c>
      <c r="E86" s="3">
        <v>1.1000000000000001</v>
      </c>
      <c r="F86" s="2">
        <v>-15.95011702908648</v>
      </c>
      <c r="G86" s="3">
        <f t="shared" si="93"/>
        <v>0.33494128136680956</v>
      </c>
      <c r="H86" s="3">
        <f t="shared" si="94"/>
        <v>0.24040203295012041</v>
      </c>
      <c r="I86" s="3">
        <f t="shared" si="95"/>
        <v>0.17647694741884301</v>
      </c>
      <c r="J86" s="3">
        <f t="shared" si="96"/>
        <v>0.17841885489302456</v>
      </c>
      <c r="K86" s="3">
        <f t="shared" si="97"/>
        <v>0.10940800522209315</v>
      </c>
      <c r="L86" s="3">
        <f t="shared" si="98"/>
        <v>0.25272991263990008</v>
      </c>
      <c r="M86" s="3">
        <f t="shared" si="99"/>
        <v>0.15349591233729321</v>
      </c>
      <c r="N86" s="3">
        <f t="shared" si="100"/>
        <v>9.8876864867445846E-2</v>
      </c>
      <c r="O86" s="3">
        <f t="shared" si="101"/>
        <v>8.8434693710251366E-2</v>
      </c>
      <c r="P86" s="3">
        <f t="shared" si="102"/>
        <v>4.1571634735147356E-2</v>
      </c>
      <c r="Q86" s="3">
        <f t="shared" si="103"/>
        <v>0.23131552909483943</v>
      </c>
      <c r="R86" s="3">
        <f t="shared" si="104"/>
        <v>9.8608105037735427E-2</v>
      </c>
      <c r="S86" s="3">
        <f t="shared" si="105"/>
        <v>5.7445255839327913E-2</v>
      </c>
      <c r="T86" s="3">
        <f t="shared" si="106"/>
        <v>1.1600560207519095E-2</v>
      </c>
      <c r="U86" s="3">
        <f t="shared" si="107"/>
        <v>1.425800422132717E-2</v>
      </c>
      <c r="V86" s="3">
        <f t="shared" si="108"/>
        <v>0.23394202845612178</v>
      </c>
      <c r="W86" s="3">
        <f t="shared" si="109"/>
        <v>9.4622643480493096E-2</v>
      </c>
      <c r="X86" s="3">
        <f t="shared" si="110"/>
        <v>5.8768971418439619E-2</v>
      </c>
      <c r="Y86" s="3">
        <f t="shared" si="111"/>
        <v>3.280069995160062E-3</v>
      </c>
      <c r="Z86" s="3">
        <f t="shared" si="112"/>
        <v>2.1152004009072911E-2</v>
      </c>
      <c r="AA86" s="3">
        <f t="shared" si="113"/>
        <v>6.6163734823387443E-2</v>
      </c>
      <c r="AB86" s="3"/>
      <c r="AD86" s="4">
        <f t="shared" si="114"/>
        <v>-15.61517574771967</v>
      </c>
      <c r="AE86" s="4">
        <f t="shared" si="115"/>
        <v>-15.709714996136359</v>
      </c>
      <c r="AF86" s="4">
        <f t="shared" si="116"/>
        <v>-15.773640081667637</v>
      </c>
      <c r="AG86" s="4">
        <f t="shared" si="117"/>
        <v>-15.771698174193455</v>
      </c>
      <c r="AH86" s="4">
        <f t="shared" si="118"/>
        <v>-15.840709023864386</v>
      </c>
      <c r="AI86" s="4">
        <f t="shared" si="119"/>
        <v>-15.697387116446579</v>
      </c>
      <c r="AJ86" s="4">
        <f t="shared" si="120"/>
        <v>-15.796621116749186</v>
      </c>
      <c r="AK86" s="4">
        <f t="shared" si="121"/>
        <v>-15.851240164219034</v>
      </c>
      <c r="AL86" s="4">
        <f t="shared" si="122"/>
        <v>-15.861682335376228</v>
      </c>
      <c r="AM86" s="4">
        <f t="shared" si="123"/>
        <v>-15.908545394351332</v>
      </c>
      <c r="AN86" s="4">
        <f t="shared" si="124"/>
        <v>-15.71880149999164</v>
      </c>
      <c r="AO86" s="4">
        <f t="shared" si="125"/>
        <v>-15.851508924048744</v>
      </c>
      <c r="AP86" s="4">
        <f t="shared" si="126"/>
        <v>-15.892671773247152</v>
      </c>
      <c r="AQ86" s="4">
        <f t="shared" si="127"/>
        <v>-15.93851646887896</v>
      </c>
      <c r="AR86" s="4">
        <f t="shared" si="128"/>
        <v>-15.935859024865152</v>
      </c>
      <c r="AS86" s="4">
        <f t="shared" si="129"/>
        <v>-15.716175000630358</v>
      </c>
      <c r="AT86" s="4">
        <f t="shared" si="130"/>
        <v>-15.855494385605986</v>
      </c>
      <c r="AU86" s="4">
        <f t="shared" si="131"/>
        <v>-15.89134805766804</v>
      </c>
      <c r="AV86" s="4">
        <f t="shared" si="132"/>
        <v>-15.946836959091319</v>
      </c>
      <c r="AW86" s="4">
        <f t="shared" si="133"/>
        <v>-15.928965025077407</v>
      </c>
      <c r="AX86" s="4">
        <f t="shared" si="134"/>
        <v>-15.883953294263092</v>
      </c>
      <c r="BA86" t="s">
        <v>33</v>
      </c>
      <c r="BB86">
        <v>-321.98192556018302</v>
      </c>
      <c r="BC86">
        <v>-152.30584347496799</v>
      </c>
      <c r="BD86">
        <v>-169.651197719723</v>
      </c>
      <c r="BE86">
        <v>-322.06564961665998</v>
      </c>
      <c r="BF86">
        <v>-152.344140114954</v>
      </c>
      <c r="BG86">
        <v>-169.69647447833799</v>
      </c>
      <c r="BH86">
        <v>-322.09290832461699</v>
      </c>
      <c r="BI86">
        <v>-152.356404170302</v>
      </c>
      <c r="BJ86">
        <v>-169.711367259843</v>
      </c>
      <c r="BK86">
        <v>-321.98217850989602</v>
      </c>
      <c r="BL86">
        <v>-152.30576331736501</v>
      </c>
      <c r="BM86">
        <v>-169.651399814889</v>
      </c>
      <c r="BN86">
        <v>-322.06490674833401</v>
      </c>
      <c r="BO86">
        <v>-152.343378619486</v>
      </c>
      <c r="BP86">
        <v>-169.69635461176699</v>
      </c>
      <c r="BQ86">
        <v>-322.090176684114</v>
      </c>
      <c r="BR86">
        <v>-152.35442066399</v>
      </c>
      <c r="BS86">
        <v>-169.71049546205401</v>
      </c>
      <c r="BT86">
        <v>-321.982235518935</v>
      </c>
      <c r="BU86">
        <v>-152.305739736688</v>
      </c>
      <c r="BV86">
        <v>-169.651446278614</v>
      </c>
      <c r="BW86">
        <v>-322.06471022256801</v>
      </c>
      <c r="BX86">
        <v>-152.34311404754899</v>
      </c>
      <c r="BY86">
        <v>-169.69633518865299</v>
      </c>
      <c r="BZ86">
        <v>-322.08915254130397</v>
      </c>
      <c r="CA86">
        <v>-152.353630526638</v>
      </c>
      <c r="CB86">
        <v>-169.710195431127</v>
      </c>
      <c r="CC86">
        <v>-321.982206885175</v>
      </c>
      <c r="CD86">
        <v>-152.30571635954499</v>
      </c>
      <c r="CE86">
        <v>-169.65144520759</v>
      </c>
      <c r="CF86">
        <v>-322.06452882308901</v>
      </c>
      <c r="CG86">
        <v>-152.34296663939199</v>
      </c>
      <c r="CH86">
        <v>-169.69629484609399</v>
      </c>
      <c r="CI86">
        <v>-322.08870710317501</v>
      </c>
      <c r="CJ86">
        <v>-152.35331712002599</v>
      </c>
      <c r="CK86">
        <v>-169.71006550908501</v>
      </c>
    </row>
    <row r="87" spans="1:89" ht="17" x14ac:dyDescent="0.25">
      <c r="A87" s="5">
        <v>9</v>
      </c>
      <c r="B87" t="s">
        <v>3</v>
      </c>
      <c r="C87" t="s">
        <v>2</v>
      </c>
      <c r="D87" t="s">
        <v>30</v>
      </c>
      <c r="E87" s="3">
        <v>1.25</v>
      </c>
      <c r="F87" s="2">
        <v>-14.957281397534068</v>
      </c>
      <c r="G87" s="3">
        <f t="shared" si="93"/>
        <v>0.27714493216371849</v>
      </c>
      <c r="H87" s="3">
        <f t="shared" si="94"/>
        <v>0.18657945290914846</v>
      </c>
      <c r="I87" s="3">
        <f t="shared" si="95"/>
        <v>0.15192705487639557</v>
      </c>
      <c r="J87" s="3">
        <f t="shared" si="96"/>
        <v>0.12720161438730848</v>
      </c>
      <c r="K87" s="3">
        <f t="shared" si="97"/>
        <v>0.11557044054694998</v>
      </c>
      <c r="L87" s="3">
        <f t="shared" si="98"/>
        <v>0.19415992955944539</v>
      </c>
      <c r="M87" s="3">
        <f t="shared" si="99"/>
        <v>0.13350104729954637</v>
      </c>
      <c r="N87" s="3">
        <f t="shared" si="100"/>
        <v>8.8867846517997506E-2</v>
      </c>
      <c r="O87" s="3">
        <f t="shared" si="101"/>
        <v>9.3731000860335811E-2</v>
      </c>
      <c r="P87" s="3">
        <f t="shared" si="102"/>
        <v>4.203957028817662E-2</v>
      </c>
      <c r="Q87" s="3">
        <f t="shared" si="103"/>
        <v>0.16860231474935539</v>
      </c>
      <c r="R87" s="3">
        <f t="shared" si="104"/>
        <v>7.3934227941901298E-2</v>
      </c>
      <c r="S87" s="3">
        <f t="shared" si="105"/>
        <v>4.8061986167175164E-2</v>
      </c>
      <c r="T87" s="3">
        <f t="shared" si="106"/>
        <v>1.1866579011076794E-2</v>
      </c>
      <c r="U87" s="3">
        <f t="shared" si="107"/>
        <v>2.0917339059264961E-2</v>
      </c>
      <c r="V87" s="3">
        <f t="shared" si="108"/>
        <v>0.17080792471526429</v>
      </c>
      <c r="W87" s="3">
        <f t="shared" si="109"/>
        <v>7.1372567867982184E-2</v>
      </c>
      <c r="X87" s="3">
        <f t="shared" si="110"/>
        <v>4.9386620457278596E-2</v>
      </c>
      <c r="Y87" s="3">
        <f t="shared" si="111"/>
        <v>6.1793329749910697E-3</v>
      </c>
      <c r="Z87" s="3">
        <f t="shared" si="112"/>
        <v>2.6319396944408879E-2</v>
      </c>
      <c r="AA87" s="3">
        <f t="shared" si="113"/>
        <v>6.715108145784221E-2</v>
      </c>
      <c r="AB87" s="3"/>
      <c r="AD87" s="4">
        <f t="shared" si="114"/>
        <v>-14.680136465370349</v>
      </c>
      <c r="AE87" s="4">
        <f t="shared" si="115"/>
        <v>-14.770701944624919</v>
      </c>
      <c r="AF87" s="4">
        <f t="shared" si="116"/>
        <v>-14.805354342657672</v>
      </c>
      <c r="AG87" s="4">
        <f t="shared" si="117"/>
        <v>-14.830079783146759</v>
      </c>
      <c r="AH87" s="4">
        <f t="shared" si="118"/>
        <v>-14.841710956987118</v>
      </c>
      <c r="AI87" s="4">
        <f t="shared" si="119"/>
        <v>-14.763121467974623</v>
      </c>
      <c r="AJ87" s="4">
        <f t="shared" si="120"/>
        <v>-14.823780350234522</v>
      </c>
      <c r="AK87" s="4">
        <f t="shared" si="121"/>
        <v>-14.86841355101607</v>
      </c>
      <c r="AL87" s="4">
        <f t="shared" si="122"/>
        <v>-14.863550396673732</v>
      </c>
      <c r="AM87" s="4">
        <f t="shared" si="123"/>
        <v>-14.915241827245891</v>
      </c>
      <c r="AN87" s="4">
        <f t="shared" si="124"/>
        <v>-14.788679082784713</v>
      </c>
      <c r="AO87" s="4">
        <f t="shared" si="125"/>
        <v>-14.883347169592167</v>
      </c>
      <c r="AP87" s="4">
        <f t="shared" si="126"/>
        <v>-14.909219411366893</v>
      </c>
      <c r="AQ87" s="4">
        <f t="shared" si="127"/>
        <v>-14.945414818522991</v>
      </c>
      <c r="AR87" s="4">
        <f t="shared" si="128"/>
        <v>-14.936364058474803</v>
      </c>
      <c r="AS87" s="4">
        <f t="shared" si="129"/>
        <v>-14.786473472818804</v>
      </c>
      <c r="AT87" s="4">
        <f t="shared" si="130"/>
        <v>-14.885908829666086</v>
      </c>
      <c r="AU87" s="4">
        <f t="shared" si="131"/>
        <v>-14.907894777076789</v>
      </c>
      <c r="AV87" s="4">
        <f t="shared" si="132"/>
        <v>-14.951102064559077</v>
      </c>
      <c r="AW87" s="4">
        <f t="shared" si="133"/>
        <v>-14.930962000589659</v>
      </c>
      <c r="AX87" s="4">
        <f t="shared" si="134"/>
        <v>-14.890130316076226</v>
      </c>
      <c r="BA87" t="s">
        <v>32</v>
      </c>
      <c r="BB87">
        <v>-321.98028627642401</v>
      </c>
      <c r="BC87">
        <v>-152.305800809869</v>
      </c>
      <c r="BD87">
        <v>-169.651091180946</v>
      </c>
      <c r="BE87">
        <v>-322.064066844173</v>
      </c>
      <c r="BF87">
        <v>-152.344114301335</v>
      </c>
      <c r="BG87">
        <v>-169.69641393195701</v>
      </c>
      <c r="BH87">
        <v>-322.09134778201701</v>
      </c>
      <c r="BI87">
        <v>-152.35638991964299</v>
      </c>
      <c r="BJ87">
        <v>-169.71136402938399</v>
      </c>
      <c r="BK87">
        <v>-321.98054621141699</v>
      </c>
      <c r="BL87">
        <v>-152.305718759293</v>
      </c>
      <c r="BM87">
        <v>-169.65130092150099</v>
      </c>
      <c r="BN87">
        <v>-322.06332303580598</v>
      </c>
      <c r="BO87">
        <v>-152.34335449670101</v>
      </c>
      <c r="BP87">
        <v>-169.69634534240399</v>
      </c>
      <c r="BQ87">
        <v>-322.08859000592298</v>
      </c>
      <c r="BR87">
        <v>-152.35440866722701</v>
      </c>
      <c r="BS87">
        <v>-169.710487014465</v>
      </c>
      <c r="BT87">
        <v>-321.98060800096101</v>
      </c>
      <c r="BU87">
        <v>-152.30568976672299</v>
      </c>
      <c r="BV87">
        <v>-169.651350974965</v>
      </c>
      <c r="BW87">
        <v>-322.06311520611803</v>
      </c>
      <c r="BX87">
        <v>-152.34309084055201</v>
      </c>
      <c r="BY87">
        <v>-169.6963062431</v>
      </c>
      <c r="BZ87">
        <v>-322.08756204243201</v>
      </c>
      <c r="CA87">
        <v>-152.35361924163101</v>
      </c>
      <c r="CB87">
        <v>-169.710183448295</v>
      </c>
      <c r="CC87">
        <v>-321.98057782577098</v>
      </c>
      <c r="CD87">
        <v>-152.30566611283001</v>
      </c>
      <c r="CE87">
        <v>-169.65134796853101</v>
      </c>
      <c r="CF87">
        <v>-322.06293253274401</v>
      </c>
      <c r="CG87">
        <v>-152.34294465398199</v>
      </c>
      <c r="CH87">
        <v>-169.696265674031</v>
      </c>
      <c r="CI87">
        <v>-322.08711835408297</v>
      </c>
      <c r="CJ87">
        <v>-152.35330690794299</v>
      </c>
      <c r="CK87">
        <v>-169.710054204573</v>
      </c>
    </row>
    <row r="88" spans="1:89" ht="17" x14ac:dyDescent="0.25">
      <c r="A88" s="5">
        <v>9</v>
      </c>
      <c r="B88" t="s">
        <v>3</v>
      </c>
      <c r="C88" t="s">
        <v>2</v>
      </c>
      <c r="D88" t="s">
        <v>30</v>
      </c>
      <c r="E88" s="3">
        <v>1.5</v>
      </c>
      <c r="F88" s="2">
        <v>-12.56636266879446</v>
      </c>
      <c r="G88" s="3">
        <f t="shared" si="93"/>
        <v>0.18422012452825598</v>
      </c>
      <c r="H88" s="3">
        <f t="shared" si="94"/>
        <v>0.13927032825579388</v>
      </c>
      <c r="I88" s="3">
        <f t="shared" si="95"/>
        <v>0.1130778263477481</v>
      </c>
      <c r="J88" s="3">
        <f t="shared" si="96"/>
        <v>0.1097996980926883</v>
      </c>
      <c r="K88" s="3">
        <f t="shared" si="97"/>
        <v>8.5597168608158469E-2</v>
      </c>
      <c r="L88" s="3">
        <f t="shared" si="98"/>
        <v>0.13166494701487075</v>
      </c>
      <c r="M88" s="3">
        <f t="shared" si="99"/>
        <v>8.886638256642776E-2</v>
      </c>
      <c r="N88" s="3">
        <f t="shared" si="100"/>
        <v>7.2726346270972186E-2</v>
      </c>
      <c r="O88" s="3">
        <f t="shared" si="101"/>
        <v>6.0806173867669955E-2</v>
      </c>
      <c r="P88" s="3">
        <f t="shared" si="102"/>
        <v>5.5792537698691191E-2</v>
      </c>
      <c r="Q88" s="3">
        <f t="shared" si="103"/>
        <v>0.11412068501047479</v>
      </c>
      <c r="R88" s="3">
        <f t="shared" si="104"/>
        <v>5.0741158109484985E-2</v>
      </c>
      <c r="S88" s="3">
        <f t="shared" si="105"/>
        <v>2.9941105735799667E-2</v>
      </c>
      <c r="T88" s="3">
        <f t="shared" si="106"/>
        <v>9.1873636075074927E-3</v>
      </c>
      <c r="U88" s="3">
        <f t="shared" si="107"/>
        <v>8.118099966686998E-3</v>
      </c>
      <c r="V88" s="3">
        <f t="shared" si="108"/>
        <v>0.11493255304539574</v>
      </c>
      <c r="W88" s="3">
        <f t="shared" si="109"/>
        <v>4.5196884539011606E-2</v>
      </c>
      <c r="X88" s="3">
        <f t="shared" si="110"/>
        <v>2.8207559910740088E-2</v>
      </c>
      <c r="Y88" s="3">
        <f t="shared" si="111"/>
        <v>5.2421469070118576E-4</v>
      </c>
      <c r="Z88" s="3">
        <f t="shared" si="112"/>
        <v>1.0382694726979835E-2</v>
      </c>
      <c r="AA88" s="3">
        <f t="shared" si="113"/>
        <v>4.2560141383098937E-2</v>
      </c>
      <c r="AB88" s="3"/>
      <c r="AD88" s="4">
        <f t="shared" si="114"/>
        <v>-12.382142544266204</v>
      </c>
      <c r="AE88" s="4">
        <f t="shared" si="115"/>
        <v>-12.427092340538666</v>
      </c>
      <c r="AF88" s="4">
        <f t="shared" si="116"/>
        <v>-12.453284842446712</v>
      </c>
      <c r="AG88" s="4">
        <f t="shared" si="117"/>
        <v>-12.456562970701771</v>
      </c>
      <c r="AH88" s="4">
        <f t="shared" si="118"/>
        <v>-12.480765500186301</v>
      </c>
      <c r="AI88" s="4">
        <f t="shared" si="119"/>
        <v>-12.434697721779589</v>
      </c>
      <c r="AJ88" s="4">
        <f t="shared" si="120"/>
        <v>-12.477496286228032</v>
      </c>
      <c r="AK88" s="4">
        <f t="shared" si="121"/>
        <v>-12.493636322523487</v>
      </c>
      <c r="AL88" s="4">
        <f t="shared" si="122"/>
        <v>-12.50555649492679</v>
      </c>
      <c r="AM88" s="4">
        <f t="shared" si="123"/>
        <v>-12.510570131095768</v>
      </c>
      <c r="AN88" s="4">
        <f t="shared" si="124"/>
        <v>-12.452241983783985</v>
      </c>
      <c r="AO88" s="4">
        <f t="shared" si="125"/>
        <v>-12.515621510684975</v>
      </c>
      <c r="AP88" s="4">
        <f t="shared" si="126"/>
        <v>-12.53642156305866</v>
      </c>
      <c r="AQ88" s="4">
        <f t="shared" si="127"/>
        <v>-12.557175305186952</v>
      </c>
      <c r="AR88" s="4">
        <f t="shared" si="128"/>
        <v>-12.558244568827773</v>
      </c>
      <c r="AS88" s="4">
        <f t="shared" si="129"/>
        <v>-12.451430115749064</v>
      </c>
      <c r="AT88" s="4">
        <f t="shared" si="130"/>
        <v>-12.521165784255448</v>
      </c>
      <c r="AU88" s="4">
        <f t="shared" si="131"/>
        <v>-12.53815510888372</v>
      </c>
      <c r="AV88" s="4">
        <f t="shared" si="132"/>
        <v>-12.566886883485161</v>
      </c>
      <c r="AW88" s="4">
        <f t="shared" si="133"/>
        <v>-12.55597997406748</v>
      </c>
      <c r="AX88" s="4">
        <f t="shared" si="134"/>
        <v>-12.523802527411361</v>
      </c>
      <c r="BA88" t="s">
        <v>31</v>
      </c>
      <c r="BB88">
        <v>-321.97647220914001</v>
      </c>
      <c r="BC88">
        <v>-152.30575232064999</v>
      </c>
      <c r="BD88">
        <v>-169.65098768914601</v>
      </c>
      <c r="BE88">
        <v>-322.06027909194302</v>
      </c>
      <c r="BF88">
        <v>-152.34408532029201</v>
      </c>
      <c r="BG88">
        <v>-169.69638994024999</v>
      </c>
      <c r="BH88">
        <v>-322.08757570171298</v>
      </c>
      <c r="BI88">
        <v>-152.35637795635299</v>
      </c>
      <c r="BJ88">
        <v>-169.711352173552</v>
      </c>
      <c r="BK88">
        <v>-321.97669882530698</v>
      </c>
      <c r="BL88">
        <v>-152.30567300589499</v>
      </c>
      <c r="BM88">
        <v>-169.651209868065</v>
      </c>
      <c r="BN88">
        <v>-322.05950506248701</v>
      </c>
      <c r="BO88">
        <v>-152.34332526298499</v>
      </c>
      <c r="BP88">
        <v>-169.696295644304</v>
      </c>
      <c r="BQ88">
        <v>-322.084795567242</v>
      </c>
      <c r="BR88">
        <v>-152.35439511873801</v>
      </c>
      <c r="BS88">
        <v>-169.71049057252199</v>
      </c>
      <c r="BT88">
        <v>-321.976736785409</v>
      </c>
      <c r="BU88">
        <v>-152.305624995344</v>
      </c>
      <c r="BV88">
        <v>-169.651267880158</v>
      </c>
      <c r="BW88">
        <v>-322.05928647095902</v>
      </c>
      <c r="BX88">
        <v>-152.34306674966601</v>
      </c>
      <c r="BY88">
        <v>-169.69627480968501</v>
      </c>
      <c r="BZ88">
        <v>-322.08375069853003</v>
      </c>
      <c r="CA88">
        <v>-152.35360642561801</v>
      </c>
      <c r="CB88">
        <v>-169.71016621431201</v>
      </c>
      <c r="CC88">
        <v>-321.97670972432599</v>
      </c>
      <c r="CD88">
        <v>-152.305602686562</v>
      </c>
      <c r="CE88">
        <v>-169.65126442165101</v>
      </c>
      <c r="CF88">
        <v>-322.05911061551097</v>
      </c>
      <c r="CG88">
        <v>-152.34292092022699</v>
      </c>
      <c r="CH88">
        <v>-169.69623594831401</v>
      </c>
      <c r="CI88">
        <v>-322.08331370356802</v>
      </c>
      <c r="CJ88">
        <v>-152.35329621409301</v>
      </c>
      <c r="CK88">
        <v>-169.71003666829401</v>
      </c>
    </row>
    <row r="89" spans="1:89" ht="17" x14ac:dyDescent="0.25">
      <c r="A89" s="5">
        <v>9</v>
      </c>
      <c r="B89" t="s">
        <v>3</v>
      </c>
      <c r="C89" t="s">
        <v>2</v>
      </c>
      <c r="D89" t="s">
        <v>30</v>
      </c>
      <c r="E89" s="3">
        <v>2</v>
      </c>
      <c r="F89" s="2">
        <v>-8.5280720862317114</v>
      </c>
      <c r="G89" s="3">
        <f t="shared" si="93"/>
        <v>0.10226107360342596</v>
      </c>
      <c r="H89" s="3">
        <f t="shared" si="94"/>
        <v>0.10092835889416918</v>
      </c>
      <c r="I89" s="3">
        <f t="shared" si="95"/>
        <v>6.677461131626039E-2</v>
      </c>
      <c r="J89" s="3">
        <f t="shared" si="96"/>
        <v>0.10005458536088341</v>
      </c>
      <c r="K89" s="3">
        <f t="shared" si="97"/>
        <v>3.0941171234520226E-2</v>
      </c>
      <c r="L89" s="3">
        <f t="shared" si="98"/>
        <v>5.4496543304615841E-2</v>
      </c>
      <c r="M89" s="3">
        <f t="shared" si="99"/>
        <v>5.3245583689870202E-2</v>
      </c>
      <c r="N89" s="3">
        <f t="shared" si="100"/>
        <v>3.6241086543867596E-2</v>
      </c>
      <c r="O89" s="3">
        <f t="shared" si="101"/>
        <v>5.2425411604291483E-2</v>
      </c>
      <c r="P89" s="3">
        <f t="shared" si="102"/>
        <v>1.8400302652979761E-2</v>
      </c>
      <c r="Q89" s="3">
        <f t="shared" si="103"/>
        <v>4.5881666207275629E-2</v>
      </c>
      <c r="R89" s="3">
        <f t="shared" si="104"/>
        <v>3.29849190201017E-2</v>
      </c>
      <c r="S89" s="3">
        <f t="shared" si="105"/>
        <v>2.3369913487025329E-2</v>
      </c>
      <c r="T89" s="3">
        <f t="shared" si="106"/>
        <v>2.4529368646604155E-2</v>
      </c>
      <c r="U89" s="3">
        <f t="shared" si="107"/>
        <v>1.3282038829371956E-2</v>
      </c>
      <c r="V89" s="3">
        <f t="shared" si="108"/>
        <v>3.8087952387723334E-2</v>
      </c>
      <c r="W89" s="3">
        <f t="shared" si="109"/>
        <v>1.6319600137968848E-2</v>
      </c>
      <c r="X89" s="3">
        <f t="shared" si="110"/>
        <v>1.2098971894966226E-2</v>
      </c>
      <c r="Y89" s="3">
        <f t="shared" si="111"/>
        <v>2.0475208047479043E-3</v>
      </c>
      <c r="Z89" s="3">
        <f t="shared" si="112"/>
        <v>7.6707717711599344E-3</v>
      </c>
      <c r="AA89" s="3">
        <f t="shared" si="113"/>
        <v>4.3465939423057876E-2</v>
      </c>
      <c r="AB89" s="3"/>
      <c r="AD89" s="4">
        <f t="shared" si="114"/>
        <v>-8.4258110126282855</v>
      </c>
      <c r="AE89" s="4">
        <f t="shared" si="115"/>
        <v>-8.4271437273375422</v>
      </c>
      <c r="AF89" s="4">
        <f t="shared" si="116"/>
        <v>-8.461297474915451</v>
      </c>
      <c r="AG89" s="4">
        <f t="shared" si="117"/>
        <v>-8.428017500870828</v>
      </c>
      <c r="AH89" s="4">
        <f t="shared" si="118"/>
        <v>-8.4971309149971912</v>
      </c>
      <c r="AI89" s="4">
        <f t="shared" si="119"/>
        <v>-8.4735755429270956</v>
      </c>
      <c r="AJ89" s="4">
        <f t="shared" si="120"/>
        <v>-8.4748265025418412</v>
      </c>
      <c r="AK89" s="4">
        <f t="shared" si="121"/>
        <v>-8.4918309996878438</v>
      </c>
      <c r="AL89" s="4">
        <f t="shared" si="122"/>
        <v>-8.4756466746274199</v>
      </c>
      <c r="AM89" s="4">
        <f t="shared" si="123"/>
        <v>-8.5096717835787317</v>
      </c>
      <c r="AN89" s="4">
        <f t="shared" si="124"/>
        <v>-8.4821904200244358</v>
      </c>
      <c r="AO89" s="4">
        <f t="shared" si="125"/>
        <v>-8.4950871672116097</v>
      </c>
      <c r="AP89" s="4">
        <f t="shared" si="126"/>
        <v>-8.5047021727446861</v>
      </c>
      <c r="AQ89" s="4">
        <f t="shared" si="127"/>
        <v>-8.5035427175851073</v>
      </c>
      <c r="AR89" s="4">
        <f t="shared" si="128"/>
        <v>-8.5147900474023395</v>
      </c>
      <c r="AS89" s="4">
        <f t="shared" si="129"/>
        <v>-8.4899841338439881</v>
      </c>
      <c r="AT89" s="4">
        <f t="shared" si="130"/>
        <v>-8.5117524860937426</v>
      </c>
      <c r="AU89" s="4">
        <f t="shared" si="131"/>
        <v>-8.5159731143367452</v>
      </c>
      <c r="AV89" s="4">
        <f t="shared" si="132"/>
        <v>-8.5260245654269635</v>
      </c>
      <c r="AW89" s="4">
        <f t="shared" si="133"/>
        <v>-8.5204013144605515</v>
      </c>
      <c r="AX89" s="4">
        <f t="shared" si="134"/>
        <v>-8.4846061468086535</v>
      </c>
      <c r="BA89" t="s">
        <v>29</v>
      </c>
      <c r="BB89">
        <v>-321.97003088557301</v>
      </c>
      <c r="BC89">
        <v>-152.305697095819</v>
      </c>
      <c r="BD89">
        <v>-169.65090640576599</v>
      </c>
      <c r="BE89">
        <v>-322.053871625802</v>
      </c>
      <c r="BF89">
        <v>-152.34405584190199</v>
      </c>
      <c r="BG89">
        <v>-169.69638627609601</v>
      </c>
      <c r="BH89">
        <v>-322.081211616762</v>
      </c>
      <c r="BI89">
        <v>-152.35636867008901</v>
      </c>
      <c r="BJ89">
        <v>-169.71135901141</v>
      </c>
      <c r="BK89">
        <v>-321.97027539670302</v>
      </c>
      <c r="BL89">
        <v>-152.30561611308599</v>
      </c>
      <c r="BM89">
        <v>-169.651155782008</v>
      </c>
      <c r="BN89">
        <v>-322.05308348373097</v>
      </c>
      <c r="BO89">
        <v>-152.34330179418299</v>
      </c>
      <c r="BP89">
        <v>-169.696276194408</v>
      </c>
      <c r="BQ89">
        <v>-322.07840614032398</v>
      </c>
      <c r="BR89">
        <v>-152.354386271961</v>
      </c>
      <c r="BS89">
        <v>-169.71048727483301</v>
      </c>
      <c r="BT89">
        <v>-321.97029731433099</v>
      </c>
      <c r="BU89">
        <v>-152.30556354893</v>
      </c>
      <c r="BV89">
        <v>-169.65121653511201</v>
      </c>
      <c r="BW89">
        <v>-322.05283599744502</v>
      </c>
      <c r="BX89">
        <v>-152.34304242786601</v>
      </c>
      <c r="BY89">
        <v>-169.69625578701601</v>
      </c>
      <c r="BZ89">
        <v>-322.077321498738</v>
      </c>
      <c r="CA89">
        <v>-152.35359787805399</v>
      </c>
      <c r="CB89">
        <v>-169.71017051563501</v>
      </c>
      <c r="CC89">
        <v>-321.97028460395501</v>
      </c>
      <c r="CD89">
        <v>-152.305542208681</v>
      </c>
      <c r="CE89">
        <v>-169.65121274491199</v>
      </c>
      <c r="CF89">
        <v>-322.05268056454702</v>
      </c>
      <c r="CG89">
        <v>-152.34289805016499</v>
      </c>
      <c r="CH89">
        <v>-169.696218173944</v>
      </c>
      <c r="CI89">
        <v>-322.07690290903798</v>
      </c>
      <c r="CJ89">
        <v>-152.35328936663501</v>
      </c>
      <c r="CK89">
        <v>-169.71004247596599</v>
      </c>
    </row>
    <row r="90" spans="1:89" ht="17" x14ac:dyDescent="0.25">
      <c r="A90" s="5">
        <v>10</v>
      </c>
      <c r="B90" t="s">
        <v>3</v>
      </c>
      <c r="C90" t="s">
        <v>2</v>
      </c>
      <c r="D90" t="s">
        <v>21</v>
      </c>
      <c r="E90" s="3">
        <v>0.9</v>
      </c>
      <c r="F90" s="2">
        <v>-13.512401043732407</v>
      </c>
      <c r="G90" s="3">
        <f t="shared" si="93"/>
        <v>0.44517571446202275</v>
      </c>
      <c r="H90" s="3">
        <f t="shared" si="94"/>
        <v>0.23399655575130929</v>
      </c>
      <c r="I90" s="3">
        <f t="shared" si="95"/>
        <v>0.15779903663443307</v>
      </c>
      <c r="J90" s="3">
        <f t="shared" si="96"/>
        <v>9.5540246699425069E-2</v>
      </c>
      <c r="K90" s="3">
        <f t="shared" si="97"/>
        <v>7.7854098544595018E-2</v>
      </c>
      <c r="L90" s="3">
        <f t="shared" si="98"/>
        <v>0.42212702822609494</v>
      </c>
      <c r="M90" s="3">
        <f t="shared" si="99"/>
        <v>0.2011879293779657</v>
      </c>
      <c r="N90" s="3">
        <f t="shared" si="100"/>
        <v>0.13085460890967049</v>
      </c>
      <c r="O90" s="3">
        <f t="shared" si="101"/>
        <v>5.6332668382887974E-2</v>
      </c>
      <c r="P90" s="3">
        <f t="shared" si="102"/>
        <v>5.7062272680639126E-2</v>
      </c>
      <c r="Q90" s="3">
        <f t="shared" si="103"/>
        <v>0.36634461450596767</v>
      </c>
      <c r="R90" s="3">
        <f t="shared" si="104"/>
        <v>0.13772530640363456</v>
      </c>
      <c r="S90" s="3">
        <f t="shared" si="105"/>
        <v>7.806447675848105E-2</v>
      </c>
      <c r="T90" s="3">
        <f t="shared" si="106"/>
        <v>1.2165363542663954E-2</v>
      </c>
      <c r="U90" s="3">
        <f t="shared" si="107"/>
        <v>1.5469507950450989E-2</v>
      </c>
      <c r="V90" s="3">
        <f t="shared" si="108"/>
        <v>0.35354463053791285</v>
      </c>
      <c r="W90" s="3">
        <f t="shared" si="109"/>
        <v>0.12190279240712698</v>
      </c>
      <c r="X90" s="3">
        <f t="shared" si="110"/>
        <v>6.539061151165626E-2</v>
      </c>
      <c r="Y90" s="3">
        <f t="shared" si="111"/>
        <v>2.996955202965168E-2</v>
      </c>
      <c r="Z90" s="3">
        <f t="shared" si="112"/>
        <v>6.0991430311627681E-3</v>
      </c>
      <c r="AA90" s="3">
        <f t="shared" si="113"/>
        <v>1.6810418860444543E-3</v>
      </c>
      <c r="AB90" s="3"/>
      <c r="AD90" s="4">
        <f t="shared" si="114"/>
        <v>-13.067225329270384</v>
      </c>
      <c r="AE90" s="4">
        <f t="shared" si="115"/>
        <v>-13.278404487981097</v>
      </c>
      <c r="AF90" s="4">
        <f t="shared" si="116"/>
        <v>-13.354602007097974</v>
      </c>
      <c r="AG90" s="4">
        <f t="shared" si="117"/>
        <v>-13.416860797032982</v>
      </c>
      <c r="AH90" s="4">
        <f t="shared" si="118"/>
        <v>-13.434546945187812</v>
      </c>
      <c r="AI90" s="4">
        <f t="shared" si="119"/>
        <v>-13.090274015506312</v>
      </c>
      <c r="AJ90" s="4">
        <f t="shared" si="120"/>
        <v>-13.311213114354441</v>
      </c>
      <c r="AK90" s="4">
        <f t="shared" si="121"/>
        <v>-13.381546434822736</v>
      </c>
      <c r="AL90" s="4">
        <f t="shared" si="122"/>
        <v>-13.456068375349519</v>
      </c>
      <c r="AM90" s="4">
        <f t="shared" si="123"/>
        <v>-13.455338771051768</v>
      </c>
      <c r="AN90" s="4">
        <f t="shared" si="124"/>
        <v>-13.146056429226439</v>
      </c>
      <c r="AO90" s="4">
        <f t="shared" si="125"/>
        <v>-13.374675737328772</v>
      </c>
      <c r="AP90" s="4">
        <f t="shared" si="126"/>
        <v>-13.434336566973926</v>
      </c>
      <c r="AQ90" s="4">
        <f t="shared" si="127"/>
        <v>-13.524566407275071</v>
      </c>
      <c r="AR90" s="4">
        <f t="shared" si="128"/>
        <v>-13.496931535781956</v>
      </c>
      <c r="AS90" s="4">
        <f t="shared" si="129"/>
        <v>-13.158856413194494</v>
      </c>
      <c r="AT90" s="4">
        <f t="shared" si="130"/>
        <v>-13.39049825132528</v>
      </c>
      <c r="AU90" s="4">
        <f t="shared" si="131"/>
        <v>-13.44701043222075</v>
      </c>
      <c r="AV90" s="4">
        <f t="shared" si="132"/>
        <v>-13.542370595762058</v>
      </c>
      <c r="AW90" s="4">
        <f t="shared" si="133"/>
        <v>-13.506301900701244</v>
      </c>
      <c r="AX90" s="4">
        <f t="shared" si="134"/>
        <v>-13.514082085618451</v>
      </c>
      <c r="BA90" t="s">
        <v>28</v>
      </c>
      <c r="BB90">
        <v>-267.88699119692598</v>
      </c>
      <c r="BC90">
        <v>-152.30612736479699</v>
      </c>
      <c r="BD90">
        <v>-115.560039883919</v>
      </c>
      <c r="BE90">
        <v>-267.95717307033698</v>
      </c>
      <c r="BF90">
        <v>-152.34431822721399</v>
      </c>
      <c r="BG90">
        <v>-115.591694359516</v>
      </c>
      <c r="BH90">
        <v>-267.98013780197698</v>
      </c>
      <c r="BI90">
        <v>-152.35656014796299</v>
      </c>
      <c r="BJ90">
        <v>-115.602295741936</v>
      </c>
      <c r="BK90">
        <v>-267.88702969177598</v>
      </c>
      <c r="BL90">
        <v>-152.306033258719</v>
      </c>
      <c r="BM90">
        <v>-115.560135754429</v>
      </c>
      <c r="BN90">
        <v>-267.95624080051499</v>
      </c>
      <c r="BO90">
        <v>-152.34354274587901</v>
      </c>
      <c r="BP90">
        <v>-115.591485287157</v>
      </c>
      <c r="BQ90">
        <v>-267.97736722276397</v>
      </c>
      <c r="BR90">
        <v>-152.35457065088801</v>
      </c>
      <c r="BS90">
        <v>-115.601471721121</v>
      </c>
      <c r="BT90">
        <v>-267.88708346633001</v>
      </c>
      <c r="BU90">
        <v>-152.30598015617801</v>
      </c>
      <c r="BV90">
        <v>-115.56015373659299</v>
      </c>
      <c r="BW90">
        <v>-267.95602237058603</v>
      </c>
      <c r="BX90">
        <v>-152.34328255439701</v>
      </c>
      <c r="BY90">
        <v>-115.59142591458701</v>
      </c>
      <c r="BZ90">
        <v>-267.97636253232997</v>
      </c>
      <c r="CA90">
        <v>-152.353779475333</v>
      </c>
      <c r="CB90">
        <v>-115.601174079815</v>
      </c>
      <c r="CC90">
        <v>-267.88706996221202</v>
      </c>
      <c r="CD90">
        <v>-152.305952857921</v>
      </c>
      <c r="CE90">
        <v>-115.56014713266001</v>
      </c>
      <c r="CF90">
        <v>-267.95586431632</v>
      </c>
      <c r="CG90">
        <v>-152.34313511708999</v>
      </c>
      <c r="CH90">
        <v>-115.59139008284799</v>
      </c>
      <c r="CI90">
        <v>-267.97595143548102</v>
      </c>
      <c r="CJ90">
        <v>-152.353464139728</v>
      </c>
      <c r="CK90">
        <v>-115.601058121482</v>
      </c>
    </row>
    <row r="91" spans="1:89" ht="17" x14ac:dyDescent="0.25">
      <c r="A91" s="5">
        <v>10</v>
      </c>
      <c r="B91" t="s">
        <v>3</v>
      </c>
      <c r="C91" t="s">
        <v>2</v>
      </c>
      <c r="D91" t="s">
        <v>21</v>
      </c>
      <c r="E91" s="3">
        <v>0.95</v>
      </c>
      <c r="F91" s="2">
        <v>-14.120691267641106</v>
      </c>
      <c r="G91" s="3">
        <f t="shared" si="93"/>
        <v>0.40105832159470545</v>
      </c>
      <c r="H91" s="3">
        <f t="shared" si="94"/>
        <v>0.21447372192743508</v>
      </c>
      <c r="I91" s="3">
        <f t="shared" si="95"/>
        <v>0.14799088068343913</v>
      </c>
      <c r="J91" s="3">
        <f t="shared" si="96"/>
        <v>9.2142450444143265E-2</v>
      </c>
      <c r="K91" s="3">
        <f t="shared" si="97"/>
        <v>7.8238391509410476E-2</v>
      </c>
      <c r="L91" s="3">
        <f t="shared" si="98"/>
        <v>0.38416579222593761</v>
      </c>
      <c r="M91" s="3">
        <f t="shared" si="99"/>
        <v>0.17337420909673718</v>
      </c>
      <c r="N91" s="3">
        <f t="shared" si="100"/>
        <v>0.12106888706888519</v>
      </c>
      <c r="O91" s="3">
        <f t="shared" si="101"/>
        <v>3.5172007906739466E-2</v>
      </c>
      <c r="P91" s="3">
        <f t="shared" si="102"/>
        <v>6.6191172154416833E-2</v>
      </c>
      <c r="Q91" s="3">
        <f t="shared" si="103"/>
        <v>0.33233443058039569</v>
      </c>
      <c r="R91" s="3">
        <f t="shared" si="104"/>
        <v>0.12895462634857502</v>
      </c>
      <c r="S91" s="3">
        <f t="shared" si="105"/>
        <v>7.0924339326285946E-2</v>
      </c>
      <c r="T91" s="3">
        <f t="shared" si="106"/>
        <v>4.3881580509346207E-3</v>
      </c>
      <c r="U91" s="3">
        <f t="shared" si="107"/>
        <v>1.0040103761916441E-2</v>
      </c>
      <c r="V91" s="3">
        <f t="shared" si="108"/>
        <v>0.32126590913466835</v>
      </c>
      <c r="W91" s="3">
        <f t="shared" si="109"/>
        <v>0.11321732627432368</v>
      </c>
      <c r="X91" s="3">
        <f t="shared" si="110"/>
        <v>6.045693872017921E-2</v>
      </c>
      <c r="Y91" s="3">
        <f t="shared" si="111"/>
        <v>2.3186469735575699E-2</v>
      </c>
      <c r="Z91" s="3">
        <f t="shared" si="112"/>
        <v>5.101778007635005E-3</v>
      </c>
      <c r="AA91" s="3">
        <f t="shared" si="113"/>
        <v>1.8732608204624412E-2</v>
      </c>
      <c r="AB91" s="3"/>
      <c r="AD91" s="4">
        <f t="shared" si="114"/>
        <v>-13.719632946046401</v>
      </c>
      <c r="AE91" s="4">
        <f t="shared" si="115"/>
        <v>-13.906217545713671</v>
      </c>
      <c r="AF91" s="4">
        <f t="shared" si="116"/>
        <v>-13.972700386957667</v>
      </c>
      <c r="AG91" s="4">
        <f t="shared" si="117"/>
        <v>-14.028548817196963</v>
      </c>
      <c r="AH91" s="4">
        <f t="shared" si="118"/>
        <v>-14.042452876131696</v>
      </c>
      <c r="AI91" s="4">
        <f t="shared" si="119"/>
        <v>-13.736525475415169</v>
      </c>
      <c r="AJ91" s="4">
        <f t="shared" si="120"/>
        <v>-13.947317058544369</v>
      </c>
      <c r="AK91" s="4">
        <f t="shared" si="121"/>
        <v>-13.999622380572221</v>
      </c>
      <c r="AL91" s="4">
        <f t="shared" si="122"/>
        <v>-14.085519259734367</v>
      </c>
      <c r="AM91" s="4">
        <f t="shared" si="123"/>
        <v>-14.05450009548669</v>
      </c>
      <c r="AN91" s="4">
        <f t="shared" si="124"/>
        <v>-13.788356837060711</v>
      </c>
      <c r="AO91" s="4">
        <f t="shared" si="125"/>
        <v>-13.991736641292531</v>
      </c>
      <c r="AP91" s="4">
        <f t="shared" si="126"/>
        <v>-14.049766928314821</v>
      </c>
      <c r="AQ91" s="4">
        <f t="shared" si="127"/>
        <v>-14.125079425692041</v>
      </c>
      <c r="AR91" s="4">
        <f t="shared" si="128"/>
        <v>-14.11065116387919</v>
      </c>
      <c r="AS91" s="4">
        <f t="shared" si="129"/>
        <v>-13.799425358506438</v>
      </c>
      <c r="AT91" s="4">
        <f t="shared" si="130"/>
        <v>-14.007473941366783</v>
      </c>
      <c r="AU91" s="4">
        <f t="shared" si="131"/>
        <v>-14.060234328920927</v>
      </c>
      <c r="AV91" s="4">
        <f t="shared" si="132"/>
        <v>-14.143877737376682</v>
      </c>
      <c r="AW91" s="4">
        <f t="shared" si="133"/>
        <v>-14.115589489633471</v>
      </c>
      <c r="AX91" s="4">
        <f t="shared" si="134"/>
        <v>-14.139423875845731</v>
      </c>
      <c r="BA91" t="s">
        <v>27</v>
      </c>
      <c r="BB91">
        <v>-267.88793194818402</v>
      </c>
      <c r="BC91">
        <v>-152.306095118446</v>
      </c>
      <c r="BD91">
        <v>-115.55997320385499</v>
      </c>
      <c r="BE91">
        <v>-267.958126151128</v>
      </c>
      <c r="BF91">
        <v>-152.34430469937399</v>
      </c>
      <c r="BG91">
        <v>-115.591660484397</v>
      </c>
      <c r="BH91">
        <v>-267.98109516541302</v>
      </c>
      <c r="BI91">
        <v>-152.35655179199301</v>
      </c>
      <c r="BJ91">
        <v>-115.60227645891599</v>
      </c>
      <c r="BK91">
        <v>-267.88796513793801</v>
      </c>
      <c r="BL91">
        <v>-152.30600419783801</v>
      </c>
      <c r="BM91">
        <v>-115.560070394259</v>
      </c>
      <c r="BN91">
        <v>-267.95720860215903</v>
      </c>
      <c r="BO91">
        <v>-152.343528683199</v>
      </c>
      <c r="BP91">
        <v>-115.59145345536299</v>
      </c>
      <c r="BQ91">
        <v>-267.97832834728598</v>
      </c>
      <c r="BR91">
        <v>-152.35456387255701</v>
      </c>
      <c r="BS91">
        <v>-115.601454657299</v>
      </c>
      <c r="BT91">
        <v>-267.88801092892601</v>
      </c>
      <c r="BU91">
        <v>-152.30594982289799</v>
      </c>
      <c r="BV91">
        <v>-115.560087961658</v>
      </c>
      <c r="BW91">
        <v>-267.95696103731802</v>
      </c>
      <c r="BX91">
        <v>-152.34326978780899</v>
      </c>
      <c r="BY91">
        <v>-115.59139399880399</v>
      </c>
      <c r="BZ91">
        <v>-267.97731503797303</v>
      </c>
      <c r="CA91">
        <v>-152.35377284395199</v>
      </c>
      <c r="CB91">
        <v>-115.601152466171</v>
      </c>
      <c r="CC91">
        <v>-267.88799585463698</v>
      </c>
      <c r="CD91">
        <v>-152.305923590443</v>
      </c>
      <c r="CE91">
        <v>-115.560081481013</v>
      </c>
      <c r="CF91">
        <v>-267.95680288250202</v>
      </c>
      <c r="CG91">
        <v>-152.343122497959</v>
      </c>
      <c r="CH91">
        <v>-115.59135805485499</v>
      </c>
      <c r="CI91">
        <v>-267.97690274781002</v>
      </c>
      <c r="CJ91">
        <v>-152.35345897057701</v>
      </c>
      <c r="CK91">
        <v>-115.601037368519</v>
      </c>
    </row>
    <row r="92" spans="1:89" ht="17" x14ac:dyDescent="0.25">
      <c r="A92" s="5">
        <v>10</v>
      </c>
      <c r="B92" t="s">
        <v>3</v>
      </c>
      <c r="C92" t="s">
        <v>2</v>
      </c>
      <c r="D92" t="s">
        <v>21</v>
      </c>
      <c r="E92" s="3">
        <v>1</v>
      </c>
      <c r="F92" s="2">
        <v>-14.378003104226265</v>
      </c>
      <c r="G92" s="3">
        <f t="shared" si="93"/>
        <v>0.33096158836331213</v>
      </c>
      <c r="H92" s="3">
        <f t="shared" si="94"/>
        <v>0.19919502446866666</v>
      </c>
      <c r="I92" s="3">
        <f t="shared" si="95"/>
        <v>0.15582454534224155</v>
      </c>
      <c r="J92" s="3">
        <f t="shared" si="96"/>
        <v>0.11280433987325367</v>
      </c>
      <c r="K92" s="3">
        <f t="shared" si="97"/>
        <v>0.11032109183254946</v>
      </c>
      <c r="L92" s="3">
        <f t="shared" si="98"/>
        <v>0.34915643025396292</v>
      </c>
      <c r="M92" s="3">
        <f t="shared" si="99"/>
        <v>0.16747968654897782</v>
      </c>
      <c r="N92" s="3">
        <f t="shared" si="100"/>
        <v>0.12997806281511615</v>
      </c>
      <c r="O92" s="3">
        <f t="shared" si="101"/>
        <v>4.8366173986806871E-2</v>
      </c>
      <c r="P92" s="3">
        <f t="shared" si="102"/>
        <v>9.0632096930407968E-2</v>
      </c>
      <c r="Q92" s="3">
        <f t="shared" si="103"/>
        <v>0.30340005773758705</v>
      </c>
      <c r="R92" s="3">
        <f t="shared" si="104"/>
        <v>0.12001954605774579</v>
      </c>
      <c r="S92" s="3">
        <f t="shared" si="105"/>
        <v>6.8648930753097304E-2</v>
      </c>
      <c r="T92" s="3">
        <f t="shared" si="106"/>
        <v>2.1101530185241302E-4</v>
      </c>
      <c r="U92" s="3">
        <f t="shared" si="107"/>
        <v>1.4751891744941403E-2</v>
      </c>
      <c r="V92" s="3">
        <f t="shared" si="108"/>
        <v>0.29141748836689807</v>
      </c>
      <c r="W92" s="3">
        <f t="shared" si="109"/>
        <v>0.10608605968054796</v>
      </c>
      <c r="X92" s="3">
        <f t="shared" si="110"/>
        <v>5.8966580914972866E-2</v>
      </c>
      <c r="Y92" s="3">
        <f t="shared" si="111"/>
        <v>1.5423589869554277E-2</v>
      </c>
      <c r="Z92" s="3">
        <f t="shared" si="112"/>
        <v>9.5297507346980836E-3</v>
      </c>
      <c r="AA92" s="3">
        <f t="shared" si="113"/>
        <v>7.7954656977574643E-4</v>
      </c>
      <c r="AB92" s="3"/>
      <c r="AD92" s="4">
        <f t="shared" si="114"/>
        <v>-14.047041515862952</v>
      </c>
      <c r="AE92" s="4">
        <f t="shared" si="115"/>
        <v>-14.178808079757598</v>
      </c>
      <c r="AF92" s="4">
        <f t="shared" si="116"/>
        <v>-14.222178558884023</v>
      </c>
      <c r="AG92" s="4">
        <f t="shared" si="117"/>
        <v>-14.265198764353011</v>
      </c>
      <c r="AH92" s="4">
        <f t="shared" si="118"/>
        <v>-14.267682012393715</v>
      </c>
      <c r="AI92" s="4">
        <f t="shared" si="119"/>
        <v>-14.028846673972302</v>
      </c>
      <c r="AJ92" s="4">
        <f t="shared" si="120"/>
        <v>-14.210523417677287</v>
      </c>
      <c r="AK92" s="4">
        <f t="shared" si="121"/>
        <v>-14.248025041411148</v>
      </c>
      <c r="AL92" s="4">
        <f t="shared" si="122"/>
        <v>-14.329636930239458</v>
      </c>
      <c r="AM92" s="4">
        <f t="shared" si="123"/>
        <v>-14.287371007295857</v>
      </c>
      <c r="AN92" s="4">
        <f t="shared" si="124"/>
        <v>-14.074603046488678</v>
      </c>
      <c r="AO92" s="4">
        <f t="shared" si="125"/>
        <v>-14.257983558168519</v>
      </c>
      <c r="AP92" s="4">
        <f t="shared" si="126"/>
        <v>-14.309354173473167</v>
      </c>
      <c r="AQ92" s="4">
        <f t="shared" si="127"/>
        <v>-14.378214119528117</v>
      </c>
      <c r="AR92" s="4">
        <f t="shared" si="128"/>
        <v>-14.363251212481323</v>
      </c>
      <c r="AS92" s="4">
        <f t="shared" si="129"/>
        <v>-14.086585615859367</v>
      </c>
      <c r="AT92" s="4">
        <f t="shared" si="130"/>
        <v>-14.271917044545717</v>
      </c>
      <c r="AU92" s="4">
        <f t="shared" si="131"/>
        <v>-14.319036523311292</v>
      </c>
      <c r="AV92" s="4">
        <f t="shared" si="132"/>
        <v>-14.393426694095819</v>
      </c>
      <c r="AW92" s="4">
        <f t="shared" si="133"/>
        <v>-14.368473353491567</v>
      </c>
      <c r="AX92" s="4">
        <f t="shared" si="134"/>
        <v>-14.377223557656489</v>
      </c>
      <c r="BA92" t="s">
        <v>26</v>
      </c>
      <c r="BB92">
        <v>-267.88839384853202</v>
      </c>
      <c r="BC92">
        <v>-152.30601738391201</v>
      </c>
      <c r="BD92">
        <v>-115.55999107999099</v>
      </c>
      <c r="BE92">
        <v>-267.95859681474298</v>
      </c>
      <c r="BF92">
        <v>-152.34428947536799</v>
      </c>
      <c r="BG92">
        <v>-115.59171197136899</v>
      </c>
      <c r="BH92">
        <v>-267.98158419487902</v>
      </c>
      <c r="BI92">
        <v>-152.356547758782</v>
      </c>
      <c r="BJ92">
        <v>-115.60237195283599</v>
      </c>
      <c r="BK92">
        <v>-267.88842403752801</v>
      </c>
      <c r="BL92">
        <v>-152.30597861116399</v>
      </c>
      <c r="BM92">
        <v>-115.56008903706</v>
      </c>
      <c r="BN92">
        <v>-267.957678330291</v>
      </c>
      <c r="BO92">
        <v>-152.34351628482</v>
      </c>
      <c r="BP92">
        <v>-115.591516135859</v>
      </c>
      <c r="BQ92">
        <v>-267.97881073791302</v>
      </c>
      <c r="BR92">
        <v>-152.35455791831399</v>
      </c>
      <c r="BS92">
        <v>-115.601547147348</v>
      </c>
      <c r="BT92">
        <v>-267.88845953448202</v>
      </c>
      <c r="BU92">
        <v>-152.30592284179099</v>
      </c>
      <c r="BV92">
        <v>-115.560107385969</v>
      </c>
      <c r="BW92">
        <v>-267.957430523374</v>
      </c>
      <c r="BX92">
        <v>-152.343262245933</v>
      </c>
      <c r="BY92">
        <v>-115.59144673528399</v>
      </c>
      <c r="BZ92">
        <v>-267.97778506507802</v>
      </c>
      <c r="CA92">
        <v>-152.35376754351401</v>
      </c>
      <c r="CB92">
        <v>-115.60121411512399</v>
      </c>
      <c r="CC92">
        <v>-267.88844632809202</v>
      </c>
      <c r="CD92">
        <v>-152.305897287287</v>
      </c>
      <c r="CE92">
        <v>-115.560100638644</v>
      </c>
      <c r="CF92">
        <v>-267.957269012099</v>
      </c>
      <c r="CG92">
        <v>-152.34311416057901</v>
      </c>
      <c r="CH92">
        <v>-115.59141110493999</v>
      </c>
      <c r="CI92">
        <v>-267.97737299406799</v>
      </c>
      <c r="CJ92">
        <v>-152.35345402564599</v>
      </c>
      <c r="CK92">
        <v>-115.601100132176</v>
      </c>
    </row>
    <row r="93" spans="1:89" ht="17" x14ac:dyDescent="0.25">
      <c r="A93" s="5">
        <v>10</v>
      </c>
      <c r="B93" t="s">
        <v>3</v>
      </c>
      <c r="C93" t="s">
        <v>2</v>
      </c>
      <c r="D93" t="s">
        <v>21</v>
      </c>
      <c r="E93" s="3">
        <v>1.05</v>
      </c>
      <c r="F93" s="2">
        <v>-14.463739737077507</v>
      </c>
      <c r="G93" s="3">
        <f t="shared" si="93"/>
        <v>0.29599922495557429</v>
      </c>
      <c r="H93" s="3">
        <f t="shared" si="94"/>
        <v>0.19321314500409414</v>
      </c>
      <c r="I93" s="3">
        <f t="shared" si="95"/>
        <v>0.13462897357774573</v>
      </c>
      <c r="J93" s="3">
        <f t="shared" si="96"/>
        <v>0.12582306096891394</v>
      </c>
      <c r="K93" s="3">
        <f t="shared" si="97"/>
        <v>7.3163613392724258E-2</v>
      </c>
      <c r="L93" s="3">
        <f t="shared" si="98"/>
        <v>0.32044962371437613</v>
      </c>
      <c r="M93" s="3">
        <f t="shared" si="99"/>
        <v>0.15821608364865014</v>
      </c>
      <c r="N93" s="3">
        <f t="shared" si="100"/>
        <v>0.12304450562119662</v>
      </c>
      <c r="O93" s="3">
        <f t="shared" si="101"/>
        <v>5.1850203137252748E-2</v>
      </c>
      <c r="P93" s="3">
        <f t="shared" si="102"/>
        <v>8.6143177854687281E-2</v>
      </c>
      <c r="Q93" s="3">
        <f t="shared" si="103"/>
        <v>0.27275633897854057</v>
      </c>
      <c r="R93" s="3">
        <f t="shared" si="104"/>
        <v>0.11454313053881648</v>
      </c>
      <c r="S93" s="3">
        <f t="shared" si="105"/>
        <v>6.8926670695535819E-2</v>
      </c>
      <c r="T93" s="3">
        <f t="shared" si="106"/>
        <v>1.0813117513107429E-2</v>
      </c>
      <c r="U93" s="3">
        <f t="shared" si="107"/>
        <v>2.1066778400946617E-2</v>
      </c>
      <c r="V93" s="3">
        <f t="shared" si="108"/>
        <v>0.26229744237920727</v>
      </c>
      <c r="W93" s="3">
        <f t="shared" si="109"/>
        <v>0.10007537191512483</v>
      </c>
      <c r="X93" s="3">
        <f t="shared" si="110"/>
        <v>5.8475943609561654E-2</v>
      </c>
      <c r="Y93" s="3">
        <f t="shared" si="111"/>
        <v>6.2829887315309918E-3</v>
      </c>
      <c r="Z93" s="3">
        <f t="shared" si="112"/>
        <v>1.4830641780774201E-2</v>
      </c>
      <c r="AA93" s="3">
        <f t="shared" si="113"/>
        <v>2.2491870119836221E-3</v>
      </c>
      <c r="AB93" s="3"/>
      <c r="AD93" s="4">
        <f t="shared" si="114"/>
        <v>-14.167740512121933</v>
      </c>
      <c r="AE93" s="4">
        <f t="shared" si="115"/>
        <v>-14.270526592073413</v>
      </c>
      <c r="AF93" s="4">
        <f t="shared" si="116"/>
        <v>-14.329110763499761</v>
      </c>
      <c r="AG93" s="4">
        <f t="shared" si="117"/>
        <v>-14.337916676108593</v>
      </c>
      <c r="AH93" s="4">
        <f t="shared" si="118"/>
        <v>-14.390576123684783</v>
      </c>
      <c r="AI93" s="4">
        <f t="shared" si="119"/>
        <v>-14.143290113363131</v>
      </c>
      <c r="AJ93" s="4">
        <f t="shared" si="120"/>
        <v>-14.305523653428857</v>
      </c>
      <c r="AK93" s="4">
        <f t="shared" si="121"/>
        <v>-14.34069523145631</v>
      </c>
      <c r="AL93" s="4">
        <f t="shared" si="122"/>
        <v>-14.411889533940254</v>
      </c>
      <c r="AM93" s="4">
        <f t="shared" si="123"/>
        <v>-14.37759655922282</v>
      </c>
      <c r="AN93" s="4">
        <f t="shared" si="124"/>
        <v>-14.190983398098966</v>
      </c>
      <c r="AO93" s="4">
        <f t="shared" si="125"/>
        <v>-14.34919660653869</v>
      </c>
      <c r="AP93" s="4">
        <f t="shared" si="126"/>
        <v>-14.394813066381971</v>
      </c>
      <c r="AQ93" s="4">
        <f t="shared" si="127"/>
        <v>-14.4529266195644</v>
      </c>
      <c r="AR93" s="4">
        <f t="shared" si="128"/>
        <v>-14.44267295867656</v>
      </c>
      <c r="AS93" s="4">
        <f t="shared" si="129"/>
        <v>-14.2014422946983</v>
      </c>
      <c r="AT93" s="4">
        <f t="shared" si="130"/>
        <v>-14.363664365162382</v>
      </c>
      <c r="AU93" s="4">
        <f t="shared" si="131"/>
        <v>-14.405263793467945</v>
      </c>
      <c r="AV93" s="4">
        <f t="shared" si="132"/>
        <v>-14.470022725809038</v>
      </c>
      <c r="AW93" s="4">
        <f t="shared" si="133"/>
        <v>-14.448909095296733</v>
      </c>
      <c r="AX93" s="4">
        <f t="shared" si="134"/>
        <v>-14.461490550065523</v>
      </c>
      <c r="BA93" t="s">
        <v>25</v>
      </c>
      <c r="BB93">
        <v>-267.88845460066102</v>
      </c>
      <c r="BC93">
        <v>-152.30599757023199</v>
      </c>
      <c r="BD93">
        <v>-115.559879299714</v>
      </c>
      <c r="BE93">
        <v>-267.95864545946102</v>
      </c>
      <c r="BF93">
        <v>-152.34427748615599</v>
      </c>
      <c r="BG93">
        <v>-115.591626442552</v>
      </c>
      <c r="BH93">
        <v>-267.981669026129</v>
      </c>
      <c r="BI93">
        <v>-152.35654162771201</v>
      </c>
      <c r="BJ93">
        <v>-115.60229250784801</v>
      </c>
      <c r="BK93">
        <v>-267.88847079370402</v>
      </c>
      <c r="BL93">
        <v>-152.30595662017299</v>
      </c>
      <c r="BM93">
        <v>-115.559975407005</v>
      </c>
      <c r="BN93">
        <v>-267.95773434689102</v>
      </c>
      <c r="BO93">
        <v>-152.34350571562999</v>
      </c>
      <c r="BP93">
        <v>-115.59143132914301</v>
      </c>
      <c r="BQ93">
        <v>-267.978874448064</v>
      </c>
      <c r="BR93">
        <v>-152.35455303594699</v>
      </c>
      <c r="BS93">
        <v>-115.601468060524</v>
      </c>
      <c r="BT93">
        <v>-267.888506851633</v>
      </c>
      <c r="BU93">
        <v>-152.30589894316199</v>
      </c>
      <c r="BV93">
        <v>-115.559993137861</v>
      </c>
      <c r="BW93">
        <v>-267.95748141838999</v>
      </c>
      <c r="BX93">
        <v>-152.34325183624799</v>
      </c>
      <c r="BY93">
        <v>-115.591362682746</v>
      </c>
      <c r="BZ93">
        <v>-267.97783809740798</v>
      </c>
      <c r="CA93">
        <v>-152.35376206536199</v>
      </c>
      <c r="CB93">
        <v>-115.601136438197</v>
      </c>
      <c r="CC93">
        <v>-267.88849079640897</v>
      </c>
      <c r="CD93">
        <v>-152.305873392389</v>
      </c>
      <c r="CE93">
        <v>-115.559985966098</v>
      </c>
      <c r="CF93">
        <v>-267.957321793152</v>
      </c>
      <c r="CG93">
        <v>-152.34310452843201</v>
      </c>
      <c r="CH93">
        <v>-115.591327309484</v>
      </c>
      <c r="CI93">
        <v>-267.97742829244402</v>
      </c>
      <c r="CJ93">
        <v>-152.35344940197501</v>
      </c>
      <c r="CK93">
        <v>-115.601022642327</v>
      </c>
    </row>
    <row r="94" spans="1:89" ht="17" x14ac:dyDescent="0.25">
      <c r="A94" s="5">
        <v>10</v>
      </c>
      <c r="B94" t="s">
        <v>3</v>
      </c>
      <c r="C94" t="s">
        <v>2</v>
      </c>
      <c r="D94" t="s">
        <v>21</v>
      </c>
      <c r="E94" s="3">
        <v>1.1000000000000001</v>
      </c>
      <c r="F94" s="2">
        <v>-14.34479607232509</v>
      </c>
      <c r="G94" s="3">
        <f t="shared" si="93"/>
        <v>0.27297159963569939</v>
      </c>
      <c r="H94" s="3">
        <f t="shared" si="94"/>
        <v>0.17376166184034325</v>
      </c>
      <c r="I94" s="3">
        <f t="shared" si="95"/>
        <v>0.12285085350387348</v>
      </c>
      <c r="J94" s="3">
        <f t="shared" si="96"/>
        <v>0.10871621941944198</v>
      </c>
      <c r="K94" s="3">
        <f t="shared" si="97"/>
        <v>6.9436234921347761E-2</v>
      </c>
      <c r="L94" s="3">
        <f t="shared" si="98"/>
        <v>0.29483506037431439</v>
      </c>
      <c r="M94" s="3">
        <f t="shared" si="99"/>
        <v>0.15231993645064712</v>
      </c>
      <c r="N94" s="3">
        <f t="shared" si="100"/>
        <v>0.1068932950465733</v>
      </c>
      <c r="O94" s="3">
        <f t="shared" si="101"/>
        <v>5.888212675857929E-2</v>
      </c>
      <c r="P94" s="3">
        <f t="shared" si="102"/>
        <v>5.92325565242664E-2</v>
      </c>
      <c r="Q94" s="3">
        <f t="shared" si="103"/>
        <v>0.24550844555565021</v>
      </c>
      <c r="R94" s="3">
        <f t="shared" si="104"/>
        <v>0.10202557963135561</v>
      </c>
      <c r="S94" s="3">
        <f t="shared" si="105"/>
        <v>6.4805996319520887E-2</v>
      </c>
      <c r="T94" s="3">
        <f t="shared" si="106"/>
        <v>7.953285048166947E-3</v>
      </c>
      <c r="U94" s="3">
        <f t="shared" si="107"/>
        <v>2.5755941697267914E-2</v>
      </c>
      <c r="V94" s="3">
        <f t="shared" si="108"/>
        <v>0.23652980560637715</v>
      </c>
      <c r="W94" s="3">
        <f t="shared" si="109"/>
        <v>8.9619061681824874E-2</v>
      </c>
      <c r="X94" s="3">
        <f t="shared" si="110"/>
        <v>5.40022048114146E-2</v>
      </c>
      <c r="Y94" s="3">
        <f t="shared" si="111"/>
        <v>6.7006674431677737E-3</v>
      </c>
      <c r="Z94" s="3">
        <f t="shared" si="112"/>
        <v>1.6633699242460054E-2</v>
      </c>
      <c r="AA94" s="3">
        <f t="shared" si="113"/>
        <v>7.5824473471683973E-3</v>
      </c>
      <c r="AB94" s="3"/>
      <c r="AD94" s="4">
        <f t="shared" si="114"/>
        <v>-14.071824472689391</v>
      </c>
      <c r="AE94" s="4">
        <f t="shared" si="115"/>
        <v>-14.171034410484747</v>
      </c>
      <c r="AF94" s="4">
        <f t="shared" si="116"/>
        <v>-14.221945218821217</v>
      </c>
      <c r="AG94" s="4">
        <f t="shared" si="117"/>
        <v>-14.236079852905648</v>
      </c>
      <c r="AH94" s="4">
        <f t="shared" si="118"/>
        <v>-14.275359837403743</v>
      </c>
      <c r="AI94" s="4">
        <f t="shared" si="119"/>
        <v>-14.049961011950776</v>
      </c>
      <c r="AJ94" s="4">
        <f t="shared" si="120"/>
        <v>-14.192476135874443</v>
      </c>
      <c r="AK94" s="4">
        <f t="shared" si="121"/>
        <v>-14.237902777278517</v>
      </c>
      <c r="AL94" s="4">
        <f t="shared" si="122"/>
        <v>-14.285913945566511</v>
      </c>
      <c r="AM94" s="4">
        <f t="shared" si="123"/>
        <v>-14.285563515800824</v>
      </c>
      <c r="AN94" s="4">
        <f t="shared" si="124"/>
        <v>-14.09928762676944</v>
      </c>
      <c r="AO94" s="4">
        <f t="shared" si="125"/>
        <v>-14.242770492693735</v>
      </c>
      <c r="AP94" s="4">
        <f t="shared" si="126"/>
        <v>-14.27999007600557</v>
      </c>
      <c r="AQ94" s="4">
        <f t="shared" si="127"/>
        <v>-14.336842787276924</v>
      </c>
      <c r="AR94" s="4">
        <f t="shared" si="128"/>
        <v>-14.319040130627823</v>
      </c>
      <c r="AS94" s="4">
        <f t="shared" si="129"/>
        <v>-14.108266266718713</v>
      </c>
      <c r="AT94" s="4">
        <f t="shared" si="130"/>
        <v>-14.255177010643266</v>
      </c>
      <c r="AU94" s="4">
        <f t="shared" si="131"/>
        <v>-14.290793867513676</v>
      </c>
      <c r="AV94" s="4">
        <f t="shared" si="132"/>
        <v>-14.351496739768258</v>
      </c>
      <c r="AW94" s="4">
        <f t="shared" si="133"/>
        <v>-14.32816237308263</v>
      </c>
      <c r="AX94" s="4">
        <f t="shared" si="134"/>
        <v>-14.337213624977922</v>
      </c>
      <c r="BA94" t="s">
        <v>24</v>
      </c>
      <c r="BB94">
        <v>-267.888261470884</v>
      </c>
      <c r="BC94">
        <v>-152.30598187197899</v>
      </c>
      <c r="BD94">
        <v>-115.559854720122</v>
      </c>
      <c r="BE94">
        <v>-267.95846649807999</v>
      </c>
      <c r="BF94">
        <v>-152.34425048195001</v>
      </c>
      <c r="BG94">
        <v>-115.591633036254</v>
      </c>
      <c r="BH94">
        <v>-267.98147072075898</v>
      </c>
      <c r="BI94">
        <v>-152.35653606064</v>
      </c>
      <c r="BJ94">
        <v>-115.602270548709</v>
      </c>
      <c r="BK94">
        <v>-267.88827687377699</v>
      </c>
      <c r="BL94">
        <v>-152.30593628017201</v>
      </c>
      <c r="BM94">
        <v>-115.55995055646299</v>
      </c>
      <c r="BN94">
        <v>-267.95754095805597</v>
      </c>
      <c r="BO94">
        <v>-152.343496441307</v>
      </c>
      <c r="BP94">
        <v>-115.59142736731</v>
      </c>
      <c r="BQ94">
        <v>-267.97868722050902</v>
      </c>
      <c r="BR94">
        <v>-152.35454768173199</v>
      </c>
      <c r="BS94">
        <v>-115.60144999738</v>
      </c>
      <c r="BT94">
        <v>-267.88831117894102</v>
      </c>
      <c r="BU94">
        <v>-152.305873788393</v>
      </c>
      <c r="BV94">
        <v>-115.55996874644499</v>
      </c>
      <c r="BW94">
        <v>-267.95730001290298</v>
      </c>
      <c r="BX94">
        <v>-152.34324220342299</v>
      </c>
      <c r="BY94">
        <v>-115.591360510885</v>
      </c>
      <c r="BZ94">
        <v>-267.97765269254</v>
      </c>
      <c r="CA94">
        <v>-152.35375669066099</v>
      </c>
      <c r="CB94">
        <v>-115.601139390105</v>
      </c>
      <c r="CC94">
        <v>-267.88829325228699</v>
      </c>
      <c r="CD94">
        <v>-152.30584844174001</v>
      </c>
      <c r="CE94">
        <v>-115.55996185807101</v>
      </c>
      <c r="CF94">
        <v>-267.95713816112601</v>
      </c>
      <c r="CG94">
        <v>-152.343095384008</v>
      </c>
      <c r="CH94">
        <v>-115.591325707479</v>
      </c>
      <c r="CI94">
        <v>-267.97724461143298</v>
      </c>
      <c r="CJ94">
        <v>-152.35344475189299</v>
      </c>
      <c r="CK94">
        <v>-115.601026030829</v>
      </c>
    </row>
    <row r="95" spans="1:89" ht="17" x14ac:dyDescent="0.25">
      <c r="A95" s="5">
        <v>10</v>
      </c>
      <c r="B95" t="s">
        <v>3</v>
      </c>
      <c r="C95" t="s">
        <v>2</v>
      </c>
      <c r="D95" t="s">
        <v>21</v>
      </c>
      <c r="E95" s="3">
        <v>1.25</v>
      </c>
      <c r="F95" s="2">
        <v>-13.426821829765407</v>
      </c>
      <c r="G95" s="3">
        <f t="shared" si="93"/>
        <v>0.20130120064821533</v>
      </c>
      <c r="H95" s="3">
        <f t="shared" si="94"/>
        <v>0.16697353440224738</v>
      </c>
      <c r="I95" s="3">
        <f t="shared" si="95"/>
        <v>0.12473908090315788</v>
      </c>
      <c r="J95" s="3">
        <f t="shared" si="96"/>
        <v>0.14446713748411</v>
      </c>
      <c r="K95" s="3">
        <f t="shared" si="97"/>
        <v>8.0427523133622003E-2</v>
      </c>
      <c r="L95" s="3">
        <f t="shared" si="98"/>
        <v>0.22557563191999286</v>
      </c>
      <c r="M95" s="3">
        <f t="shared" si="99"/>
        <v>0.11486674752822346</v>
      </c>
      <c r="N95" s="3">
        <f t="shared" si="100"/>
        <v>9.1235994806137199E-2</v>
      </c>
      <c r="O95" s="3">
        <f t="shared" si="101"/>
        <v>4.2282200806290859E-2</v>
      </c>
      <c r="P95" s="3">
        <f t="shared" si="102"/>
        <v>6.6443073917390905E-2</v>
      </c>
      <c r="Q95" s="3">
        <f t="shared" si="103"/>
        <v>0.19689915873051689</v>
      </c>
      <c r="R95" s="3">
        <f t="shared" si="104"/>
        <v>8.5237702376801394E-2</v>
      </c>
      <c r="S95" s="3">
        <f t="shared" si="105"/>
        <v>5.6133770986962261E-2</v>
      </c>
      <c r="T95" s="3">
        <f t="shared" si="106"/>
        <v>1.202861676209821E-2</v>
      </c>
      <c r="U95" s="3">
        <f t="shared" si="107"/>
        <v>2.5598498709097584E-2</v>
      </c>
      <c r="V95" s="3">
        <f t="shared" si="108"/>
        <v>0.18302094717119033</v>
      </c>
      <c r="W95" s="3">
        <f t="shared" si="109"/>
        <v>6.7713365050794394E-2</v>
      </c>
      <c r="X95" s="3">
        <f t="shared" si="110"/>
        <v>4.3391868665436206E-2</v>
      </c>
      <c r="Y95" s="3">
        <f t="shared" si="111"/>
        <v>7.8862458367403576E-3</v>
      </c>
      <c r="Z95" s="3">
        <f t="shared" si="112"/>
        <v>1.7874233113584381E-2</v>
      </c>
      <c r="AA95" s="3">
        <f t="shared" si="113"/>
        <v>1.2458668689236063E-2</v>
      </c>
      <c r="AB95" s="3"/>
      <c r="AD95" s="4">
        <f t="shared" si="114"/>
        <v>-13.225520629117192</v>
      </c>
      <c r="AE95" s="4">
        <f t="shared" si="115"/>
        <v>-13.25984829536316</v>
      </c>
      <c r="AF95" s="4">
        <f t="shared" si="116"/>
        <v>-13.302082748862249</v>
      </c>
      <c r="AG95" s="4">
        <f t="shared" si="117"/>
        <v>-13.282354692281297</v>
      </c>
      <c r="AH95" s="4">
        <f t="shared" si="118"/>
        <v>-13.346394306631785</v>
      </c>
      <c r="AI95" s="4">
        <f t="shared" si="119"/>
        <v>-13.201246197845414</v>
      </c>
      <c r="AJ95" s="4">
        <f t="shared" si="120"/>
        <v>-13.311955082237183</v>
      </c>
      <c r="AK95" s="4">
        <f t="shared" si="121"/>
        <v>-13.33558583495927</v>
      </c>
      <c r="AL95" s="4">
        <f t="shared" si="122"/>
        <v>-13.384539628959116</v>
      </c>
      <c r="AM95" s="4">
        <f t="shared" si="123"/>
        <v>-13.360378755848016</v>
      </c>
      <c r="AN95" s="4">
        <f t="shared" si="124"/>
        <v>-13.22992267103489</v>
      </c>
      <c r="AO95" s="4">
        <f t="shared" si="125"/>
        <v>-13.341584127388606</v>
      </c>
      <c r="AP95" s="4">
        <f t="shared" si="126"/>
        <v>-13.370688058778445</v>
      </c>
      <c r="AQ95" s="4">
        <f t="shared" si="127"/>
        <v>-13.414793213003309</v>
      </c>
      <c r="AR95" s="4">
        <f t="shared" si="128"/>
        <v>-13.401223331056309</v>
      </c>
      <c r="AS95" s="4">
        <f t="shared" si="129"/>
        <v>-13.243800882594217</v>
      </c>
      <c r="AT95" s="4">
        <f t="shared" si="130"/>
        <v>-13.359108464714613</v>
      </c>
      <c r="AU95" s="4">
        <f t="shared" si="131"/>
        <v>-13.383429961099971</v>
      </c>
      <c r="AV95" s="4">
        <f t="shared" si="132"/>
        <v>-13.434708075602147</v>
      </c>
      <c r="AW95" s="4">
        <f t="shared" si="133"/>
        <v>-13.408947596651823</v>
      </c>
      <c r="AX95" s="4">
        <f t="shared" si="134"/>
        <v>-13.414363161076171</v>
      </c>
      <c r="BA95" t="s">
        <v>23</v>
      </c>
      <c r="BB95">
        <v>-267.88670375618898</v>
      </c>
      <c r="BC95">
        <v>-152.30593833612201</v>
      </c>
      <c r="BD95">
        <v>-115.55968921225001</v>
      </c>
      <c r="BE95">
        <v>-267.956951185246</v>
      </c>
      <c r="BF95">
        <v>-152.34422750637901</v>
      </c>
      <c r="BG95">
        <v>-115.591592766434</v>
      </c>
      <c r="BH95">
        <v>-267.97996868896001</v>
      </c>
      <c r="BI95">
        <v>-152.356521826283</v>
      </c>
      <c r="BJ95">
        <v>-115.602248645361</v>
      </c>
      <c r="BK95">
        <v>-267.88677146985799</v>
      </c>
      <c r="BL95">
        <v>-152.30588609440801</v>
      </c>
      <c r="BM95">
        <v>-115.55984785139999</v>
      </c>
      <c r="BN95">
        <v>-267.95606244861102</v>
      </c>
      <c r="BO95">
        <v>-152.343461544734</v>
      </c>
      <c r="BP95">
        <v>-115.591386953997</v>
      </c>
      <c r="BQ95">
        <v>-267.97721786887098</v>
      </c>
      <c r="BR95">
        <v>-152.35453417829501</v>
      </c>
      <c r="BS95">
        <v>-115.60143208269599</v>
      </c>
      <c r="BT95">
        <v>-267.886766955469</v>
      </c>
      <c r="BU95">
        <v>-152.30581978979001</v>
      </c>
      <c r="BV95">
        <v>-115.55986394276199</v>
      </c>
      <c r="BW95">
        <v>-267.95579938045302</v>
      </c>
      <c r="BX95">
        <v>-152.34321629119799</v>
      </c>
      <c r="BY95">
        <v>-115.59132192248801</v>
      </c>
      <c r="BZ95">
        <v>-267.976169308701</v>
      </c>
      <c r="CA95">
        <v>-152.35374633885399</v>
      </c>
      <c r="CB95">
        <v>-115.601115423015</v>
      </c>
      <c r="CC95">
        <v>-267.88675743102198</v>
      </c>
      <c r="CD95">
        <v>-152.30579393560799</v>
      </c>
      <c r="CE95">
        <v>-115.55985815616</v>
      </c>
      <c r="CF95">
        <v>-267.95564767035103</v>
      </c>
      <c r="CG95">
        <v>-152.34307078106201</v>
      </c>
      <c r="CH95">
        <v>-115.591287795714</v>
      </c>
      <c r="CI95">
        <v>-267.97576614823203</v>
      </c>
      <c r="CJ95">
        <v>-152.353435266502</v>
      </c>
      <c r="CK95">
        <v>-115.601003029385</v>
      </c>
    </row>
    <row r="96" spans="1:89" ht="17" x14ac:dyDescent="0.25">
      <c r="A96" s="5">
        <v>10</v>
      </c>
      <c r="B96" t="s">
        <v>3</v>
      </c>
      <c r="C96" t="s">
        <v>2</v>
      </c>
      <c r="D96" t="s">
        <v>21</v>
      </c>
      <c r="E96" s="3">
        <v>1.5</v>
      </c>
      <c r="F96" s="2">
        <v>-11.250462178083509</v>
      </c>
      <c r="G96" s="3">
        <f t="shared" si="93"/>
        <v>0.17800640929644729</v>
      </c>
      <c r="H96" s="3">
        <f t="shared" si="94"/>
        <v>0.12696039149076022</v>
      </c>
      <c r="I96" s="3">
        <f t="shared" si="95"/>
        <v>0.13145417087966749</v>
      </c>
      <c r="J96" s="3">
        <f t="shared" si="96"/>
        <v>9.3492869125762823E-2</v>
      </c>
      <c r="K96" s="3">
        <f t="shared" si="97"/>
        <v>0.13616895581229116</v>
      </c>
      <c r="L96" s="3">
        <f t="shared" si="98"/>
        <v>0.14840133629179242</v>
      </c>
      <c r="M96" s="3">
        <f t="shared" si="99"/>
        <v>7.7833519890214475E-2</v>
      </c>
      <c r="N96" s="3">
        <f t="shared" si="100"/>
        <v>7.4295371584302217E-2</v>
      </c>
      <c r="O96" s="3">
        <f t="shared" si="101"/>
        <v>3.1566835921662317E-2</v>
      </c>
      <c r="P96" s="3">
        <f t="shared" si="102"/>
        <v>7.0583215984656889E-2</v>
      </c>
      <c r="Q96" s="3">
        <f t="shared" si="103"/>
        <v>0.14327657724264853</v>
      </c>
      <c r="R96" s="3">
        <f t="shared" si="104"/>
        <v>7.0533039230362249E-2</v>
      </c>
      <c r="S96" s="3">
        <f t="shared" si="105"/>
        <v>5.1215828826027376E-2</v>
      </c>
      <c r="T96" s="3">
        <f t="shared" si="106"/>
        <v>2.2839877452245361E-2</v>
      </c>
      <c r="U96" s="3">
        <f t="shared" si="107"/>
        <v>3.0948591680495241E-2</v>
      </c>
      <c r="V96" s="3">
        <f t="shared" si="108"/>
        <v>0.12635755379303326</v>
      </c>
      <c r="W96" s="3">
        <f t="shared" si="109"/>
        <v>4.7366609627978562E-2</v>
      </c>
      <c r="X96" s="3">
        <f t="shared" si="110"/>
        <v>3.3881326311659521E-2</v>
      </c>
      <c r="Y96" s="3">
        <f t="shared" si="111"/>
        <v>4.4225661807892891E-3</v>
      </c>
      <c r="Z96" s="3">
        <f t="shared" si="112"/>
        <v>1.9732832340439543E-2</v>
      </c>
      <c r="AA96" s="3">
        <f t="shared" si="113"/>
        <v>2.6237086510553453E-2</v>
      </c>
      <c r="AB96" s="3"/>
      <c r="AD96" s="4">
        <f t="shared" si="114"/>
        <v>-11.072455768787062</v>
      </c>
      <c r="AE96" s="4">
        <f t="shared" si="115"/>
        <v>-11.123501786592749</v>
      </c>
      <c r="AF96" s="4">
        <f t="shared" si="116"/>
        <v>-11.119008007203842</v>
      </c>
      <c r="AG96" s="4">
        <f t="shared" si="117"/>
        <v>-11.156969308957747</v>
      </c>
      <c r="AH96" s="4">
        <f t="shared" si="118"/>
        <v>-11.114293222271218</v>
      </c>
      <c r="AI96" s="4">
        <f t="shared" si="119"/>
        <v>-11.102060841791717</v>
      </c>
      <c r="AJ96" s="4">
        <f t="shared" si="120"/>
        <v>-11.172628658193295</v>
      </c>
      <c r="AK96" s="4">
        <f t="shared" si="121"/>
        <v>-11.176166806499207</v>
      </c>
      <c r="AL96" s="4">
        <f t="shared" si="122"/>
        <v>-11.218895342161847</v>
      </c>
      <c r="AM96" s="4">
        <f t="shared" si="123"/>
        <v>-11.179878962098853</v>
      </c>
      <c r="AN96" s="4">
        <f t="shared" si="124"/>
        <v>-11.107185600840861</v>
      </c>
      <c r="AO96" s="4">
        <f t="shared" si="125"/>
        <v>-11.179929138853147</v>
      </c>
      <c r="AP96" s="4">
        <f t="shared" si="126"/>
        <v>-11.199246349257482</v>
      </c>
      <c r="AQ96" s="4">
        <f t="shared" si="127"/>
        <v>-11.227622300631264</v>
      </c>
      <c r="AR96" s="4">
        <f t="shared" si="128"/>
        <v>-11.219513586403014</v>
      </c>
      <c r="AS96" s="4">
        <f t="shared" si="129"/>
        <v>-11.124104624290476</v>
      </c>
      <c r="AT96" s="4">
        <f t="shared" si="130"/>
        <v>-11.203095568455531</v>
      </c>
      <c r="AU96" s="4">
        <f t="shared" si="131"/>
        <v>-11.21658085177185</v>
      </c>
      <c r="AV96" s="4">
        <f t="shared" si="132"/>
        <v>-11.254884744264299</v>
      </c>
      <c r="AW96" s="4">
        <f t="shared" si="133"/>
        <v>-11.23072934574307</v>
      </c>
      <c r="AX96" s="4">
        <f t="shared" si="134"/>
        <v>-11.224225091572956</v>
      </c>
      <c r="BA96" t="s">
        <v>22</v>
      </c>
      <c r="BB96">
        <v>-267.88323327344602</v>
      </c>
      <c r="BC96">
        <v>-152.305891433336</v>
      </c>
      <c r="BD96">
        <v>-115.559696759408</v>
      </c>
      <c r="BE96">
        <v>-267.95354733617103</v>
      </c>
      <c r="BF96">
        <v>-152.34420391185</v>
      </c>
      <c r="BG96">
        <v>-115.591616996615</v>
      </c>
      <c r="BH96">
        <v>-267.97654566286502</v>
      </c>
      <c r="BI96">
        <v>-152.356511561015</v>
      </c>
      <c r="BJ96">
        <v>-115.602314835437</v>
      </c>
      <c r="BK96">
        <v>-267.88333736599299</v>
      </c>
      <c r="BL96">
        <v>-152.30583066739101</v>
      </c>
      <c r="BM96">
        <v>-115.559814439215</v>
      </c>
      <c r="BN96">
        <v>-267.95266459730999</v>
      </c>
      <c r="BO96">
        <v>-152.34344177614099</v>
      </c>
      <c r="BP96">
        <v>-115.591418104813</v>
      </c>
      <c r="BQ96">
        <v>-267.97383272476401</v>
      </c>
      <c r="BR96">
        <v>-152.35452468386401</v>
      </c>
      <c r="BS96">
        <v>-115.601497686146</v>
      </c>
      <c r="BT96">
        <v>-267.88329800102002</v>
      </c>
      <c r="BU96">
        <v>-152.3057655522</v>
      </c>
      <c r="BV96">
        <v>-115.55983202261</v>
      </c>
      <c r="BW96">
        <v>-267.95236421062799</v>
      </c>
      <c r="BX96">
        <v>-152.34319292098201</v>
      </c>
      <c r="BY96">
        <v>-115.59135493923399</v>
      </c>
      <c r="BZ96">
        <v>-267.972747103985</v>
      </c>
      <c r="CA96">
        <v>-152.35373437431301</v>
      </c>
      <c r="CB96">
        <v>-115.601165595327</v>
      </c>
      <c r="CC96">
        <v>-267.883294853557</v>
      </c>
      <c r="CD96">
        <v>-152.305741636622</v>
      </c>
      <c r="CE96">
        <v>-115.559825828546</v>
      </c>
      <c r="CF96">
        <v>-267.952222593682</v>
      </c>
      <c r="CG96">
        <v>-152.34304858385701</v>
      </c>
      <c r="CH96">
        <v>-115.591320741359</v>
      </c>
      <c r="CI96">
        <v>-267.97235416297298</v>
      </c>
      <c r="CJ96">
        <v>-152.353424894189</v>
      </c>
      <c r="CK96">
        <v>-115.601054510152</v>
      </c>
    </row>
    <row r="97" spans="1:89" ht="17" x14ac:dyDescent="0.25">
      <c r="A97" s="5">
        <v>10</v>
      </c>
      <c r="B97" t="s">
        <v>3</v>
      </c>
      <c r="C97" t="s">
        <v>2</v>
      </c>
      <c r="D97" t="s">
        <v>21</v>
      </c>
      <c r="E97" s="3">
        <v>2</v>
      </c>
      <c r="F97" s="2">
        <v>-7.6844799895100939</v>
      </c>
      <c r="G97" s="3">
        <f t="shared" si="93"/>
        <v>8.2607337681097626E-2</v>
      </c>
      <c r="H97" s="3">
        <f t="shared" si="94"/>
        <v>9.5736858245198952E-2</v>
      </c>
      <c r="I97" s="3">
        <f t="shared" si="95"/>
        <v>6.6300096431078259E-2</v>
      </c>
      <c r="J97" s="3">
        <f t="shared" si="96"/>
        <v>0.10434502283882985</v>
      </c>
      <c r="K97" s="3">
        <f t="shared" si="97"/>
        <v>3.541562501954143E-2</v>
      </c>
      <c r="L97" s="3">
        <f t="shared" si="98"/>
        <v>3.5491267520209036E-2</v>
      </c>
      <c r="M97" s="3">
        <f t="shared" si="99"/>
        <v>4.3470047056510808E-2</v>
      </c>
      <c r="N97" s="3">
        <f t="shared" si="100"/>
        <v>3.4986378410990504E-2</v>
      </c>
      <c r="O97" s="3">
        <f t="shared" si="101"/>
        <v>4.8701208938580542E-2</v>
      </c>
      <c r="P97" s="3">
        <f t="shared" si="102"/>
        <v>2.6085480159952823E-2</v>
      </c>
      <c r="Q97" s="3">
        <f t="shared" si="103"/>
        <v>4.4821853759769326E-2</v>
      </c>
      <c r="R97" s="3">
        <f t="shared" si="104"/>
        <v>3.1539924291001498E-2</v>
      </c>
      <c r="S97" s="3">
        <f t="shared" si="105"/>
        <v>1.8504498159432003E-2</v>
      </c>
      <c r="T97" s="3">
        <f t="shared" si="106"/>
        <v>2.2831835185238347E-2</v>
      </c>
      <c r="U97" s="3">
        <f t="shared" si="107"/>
        <v>4.8279854968020786E-3</v>
      </c>
      <c r="V97" s="3">
        <f t="shared" si="108"/>
        <v>3.9773595039370946E-2</v>
      </c>
      <c r="W97" s="3">
        <f t="shared" si="109"/>
        <v>2.407759010747057E-2</v>
      </c>
      <c r="X97" s="3">
        <f t="shared" si="110"/>
        <v>1.7235600530663753E-2</v>
      </c>
      <c r="Y97" s="3">
        <f t="shared" si="111"/>
        <v>1.3786750220623034E-2</v>
      </c>
      <c r="Z97" s="3">
        <f t="shared" si="112"/>
        <v>1.0057119663194669E-2</v>
      </c>
      <c r="AA97" s="3">
        <f t="shared" si="113"/>
        <v>5.840501862772296E-2</v>
      </c>
      <c r="AB97" s="3"/>
      <c r="AD97" s="4">
        <f t="shared" si="114"/>
        <v>-7.6018726518289963</v>
      </c>
      <c r="AE97" s="4">
        <f t="shared" si="115"/>
        <v>-7.588743131264895</v>
      </c>
      <c r="AF97" s="4">
        <f t="shared" si="116"/>
        <v>-7.6181798930790157</v>
      </c>
      <c r="AG97" s="4">
        <f t="shared" si="117"/>
        <v>-7.5801349666712641</v>
      </c>
      <c r="AH97" s="4">
        <f t="shared" si="118"/>
        <v>-7.6490643644905525</v>
      </c>
      <c r="AI97" s="4">
        <f t="shared" si="119"/>
        <v>-7.6489887219898849</v>
      </c>
      <c r="AJ97" s="4">
        <f t="shared" si="120"/>
        <v>-7.6410099424535831</v>
      </c>
      <c r="AK97" s="4">
        <f t="shared" si="121"/>
        <v>-7.6494936110991034</v>
      </c>
      <c r="AL97" s="4">
        <f t="shared" si="122"/>
        <v>-7.6357787805715134</v>
      </c>
      <c r="AM97" s="4">
        <f t="shared" si="123"/>
        <v>-7.6583945093501411</v>
      </c>
      <c r="AN97" s="4">
        <f t="shared" si="124"/>
        <v>-7.6396581357503246</v>
      </c>
      <c r="AO97" s="4">
        <f t="shared" si="125"/>
        <v>-7.6529400652190924</v>
      </c>
      <c r="AP97" s="4">
        <f t="shared" si="126"/>
        <v>-7.6659754913506619</v>
      </c>
      <c r="AQ97" s="4">
        <f t="shared" si="127"/>
        <v>-7.6616481543248556</v>
      </c>
      <c r="AR97" s="4">
        <f t="shared" si="128"/>
        <v>-7.6796520040132918</v>
      </c>
      <c r="AS97" s="4">
        <f t="shared" si="129"/>
        <v>-7.644706394470723</v>
      </c>
      <c r="AT97" s="4">
        <f t="shared" si="130"/>
        <v>-7.6604023994026234</v>
      </c>
      <c r="AU97" s="4">
        <f t="shared" si="131"/>
        <v>-7.6672443889794302</v>
      </c>
      <c r="AV97" s="4">
        <f t="shared" si="132"/>
        <v>-7.6706932392894709</v>
      </c>
      <c r="AW97" s="4">
        <f t="shared" si="133"/>
        <v>-7.6744228698468993</v>
      </c>
      <c r="AX97" s="4">
        <f t="shared" si="134"/>
        <v>-7.626074970882371</v>
      </c>
      <c r="BA97" t="s">
        <v>20</v>
      </c>
      <c r="BB97">
        <v>-267.87755051773598</v>
      </c>
      <c r="BC97">
        <v>-152.305835181552</v>
      </c>
      <c r="BD97">
        <v>-115.55960098149799</v>
      </c>
      <c r="BE97">
        <v>-267.947866093421</v>
      </c>
      <c r="BF97">
        <v>-152.34418600418999</v>
      </c>
      <c r="BG97">
        <v>-115.591586657767</v>
      </c>
      <c r="BH97">
        <v>-267.97093804386702</v>
      </c>
      <c r="BI97">
        <v>-152.35650262337501</v>
      </c>
      <c r="BJ97">
        <v>-115.602295078564</v>
      </c>
      <c r="BK97">
        <v>-267.87765488651303</v>
      </c>
      <c r="BL97">
        <v>-152.305750507379</v>
      </c>
      <c r="BM97">
        <v>-115.55971494021399</v>
      </c>
      <c r="BN97">
        <v>-267.94699309033001</v>
      </c>
      <c r="BO97">
        <v>-152.34343073922099</v>
      </c>
      <c r="BP97">
        <v>-115.591385627183</v>
      </c>
      <c r="BQ97">
        <v>-267.96818736644502</v>
      </c>
      <c r="BR97">
        <v>-152.35451455868301</v>
      </c>
      <c r="BS97">
        <v>-115.60148256425001</v>
      </c>
      <c r="BT97">
        <v>-267.87762847225201</v>
      </c>
      <c r="BU97">
        <v>-152.30571463681301</v>
      </c>
      <c r="BV97">
        <v>-115.559739265754</v>
      </c>
      <c r="BW97">
        <v>-267.94669059210202</v>
      </c>
      <c r="BX97">
        <v>-152.343170777805</v>
      </c>
      <c r="BY97">
        <v>-115.59132407851099</v>
      </c>
      <c r="BZ97">
        <v>-267.96709100519899</v>
      </c>
      <c r="CA97">
        <v>-152.35372510413001</v>
      </c>
      <c r="CB97">
        <v>-115.60114939201</v>
      </c>
      <c r="CC97">
        <v>-267.87760887636801</v>
      </c>
      <c r="CD97">
        <v>-152.30569291203699</v>
      </c>
      <c r="CE97">
        <v>-115.559733349734</v>
      </c>
      <c r="CF97">
        <v>-267.94652667788603</v>
      </c>
      <c r="CG97">
        <v>-152.34302714845401</v>
      </c>
      <c r="CH97">
        <v>-115.59129190166</v>
      </c>
      <c r="CI97">
        <v>-267.96667527009299</v>
      </c>
      <c r="CJ97">
        <v>-152.353416979819</v>
      </c>
      <c r="CK97">
        <v>-115.601039759098</v>
      </c>
    </row>
    <row r="98" spans="1:89" ht="17" x14ac:dyDescent="0.25">
      <c r="A98" s="5">
        <v>11</v>
      </c>
      <c r="B98" t="s">
        <v>3</v>
      </c>
      <c r="C98" t="s">
        <v>2</v>
      </c>
      <c r="D98" t="s">
        <v>12</v>
      </c>
      <c r="E98" s="3">
        <v>0.9</v>
      </c>
      <c r="F98" s="2">
        <v>-12.262350520566828</v>
      </c>
      <c r="G98" s="3">
        <f t="shared" si="93"/>
        <v>0.48036196083921467</v>
      </c>
      <c r="H98" s="3">
        <f t="shared" si="94"/>
        <v>0.26440123119781944</v>
      </c>
      <c r="I98" s="3">
        <f t="shared" si="95"/>
        <v>0.17727747083681145</v>
      </c>
      <c r="J98" s="3">
        <f t="shared" si="96"/>
        <v>0.12280996002858657</v>
      </c>
      <c r="K98" s="3">
        <f t="shared" si="97"/>
        <v>8.5868935376081978E-2</v>
      </c>
      <c r="L98" s="3">
        <f t="shared" si="98"/>
        <v>0.44390766929420877</v>
      </c>
      <c r="M98" s="3">
        <f t="shared" si="99"/>
        <v>0.20089556798147612</v>
      </c>
      <c r="N98" s="3">
        <f t="shared" si="100"/>
        <v>0.13769325917693642</v>
      </c>
      <c r="O98" s="3">
        <f t="shared" si="101"/>
        <v>4.1568488509611257E-2</v>
      </c>
      <c r="P98" s="3">
        <f t="shared" si="102"/>
        <v>7.1382640103321293E-2</v>
      </c>
      <c r="Q98" s="3">
        <f t="shared" si="103"/>
        <v>0.39803796228602017</v>
      </c>
      <c r="R98" s="3">
        <f t="shared" si="104"/>
        <v>0.15195399177542868</v>
      </c>
      <c r="S98" s="3">
        <f t="shared" si="105"/>
        <v>8.1685669342876466E-2</v>
      </c>
      <c r="T98" s="3">
        <f t="shared" si="106"/>
        <v>9.3871106408514038E-3</v>
      </c>
      <c r="U98" s="3">
        <f t="shared" si="107"/>
        <v>7.9615277742970392E-3</v>
      </c>
      <c r="V98" s="3">
        <f t="shared" si="108"/>
        <v>0.39310533038510798</v>
      </c>
      <c r="W98" s="3">
        <f t="shared" si="109"/>
        <v>0.14359575788300383</v>
      </c>
      <c r="X98" s="3">
        <f t="shared" si="110"/>
        <v>7.5802797891610041E-2</v>
      </c>
      <c r="Y98" s="3">
        <f t="shared" si="111"/>
        <v>1.9991286845582934E-2</v>
      </c>
      <c r="Z98" s="3">
        <f t="shared" si="112"/>
        <v>4.6757579006388994E-3</v>
      </c>
      <c r="AA98" s="3">
        <f t="shared" si="113"/>
        <v>6.1360067789042461E-3</v>
      </c>
      <c r="AB98" s="3"/>
      <c r="AD98" s="4">
        <f t="shared" si="114"/>
        <v>-11.781988559727614</v>
      </c>
      <c r="AE98" s="4">
        <f t="shared" si="115"/>
        <v>-11.997949289369009</v>
      </c>
      <c r="AF98" s="4">
        <f t="shared" si="116"/>
        <v>-12.085073049730017</v>
      </c>
      <c r="AG98" s="4">
        <f t="shared" si="117"/>
        <v>-12.139540560538242</v>
      </c>
      <c r="AH98" s="4">
        <f t="shared" si="118"/>
        <v>-12.176481585190746</v>
      </c>
      <c r="AI98" s="4">
        <f t="shared" si="119"/>
        <v>-11.81844285127262</v>
      </c>
      <c r="AJ98" s="4">
        <f t="shared" si="120"/>
        <v>-12.061454952585352</v>
      </c>
      <c r="AK98" s="4">
        <f t="shared" si="121"/>
        <v>-12.124657261389892</v>
      </c>
      <c r="AL98" s="4">
        <f t="shared" si="122"/>
        <v>-12.220782032057217</v>
      </c>
      <c r="AM98" s="4">
        <f t="shared" si="123"/>
        <v>-12.190967880463507</v>
      </c>
      <c r="AN98" s="4">
        <f t="shared" si="124"/>
        <v>-11.864312558280808</v>
      </c>
      <c r="AO98" s="4">
        <f t="shared" si="125"/>
        <v>-12.1103965287914</v>
      </c>
      <c r="AP98" s="4">
        <f t="shared" si="126"/>
        <v>-12.180664851223952</v>
      </c>
      <c r="AQ98" s="4">
        <f t="shared" si="127"/>
        <v>-12.27173763120768</v>
      </c>
      <c r="AR98" s="4">
        <f t="shared" si="128"/>
        <v>-12.254388992792531</v>
      </c>
      <c r="AS98" s="4">
        <f t="shared" si="129"/>
        <v>-11.86924519018172</v>
      </c>
      <c r="AT98" s="4">
        <f t="shared" si="130"/>
        <v>-12.118754762683825</v>
      </c>
      <c r="AU98" s="4">
        <f t="shared" si="131"/>
        <v>-12.186547722675218</v>
      </c>
      <c r="AV98" s="4">
        <f t="shared" si="132"/>
        <v>-12.282341807412411</v>
      </c>
      <c r="AW98" s="4">
        <f t="shared" si="133"/>
        <v>-12.257674762666189</v>
      </c>
      <c r="AX98" s="4">
        <f t="shared" si="134"/>
        <v>-12.268486527345733</v>
      </c>
      <c r="BA98" t="s">
        <v>19</v>
      </c>
      <c r="BB98">
        <v>-228.66561557531799</v>
      </c>
      <c r="BC98">
        <v>-152.306091123112</v>
      </c>
      <c r="BD98">
        <v>-76.340748659075004</v>
      </c>
      <c r="BE98">
        <v>-228.725736702755</v>
      </c>
      <c r="BF98">
        <v>-152.34432493610001</v>
      </c>
      <c r="BG98">
        <v>-76.362291818209002</v>
      </c>
      <c r="BH98">
        <v>-228.74536319630201</v>
      </c>
      <c r="BI98">
        <v>-152.35658303643299</v>
      </c>
      <c r="BJ98">
        <v>-76.369521370878999</v>
      </c>
      <c r="BK98">
        <v>-228.66560099218401</v>
      </c>
      <c r="BL98">
        <v>-152.30600405688401</v>
      </c>
      <c r="BM98">
        <v>-76.340763048560007</v>
      </c>
      <c r="BN98">
        <v>-228.72489381769901</v>
      </c>
      <c r="BO98">
        <v>-152.34355670575201</v>
      </c>
      <c r="BP98">
        <v>-76.362115960788998</v>
      </c>
      <c r="BQ98">
        <v>-228.74292364015301</v>
      </c>
      <c r="BR98">
        <v>-152.35459192679099</v>
      </c>
      <c r="BS98">
        <v>-76.369009842918004</v>
      </c>
      <c r="BT98">
        <v>-228.66563058512901</v>
      </c>
      <c r="BU98">
        <v>-152.305938721556</v>
      </c>
      <c r="BV98">
        <v>-76.340784878804996</v>
      </c>
      <c r="BW98">
        <v>-228.72466371861799</v>
      </c>
      <c r="BX98">
        <v>-152.343288694661</v>
      </c>
      <c r="BY98">
        <v>-76.362075879436006</v>
      </c>
      <c r="BZ98">
        <v>-228.742036031629</v>
      </c>
      <c r="CA98">
        <v>-152.353801215522</v>
      </c>
      <c r="CB98">
        <v>-76.368823691890995</v>
      </c>
      <c r="CC98">
        <v>-228.66561325610999</v>
      </c>
      <c r="CD98">
        <v>-152.30591065809801</v>
      </c>
      <c r="CE98">
        <v>-76.340787752595006</v>
      </c>
      <c r="CF98">
        <v>-228.72452352478999</v>
      </c>
      <c r="CG98">
        <v>-152.34314160853501</v>
      </c>
      <c r="CH98">
        <v>-76.362069452040998</v>
      </c>
      <c r="CI98">
        <v>-228.74168077384101</v>
      </c>
      <c r="CJ98">
        <v>-152.35348765473199</v>
      </c>
      <c r="CK98">
        <v>-76.368772619940998</v>
      </c>
    </row>
    <row r="99" spans="1:89" ht="17" x14ac:dyDescent="0.25">
      <c r="A99" s="5">
        <v>11</v>
      </c>
      <c r="B99" t="s">
        <v>3</v>
      </c>
      <c r="C99" t="s">
        <v>2</v>
      </c>
      <c r="D99" t="s">
        <v>12</v>
      </c>
      <c r="E99" s="3">
        <v>0.95</v>
      </c>
      <c r="F99" s="2">
        <v>-12.837095499321034</v>
      </c>
      <c r="G99" s="3">
        <f t="shared" si="93"/>
        <v>0.43631074911015766</v>
      </c>
      <c r="H99" s="3">
        <f t="shared" si="94"/>
        <v>0.24746217671687099</v>
      </c>
      <c r="I99" s="3">
        <f t="shared" si="95"/>
        <v>0.16392377284686432</v>
      </c>
      <c r="J99" s="3">
        <f t="shared" si="96"/>
        <v>0.1236465669619804</v>
      </c>
      <c r="K99" s="3">
        <f t="shared" si="97"/>
        <v>7.6276922884890297E-2</v>
      </c>
      <c r="L99" s="3">
        <f t="shared" si="98"/>
        <v>0.40621445408855728</v>
      </c>
      <c r="M99" s="3">
        <f t="shared" si="99"/>
        <v>0.18490961071789869</v>
      </c>
      <c r="N99" s="3">
        <f t="shared" si="100"/>
        <v>0.13295937556225645</v>
      </c>
      <c r="O99" s="3">
        <f t="shared" si="101"/>
        <v>3.981455505295628E-2</v>
      </c>
      <c r="P99" s="3">
        <f t="shared" si="102"/>
        <v>7.8454210808795111E-2</v>
      </c>
      <c r="Q99" s="3">
        <f t="shared" si="103"/>
        <v>0.36020549898887921</v>
      </c>
      <c r="R99" s="3">
        <f t="shared" si="104"/>
        <v>0.13867977162280631</v>
      </c>
      <c r="S99" s="3">
        <f t="shared" si="105"/>
        <v>7.4521132063514628E-2</v>
      </c>
      <c r="T99" s="3">
        <f t="shared" si="106"/>
        <v>6.5601031754276562E-3</v>
      </c>
      <c r="U99" s="3">
        <f t="shared" si="107"/>
        <v>7.2071495750769543E-3</v>
      </c>
      <c r="V99" s="3">
        <f t="shared" si="108"/>
        <v>0.35497838876338328</v>
      </c>
      <c r="W99" s="3">
        <f t="shared" si="109"/>
        <v>0.12992360131575076</v>
      </c>
      <c r="X99" s="3">
        <f t="shared" si="110"/>
        <v>6.9728944297663631E-2</v>
      </c>
      <c r="Y99" s="3">
        <f t="shared" si="111"/>
        <v>1.7630046471721172E-2</v>
      </c>
      <c r="Z99" s="3">
        <f t="shared" si="112"/>
        <v>6.5738943114741488E-3</v>
      </c>
      <c r="AA99" s="3">
        <f t="shared" si="113"/>
        <v>8.0347582507087623E-3</v>
      </c>
      <c r="AB99" s="3"/>
      <c r="AD99" s="4">
        <f t="shared" si="114"/>
        <v>-12.400784750210876</v>
      </c>
      <c r="AE99" s="4">
        <f t="shared" si="115"/>
        <v>-12.589633322604163</v>
      </c>
      <c r="AF99" s="4">
        <f t="shared" si="116"/>
        <v>-12.67317172647417</v>
      </c>
      <c r="AG99" s="4">
        <f t="shared" si="117"/>
        <v>-12.713448932359054</v>
      </c>
      <c r="AH99" s="4">
        <f t="shared" si="118"/>
        <v>-12.760818576436144</v>
      </c>
      <c r="AI99" s="4">
        <f t="shared" si="119"/>
        <v>-12.430881045232477</v>
      </c>
      <c r="AJ99" s="4">
        <f t="shared" si="120"/>
        <v>-12.652185888603135</v>
      </c>
      <c r="AK99" s="4">
        <f t="shared" si="121"/>
        <v>-12.704136123758778</v>
      </c>
      <c r="AL99" s="4">
        <f t="shared" si="122"/>
        <v>-12.797280944268078</v>
      </c>
      <c r="AM99" s="4">
        <f t="shared" si="123"/>
        <v>-12.758641288512239</v>
      </c>
      <c r="AN99" s="4">
        <f t="shared" si="124"/>
        <v>-12.476890000332155</v>
      </c>
      <c r="AO99" s="4">
        <f t="shared" si="125"/>
        <v>-12.698415727698228</v>
      </c>
      <c r="AP99" s="4">
        <f t="shared" si="126"/>
        <v>-12.762574367257519</v>
      </c>
      <c r="AQ99" s="4">
        <f t="shared" si="127"/>
        <v>-12.843655602496462</v>
      </c>
      <c r="AR99" s="4">
        <f t="shared" si="128"/>
        <v>-12.829888349745957</v>
      </c>
      <c r="AS99" s="4">
        <f t="shared" si="129"/>
        <v>-12.482117110557651</v>
      </c>
      <c r="AT99" s="4">
        <f t="shared" si="130"/>
        <v>-12.707171898005283</v>
      </c>
      <c r="AU99" s="4">
        <f t="shared" si="131"/>
        <v>-12.76736655502337</v>
      </c>
      <c r="AV99" s="4">
        <f t="shared" si="132"/>
        <v>-12.854725545792755</v>
      </c>
      <c r="AW99" s="4">
        <f t="shared" si="133"/>
        <v>-12.83052160500956</v>
      </c>
      <c r="AX99" s="4">
        <f t="shared" si="134"/>
        <v>-12.845130257571743</v>
      </c>
      <c r="BA99" t="s">
        <v>18</v>
      </c>
      <c r="BB99">
        <v>-228.66652639273099</v>
      </c>
      <c r="BC99">
        <v>-152.3060631985</v>
      </c>
      <c r="BD99">
        <v>-76.340701286642002</v>
      </c>
      <c r="BE99">
        <v>-228.726652241648</v>
      </c>
      <c r="BF99">
        <v>-152.34431159785899</v>
      </c>
      <c r="BG99">
        <v>-76.362277786855998</v>
      </c>
      <c r="BH99">
        <v>-228.74628964607601</v>
      </c>
      <c r="BI99">
        <v>-152.356576111691</v>
      </c>
      <c r="BJ99">
        <v>-76.369517550536997</v>
      </c>
      <c r="BK99">
        <v>-228.666506824837</v>
      </c>
      <c r="BL99">
        <v>-152.30598017911399</v>
      </c>
      <c r="BM99">
        <v>-76.340716776636995</v>
      </c>
      <c r="BN99">
        <v>-228.72580666892699</v>
      </c>
      <c r="BO99">
        <v>-152.343541609189</v>
      </c>
      <c r="BP99">
        <v>-76.362102518949996</v>
      </c>
      <c r="BQ99">
        <v>-228.74383897707301</v>
      </c>
      <c r="BR99">
        <v>-152.35458669158001</v>
      </c>
      <c r="BS99">
        <v>-76.369006956739</v>
      </c>
      <c r="BT99">
        <v>-228.66653106607899</v>
      </c>
      <c r="BU99">
        <v>-152.30590861384701</v>
      </c>
      <c r="BV99">
        <v>-76.340739263212001</v>
      </c>
      <c r="BW99">
        <v>-228.725576788019</v>
      </c>
      <c r="BX99">
        <v>-152.34327781581001</v>
      </c>
      <c r="BY99">
        <v>-76.362062759485994</v>
      </c>
      <c r="BZ99">
        <v>-228.74295631686701</v>
      </c>
      <c r="CA99">
        <v>-152.353795457356</v>
      </c>
      <c r="CB99">
        <v>-76.368822403492004</v>
      </c>
      <c r="CC99">
        <v>-228.66651535480699</v>
      </c>
      <c r="CD99">
        <v>-152.30588159799899</v>
      </c>
      <c r="CE99">
        <v>-76.340742237857995</v>
      </c>
      <c r="CF99">
        <v>-228.72543777845399</v>
      </c>
      <c r="CG99">
        <v>-152.343130677669</v>
      </c>
      <c r="CH99">
        <v>-76.362056934216994</v>
      </c>
      <c r="CI99">
        <v>-228.74260061817</v>
      </c>
      <c r="CJ99">
        <v>-152.35348303341701</v>
      </c>
      <c r="CK99">
        <v>-76.368771491896993</v>
      </c>
    </row>
    <row r="100" spans="1:89" ht="17" x14ac:dyDescent="0.25">
      <c r="A100" s="5">
        <v>11</v>
      </c>
      <c r="B100" t="s">
        <v>3</v>
      </c>
      <c r="C100" t="s">
        <v>2</v>
      </c>
      <c r="D100" t="s">
        <v>12</v>
      </c>
      <c r="E100" s="3">
        <v>1</v>
      </c>
      <c r="F100" s="2">
        <v>-13.120483983547121</v>
      </c>
      <c r="G100" s="3">
        <f t="shared" si="93"/>
        <v>0.40535103065182021</v>
      </c>
      <c r="H100" s="3">
        <f t="shared" si="94"/>
        <v>0.22105913419777856</v>
      </c>
      <c r="I100" s="3">
        <f t="shared" si="95"/>
        <v>0.15241729881375576</v>
      </c>
      <c r="J100" s="3">
        <f t="shared" si="96"/>
        <v>0.10023103768020292</v>
      </c>
      <c r="K100" s="3">
        <f t="shared" si="97"/>
        <v>8.0399635460027596E-2</v>
      </c>
      <c r="L100" s="3">
        <f t="shared" si="98"/>
        <v>0.37226235807388974</v>
      </c>
      <c r="M100" s="3">
        <f t="shared" si="99"/>
        <v>0.17085707901193814</v>
      </c>
      <c r="N100" s="3">
        <f t="shared" si="100"/>
        <v>0.12139724708666755</v>
      </c>
      <c r="O100" s="3">
        <f t="shared" si="101"/>
        <v>3.8808861125616545E-2</v>
      </c>
      <c r="P100" s="3">
        <f t="shared" si="102"/>
        <v>6.9504964410974424E-2</v>
      </c>
      <c r="Q100" s="3">
        <f t="shared" si="103"/>
        <v>0.33126188195633688</v>
      </c>
      <c r="R100" s="3">
        <f t="shared" si="104"/>
        <v>0.12888503432836096</v>
      </c>
      <c r="S100" s="3">
        <f t="shared" si="105"/>
        <v>6.9728281787597268E-2</v>
      </c>
      <c r="T100" s="3">
        <f t="shared" si="106"/>
        <v>3.8001772767728426E-3</v>
      </c>
      <c r="U100" s="3">
        <f t="shared" si="107"/>
        <v>7.6621807612227144E-3</v>
      </c>
      <c r="V100" s="3">
        <f t="shared" si="108"/>
        <v>0.32547484626518575</v>
      </c>
      <c r="W100" s="3">
        <f t="shared" si="109"/>
        <v>0.11919499749097895</v>
      </c>
      <c r="X100" s="3">
        <f t="shared" si="110"/>
        <v>6.5214755293411031E-2</v>
      </c>
      <c r="Y100" s="3">
        <f t="shared" si="111"/>
        <v>1.6049155707783314E-2</v>
      </c>
      <c r="Z100" s="3">
        <f t="shared" si="112"/>
        <v>8.5797470861272984E-3</v>
      </c>
      <c r="AA100" s="3">
        <f t="shared" si="113"/>
        <v>3.8316340366382207E-3</v>
      </c>
      <c r="AB100" s="3"/>
      <c r="AD100" s="4">
        <f t="shared" si="114"/>
        <v>-12.715132952895301</v>
      </c>
      <c r="AE100" s="4">
        <f t="shared" si="115"/>
        <v>-12.899424849349343</v>
      </c>
      <c r="AF100" s="4">
        <f t="shared" si="116"/>
        <v>-12.968066684733365</v>
      </c>
      <c r="AG100" s="4">
        <f t="shared" si="117"/>
        <v>-13.020252945866918</v>
      </c>
      <c r="AH100" s="4">
        <f t="shared" si="118"/>
        <v>-13.040084348087094</v>
      </c>
      <c r="AI100" s="4">
        <f t="shared" si="119"/>
        <v>-12.748221625473231</v>
      </c>
      <c r="AJ100" s="4">
        <f t="shared" si="120"/>
        <v>-12.949626904535183</v>
      </c>
      <c r="AK100" s="4">
        <f t="shared" si="121"/>
        <v>-12.999086736460454</v>
      </c>
      <c r="AL100" s="4">
        <f t="shared" si="122"/>
        <v>-13.081675122421505</v>
      </c>
      <c r="AM100" s="4">
        <f t="shared" si="123"/>
        <v>-13.050979019136147</v>
      </c>
      <c r="AN100" s="4">
        <f t="shared" si="124"/>
        <v>-12.789222101590784</v>
      </c>
      <c r="AO100" s="4">
        <f t="shared" si="125"/>
        <v>-12.99159894921876</v>
      </c>
      <c r="AP100" s="4">
        <f t="shared" si="126"/>
        <v>-13.050755701759524</v>
      </c>
      <c r="AQ100" s="4">
        <f t="shared" si="127"/>
        <v>-13.124284160823894</v>
      </c>
      <c r="AR100" s="4">
        <f t="shared" si="128"/>
        <v>-13.112821802785898</v>
      </c>
      <c r="AS100" s="4">
        <f t="shared" si="129"/>
        <v>-12.795009137281935</v>
      </c>
      <c r="AT100" s="4">
        <f t="shared" si="130"/>
        <v>-13.001288986056142</v>
      </c>
      <c r="AU100" s="4">
        <f t="shared" si="131"/>
        <v>-13.05526922825371</v>
      </c>
      <c r="AV100" s="4">
        <f t="shared" si="132"/>
        <v>-13.136533139254905</v>
      </c>
      <c r="AW100" s="4">
        <f t="shared" si="133"/>
        <v>-13.111904236460994</v>
      </c>
      <c r="AX100" s="4">
        <f t="shared" si="134"/>
        <v>-13.124315617583759</v>
      </c>
      <c r="BA100" t="s">
        <v>17</v>
      </c>
      <c r="BB100">
        <v>-228.66695707118001</v>
      </c>
      <c r="BC100">
        <v>-152.30604208763501</v>
      </c>
      <c r="BD100">
        <v>-76.340652130229003</v>
      </c>
      <c r="BE100" s="20">
        <v>-228.72710730185</v>
      </c>
      <c r="BF100">
        <v>-152.344299874304</v>
      </c>
      <c r="BG100">
        <v>-76.362250886411005</v>
      </c>
      <c r="BH100">
        <v>-228.746743413339</v>
      </c>
      <c r="BI100">
        <v>-152.35656998005999</v>
      </c>
      <c r="BJ100">
        <v>-76.369507504420994</v>
      </c>
      <c r="BK100">
        <v>-228.66694022127601</v>
      </c>
      <c r="BL100">
        <v>-152.305959796172</v>
      </c>
      <c r="BM100">
        <v>-76.340664841633995</v>
      </c>
      <c r="BN100" s="20">
        <v>-228.72624522439401</v>
      </c>
      <c r="BO100">
        <v>-152.343531200467</v>
      </c>
      <c r="BP100">
        <v>-76.362077480728004</v>
      </c>
      <c r="BQ100">
        <v>-228.74428651270401</v>
      </c>
      <c r="BR100">
        <v>-152.354581586644</v>
      </c>
      <c r="BS100">
        <v>-76.368989563604998</v>
      </c>
      <c r="BT100">
        <v>-228.66695641967499</v>
      </c>
      <c r="BU100">
        <v>-152.30588845851</v>
      </c>
      <c r="BV100">
        <v>-76.340687039279999</v>
      </c>
      <c r="BW100">
        <v>-228.72601176177599</v>
      </c>
      <c r="BX100">
        <v>-152.343270459802</v>
      </c>
      <c r="BY100">
        <v>-76.362037872067006</v>
      </c>
      <c r="BZ100">
        <v>-228.743395817205</v>
      </c>
      <c r="CA100">
        <v>-152.35379088866901</v>
      </c>
      <c r="CB100">
        <v>-76.368807226347002</v>
      </c>
      <c r="CC100">
        <v>-228.666942059749</v>
      </c>
      <c r="CD100">
        <v>-152.30586197012499</v>
      </c>
      <c r="CE100">
        <v>-76.340689945511002</v>
      </c>
      <c r="CF100">
        <v>-228.72587534746799</v>
      </c>
      <c r="CG100">
        <v>-152.34312396804</v>
      </c>
      <c r="CH100">
        <v>-76.362032507465003</v>
      </c>
      <c r="CI100">
        <v>-228.74303915794201</v>
      </c>
      <c r="CJ100">
        <v>-152.35347847662101</v>
      </c>
      <c r="CK100">
        <v>-76.368755786370002</v>
      </c>
    </row>
    <row r="101" spans="1:89" ht="17" x14ac:dyDescent="0.25">
      <c r="A101" s="5">
        <v>11</v>
      </c>
      <c r="B101" t="s">
        <v>3</v>
      </c>
      <c r="C101" t="s">
        <v>2</v>
      </c>
      <c r="D101" t="s">
        <v>12</v>
      </c>
      <c r="E101" s="3">
        <v>1.05</v>
      </c>
      <c r="F101" s="2">
        <v>-13.17583395728728</v>
      </c>
      <c r="G101" s="3">
        <f t="shared" si="93"/>
        <v>0.37629771234739628</v>
      </c>
      <c r="H101" s="3">
        <f t="shared" si="94"/>
        <v>0.21056246281059465</v>
      </c>
      <c r="I101" s="3">
        <f t="shared" si="95"/>
        <v>0.13874915990371406</v>
      </c>
      <c r="J101" s="3">
        <f t="shared" si="96"/>
        <v>0.10190074130950322</v>
      </c>
      <c r="K101" s="3">
        <f t="shared" si="97"/>
        <v>6.3404055214528299E-2</v>
      </c>
      <c r="L101" s="3">
        <f t="shared" si="98"/>
        <v>0.34076088111303804</v>
      </c>
      <c r="M101" s="3">
        <f t="shared" si="99"/>
        <v>0.16057053608304095</v>
      </c>
      <c r="N101" s="3">
        <f t="shared" si="100"/>
        <v>0.11384047592111557</v>
      </c>
      <c r="O101" s="3">
        <f t="shared" si="101"/>
        <v>4.2431557540112408E-2</v>
      </c>
      <c r="P101" s="3">
        <f t="shared" si="102"/>
        <v>6.4812216079095819E-2</v>
      </c>
      <c r="Q101" s="3">
        <f t="shared" si="103"/>
        <v>0.30535545036770628</v>
      </c>
      <c r="R101" s="3">
        <f t="shared" si="104"/>
        <v>0.12002896708307631</v>
      </c>
      <c r="S101" s="3">
        <f t="shared" si="105"/>
        <v>6.2662625897155877E-2</v>
      </c>
      <c r="T101" s="3">
        <f t="shared" si="106"/>
        <v>1.4774400918167174E-3</v>
      </c>
      <c r="U101" s="3">
        <f t="shared" si="107"/>
        <v>2.4749892430762088E-3</v>
      </c>
      <c r="V101" s="3">
        <f t="shared" si="108"/>
        <v>0.30182060086596429</v>
      </c>
      <c r="W101" s="3">
        <f t="shared" si="109"/>
        <v>0.11122581953495647</v>
      </c>
      <c r="X101" s="3">
        <f t="shared" si="110"/>
        <v>6.0924250748774611E-2</v>
      </c>
      <c r="Y101" s="3">
        <f t="shared" si="111"/>
        <v>1.3734664770181482E-2</v>
      </c>
      <c r="Z101" s="3">
        <f t="shared" si="112"/>
        <v>8.148834317371012E-3</v>
      </c>
      <c r="AA101" s="3">
        <f t="shared" si="113"/>
        <v>5.6099095649670971E-3</v>
      </c>
      <c r="AB101" s="3"/>
      <c r="AD101" s="4">
        <f t="shared" si="114"/>
        <v>-12.799536244939883</v>
      </c>
      <c r="AE101" s="4">
        <f t="shared" si="115"/>
        <v>-12.965271494476685</v>
      </c>
      <c r="AF101" s="4">
        <f t="shared" si="116"/>
        <v>-13.037084797383566</v>
      </c>
      <c r="AG101" s="4">
        <f t="shared" si="117"/>
        <v>-13.073933215977776</v>
      </c>
      <c r="AH101" s="4">
        <f t="shared" si="118"/>
        <v>-13.112429902072751</v>
      </c>
      <c r="AI101" s="4">
        <f t="shared" si="119"/>
        <v>-12.835073076174242</v>
      </c>
      <c r="AJ101" s="4">
        <f t="shared" si="120"/>
        <v>-13.015263421204239</v>
      </c>
      <c r="AK101" s="4">
        <f t="shared" si="121"/>
        <v>-13.061993481366164</v>
      </c>
      <c r="AL101" s="4">
        <f t="shared" si="122"/>
        <v>-13.133402399747167</v>
      </c>
      <c r="AM101" s="4">
        <f t="shared" si="123"/>
        <v>-13.111021741208184</v>
      </c>
      <c r="AN101" s="4">
        <f t="shared" si="124"/>
        <v>-12.870478506919573</v>
      </c>
      <c r="AO101" s="4">
        <f t="shared" si="125"/>
        <v>-13.055804990204203</v>
      </c>
      <c r="AP101" s="4">
        <f t="shared" si="126"/>
        <v>-13.113171331390124</v>
      </c>
      <c r="AQ101" s="4">
        <f t="shared" si="127"/>
        <v>-13.177311397379096</v>
      </c>
      <c r="AR101" s="4">
        <f t="shared" si="128"/>
        <v>-13.173358968044203</v>
      </c>
      <c r="AS101" s="4">
        <f t="shared" si="129"/>
        <v>-12.874013356421315</v>
      </c>
      <c r="AT101" s="4">
        <f t="shared" si="130"/>
        <v>-13.064608137752323</v>
      </c>
      <c r="AU101" s="4">
        <f t="shared" si="131"/>
        <v>-13.114909706538505</v>
      </c>
      <c r="AV101" s="4">
        <f t="shared" si="132"/>
        <v>-13.189568622057461</v>
      </c>
      <c r="AW101" s="4">
        <f t="shared" si="133"/>
        <v>-13.167685122969909</v>
      </c>
      <c r="AX101" s="4">
        <f t="shared" si="134"/>
        <v>-13.170224047722312</v>
      </c>
      <c r="BA101" t="s">
        <v>16</v>
      </c>
      <c r="BB101">
        <v>-228.66704065739299</v>
      </c>
      <c r="BC101">
        <v>-152.30602414927401</v>
      </c>
      <c r="BD101">
        <v>-76.340619149600997</v>
      </c>
      <c r="BE101">
        <v>-228.72718761941499</v>
      </c>
      <c r="BF101">
        <v>-152.344289589125</v>
      </c>
      <c r="BG101">
        <v>-76.362236555850998</v>
      </c>
      <c r="BH101">
        <v>-228.746840571988</v>
      </c>
      <c r="BI101">
        <v>-152.35656450258199</v>
      </c>
      <c r="BJ101">
        <v>-76.369500153188994</v>
      </c>
      <c r="BK101">
        <v>-228.66702815773999</v>
      </c>
      <c r="BL101">
        <v>-152.305943148257</v>
      </c>
      <c r="BM101">
        <v>-76.340631019422005</v>
      </c>
      <c r="BN101">
        <v>-228.72632658614401</v>
      </c>
      <c r="BO101">
        <v>-152.343521889144</v>
      </c>
      <c r="BP101">
        <v>-76.362063555358006</v>
      </c>
      <c r="BQ101">
        <v>-228.74437482267899</v>
      </c>
      <c r="BR101">
        <v>-152.35457650319401</v>
      </c>
      <c r="BS101">
        <v>-76.368982708754999</v>
      </c>
      <c r="BT101">
        <v>-228.667034849885</v>
      </c>
      <c r="BU101">
        <v>-152.30587141770101</v>
      </c>
      <c r="BV101">
        <v>-76.340653019979996</v>
      </c>
      <c r="BW101">
        <v>-228.72609242018399</v>
      </c>
      <c r="BX101">
        <v>-152.34326209150001</v>
      </c>
      <c r="BY101">
        <v>-76.362024579942002</v>
      </c>
      <c r="BZ101">
        <v>-228.74348212613799</v>
      </c>
      <c r="CA101">
        <v>-152.353784647379</v>
      </c>
      <c r="CB101">
        <v>-76.368800310937004</v>
      </c>
      <c r="CC101">
        <v>-228.66701678192001</v>
      </c>
      <c r="CD101">
        <v>-152.30584475826501</v>
      </c>
      <c r="CE101">
        <v>-76.340655978309996</v>
      </c>
      <c r="CF101">
        <v>-228.72595500134599</v>
      </c>
      <c r="CG101">
        <v>-152.34311590927501</v>
      </c>
      <c r="CH101">
        <v>-76.362019314620994</v>
      </c>
      <c r="CI101">
        <v>-228.74312311970201</v>
      </c>
      <c r="CJ101">
        <v>-152.35347302604799</v>
      </c>
      <c r="CK101">
        <v>-76.368750155555006</v>
      </c>
    </row>
    <row r="102" spans="1:89" ht="17" x14ac:dyDescent="0.25">
      <c r="A102" s="5">
        <v>11</v>
      </c>
      <c r="B102" t="s">
        <v>3</v>
      </c>
      <c r="C102" t="s">
        <v>2</v>
      </c>
      <c r="D102" t="s">
        <v>12</v>
      </c>
      <c r="E102" s="3">
        <v>1.1000000000000001</v>
      </c>
      <c r="F102" s="2">
        <v>-13.083782641595445</v>
      </c>
      <c r="G102" s="3">
        <f t="shared" si="93"/>
        <v>0.32829037667102057</v>
      </c>
      <c r="H102" s="3">
        <f t="shared" si="94"/>
        <v>0.19023370524455885</v>
      </c>
      <c r="I102" s="3">
        <f t="shared" si="95"/>
        <v>0.11775160648059568</v>
      </c>
      <c r="J102" s="3">
        <f t="shared" si="96"/>
        <v>9.9719010127882868E-2</v>
      </c>
      <c r="K102" s="3">
        <f t="shared" si="97"/>
        <v>4.1704814334798002E-2</v>
      </c>
      <c r="L102" s="3">
        <f t="shared" si="98"/>
        <v>0.31140664873261237</v>
      </c>
      <c r="M102" s="3">
        <f t="shared" si="99"/>
        <v>0.15648696659309103</v>
      </c>
      <c r="N102" s="3">
        <f t="shared" si="100"/>
        <v>0.11461333482945335</v>
      </c>
      <c r="O102" s="3">
        <f t="shared" si="101"/>
        <v>5.4916302520544136E-2</v>
      </c>
      <c r="P102" s="3">
        <f t="shared" si="102"/>
        <v>7.0680344126619943E-2</v>
      </c>
      <c r="Q102" s="3">
        <f t="shared" si="103"/>
        <v>0.27645708733218655</v>
      </c>
      <c r="R102" s="3">
        <f t="shared" si="104"/>
        <v>0.11236238860203684</v>
      </c>
      <c r="S102" s="3">
        <f t="shared" si="105"/>
        <v>5.9017817310285992E-2</v>
      </c>
      <c r="T102" s="3">
        <f t="shared" si="106"/>
        <v>4.7762685518080161E-3</v>
      </c>
      <c r="U102" s="3">
        <f t="shared" si="107"/>
        <v>3.0497425123829913E-3</v>
      </c>
      <c r="V102" s="3">
        <f t="shared" si="108"/>
        <v>0.26988657027226814</v>
      </c>
      <c r="W102" s="3">
        <f t="shared" si="109"/>
        <v>0.10375926158678084</v>
      </c>
      <c r="X102" s="3">
        <f t="shared" si="110"/>
        <v>5.6538126296086233E-2</v>
      </c>
      <c r="Y102" s="3">
        <f t="shared" si="111"/>
        <v>5.159507356816917E-3</v>
      </c>
      <c r="Z102" s="3">
        <f t="shared" si="112"/>
        <v>6.994640089455828E-3</v>
      </c>
      <c r="AA102" s="3">
        <f t="shared" si="113"/>
        <v>1.8568758664100571E-2</v>
      </c>
      <c r="AB102" s="3"/>
      <c r="AD102" s="4">
        <f t="shared" si="114"/>
        <v>-12.755492264924424</v>
      </c>
      <c r="AE102" s="4">
        <f t="shared" si="115"/>
        <v>-12.893548936350886</v>
      </c>
      <c r="AF102" s="4">
        <f t="shared" si="116"/>
        <v>-12.966031035114849</v>
      </c>
      <c r="AG102" s="4">
        <f t="shared" si="117"/>
        <v>-12.984063631467562</v>
      </c>
      <c r="AH102" s="4">
        <f t="shared" si="118"/>
        <v>-13.042077827260647</v>
      </c>
      <c r="AI102" s="4">
        <f t="shared" si="119"/>
        <v>-12.772375992862832</v>
      </c>
      <c r="AJ102" s="4">
        <f t="shared" si="120"/>
        <v>-12.927295675002354</v>
      </c>
      <c r="AK102" s="4">
        <f t="shared" si="121"/>
        <v>-12.969169306765991</v>
      </c>
      <c r="AL102" s="4">
        <f t="shared" si="122"/>
        <v>-13.0288663390749</v>
      </c>
      <c r="AM102" s="4">
        <f t="shared" si="123"/>
        <v>-13.013102297468825</v>
      </c>
      <c r="AN102" s="4">
        <f t="shared" si="124"/>
        <v>-12.807325554263258</v>
      </c>
      <c r="AO102" s="4">
        <f t="shared" si="125"/>
        <v>-12.971420252993408</v>
      </c>
      <c r="AP102" s="4">
        <f t="shared" si="126"/>
        <v>-13.024764824285159</v>
      </c>
      <c r="AQ102" s="4">
        <f t="shared" si="127"/>
        <v>-13.079006373043637</v>
      </c>
      <c r="AR102" s="4">
        <f t="shared" si="128"/>
        <v>-13.080732899083062</v>
      </c>
      <c r="AS102" s="4">
        <f t="shared" si="129"/>
        <v>-12.813896071323176</v>
      </c>
      <c r="AT102" s="4">
        <f t="shared" si="130"/>
        <v>-12.980023380008664</v>
      </c>
      <c r="AU102" s="4">
        <f t="shared" si="131"/>
        <v>-13.027244515299358</v>
      </c>
      <c r="AV102" s="4">
        <f t="shared" si="132"/>
        <v>-13.088942148952261</v>
      </c>
      <c r="AW102" s="4">
        <f t="shared" si="133"/>
        <v>-13.076788001505989</v>
      </c>
      <c r="AX102" s="4">
        <f t="shared" si="134"/>
        <v>-13.065213882931344</v>
      </c>
      <c r="BA102" t="s">
        <v>15</v>
      </c>
      <c r="BB102">
        <v>-228.66689514539701</v>
      </c>
      <c r="BC102">
        <v>-152.306011415359</v>
      </c>
      <c r="BD102">
        <v>-76.340556560067</v>
      </c>
      <c r="BE102">
        <v>-228.72704897810399</v>
      </c>
      <c r="BF102">
        <v>-152.34428030884601</v>
      </c>
      <c r="BG102">
        <v>-76.362221491986006</v>
      </c>
      <c r="BH102">
        <v>-228.746713966757</v>
      </c>
      <c r="BI102">
        <v>-152.35655954127</v>
      </c>
      <c r="BJ102">
        <v>-76.369491740642999</v>
      </c>
      <c r="BK102">
        <v>-228.66686656403701</v>
      </c>
      <c r="BL102">
        <v>-152.30592701219999</v>
      </c>
      <c r="BM102">
        <v>-76.340585475934006</v>
      </c>
      <c r="BN102">
        <v>-228.726163193492</v>
      </c>
      <c r="BO102">
        <v>-152.34351345462201</v>
      </c>
      <c r="BP102">
        <v>-76.362048782749</v>
      </c>
      <c r="BQ102">
        <v>-228.744215568534</v>
      </c>
      <c r="BR102">
        <v>-152.35457318685499</v>
      </c>
      <c r="BS102">
        <v>-76.368974695681004</v>
      </c>
      <c r="BT102">
        <v>-228.666874129017</v>
      </c>
      <c r="BU102">
        <v>-152.30585641157799</v>
      </c>
      <c r="BV102">
        <v>-76.340607945867006</v>
      </c>
      <c r="BW102">
        <v>-228.72593597273101</v>
      </c>
      <c r="BX102">
        <v>-152.34325427698701</v>
      </c>
      <c r="BY102">
        <v>-76.362010422634995</v>
      </c>
      <c r="BZ102">
        <v>-228.74332972384801</v>
      </c>
      <c r="CA102">
        <v>-152.35378091620501</v>
      </c>
      <c r="CB102">
        <v>-76.368792524552006</v>
      </c>
      <c r="CC102">
        <v>-228.666861083952</v>
      </c>
      <c r="CD102">
        <v>-152.305829657717</v>
      </c>
      <c r="CE102">
        <v>-76.340611183877996</v>
      </c>
      <c r="CF102">
        <v>-228.72579923094801</v>
      </c>
      <c r="CG102">
        <v>-152.343108776956</v>
      </c>
      <c r="CH102">
        <v>-76.362005470927997</v>
      </c>
      <c r="CI102">
        <v>-228.74297306445399</v>
      </c>
      <c r="CJ102">
        <v>-152.353469906432</v>
      </c>
      <c r="CK102">
        <v>-76.368742923292004</v>
      </c>
    </row>
    <row r="103" spans="1:89" ht="17" x14ac:dyDescent="0.25">
      <c r="A103" s="5">
        <v>11</v>
      </c>
      <c r="B103" t="s">
        <v>3</v>
      </c>
      <c r="C103" t="s">
        <v>2</v>
      </c>
      <c r="D103" t="s">
        <v>12</v>
      </c>
      <c r="E103" s="3">
        <v>1.25</v>
      </c>
      <c r="F103" s="2">
        <v>-12.274616175957799</v>
      </c>
      <c r="G103" s="3">
        <f t="shared" si="93"/>
        <v>0.27408560365637236</v>
      </c>
      <c r="H103" s="3">
        <f t="shared" si="94"/>
        <v>0.17858371424129871</v>
      </c>
      <c r="I103" s="3">
        <f t="shared" si="95"/>
        <v>0.12394624619873795</v>
      </c>
      <c r="J103" s="3">
        <f t="shared" si="96"/>
        <v>0.11596939568533848</v>
      </c>
      <c r="K103" s="3">
        <f t="shared" si="97"/>
        <v>6.6621689563920228E-2</v>
      </c>
      <c r="L103" s="3">
        <f t="shared" si="98"/>
        <v>0.24197658447775616</v>
      </c>
      <c r="M103" s="3">
        <f t="shared" si="99"/>
        <v>0.13106762373882752</v>
      </c>
      <c r="N103" s="3">
        <f t="shared" si="100"/>
        <v>9.5854138743030504E-2</v>
      </c>
      <c r="O103" s="3">
        <f t="shared" si="101"/>
        <v>5.8351900092404207E-2</v>
      </c>
      <c r="P103" s="3">
        <f t="shared" si="102"/>
        <v>5.8908843009735534E-2</v>
      </c>
      <c r="Q103" s="3">
        <f t="shared" si="103"/>
        <v>0.21792165225955529</v>
      </c>
      <c r="R103" s="3">
        <f t="shared" si="104"/>
        <v>9.7580480751746634E-2</v>
      </c>
      <c r="S103" s="3">
        <f t="shared" si="105"/>
        <v>5.6558843756972621E-2</v>
      </c>
      <c r="T103" s="3">
        <f t="shared" si="106"/>
        <v>1.8680675791468815E-2</v>
      </c>
      <c r="U103" s="3">
        <f t="shared" si="107"/>
        <v>1.3519749205078924E-2</v>
      </c>
      <c r="V103" s="3">
        <f t="shared" si="108"/>
        <v>0.2097440833776183</v>
      </c>
      <c r="W103" s="3">
        <f t="shared" si="109"/>
        <v>8.520434744897365E-2</v>
      </c>
      <c r="X103" s="3">
        <f t="shared" si="110"/>
        <v>4.9691821552846349E-2</v>
      </c>
      <c r="Y103" s="3">
        <f t="shared" si="111"/>
        <v>3.5518194616006582E-3</v>
      </c>
      <c r="Z103" s="3">
        <f t="shared" si="112"/>
        <v>1.243277798969622E-2</v>
      </c>
      <c r="AA103" s="3">
        <f t="shared" si="113"/>
        <v>3.3334770585474516E-2</v>
      </c>
      <c r="AB103" s="3"/>
      <c r="AD103" s="4">
        <f t="shared" si="114"/>
        <v>-12.000530572301427</v>
      </c>
      <c r="AE103" s="4">
        <f t="shared" si="115"/>
        <v>-12.096032461716501</v>
      </c>
      <c r="AF103" s="4">
        <f t="shared" si="116"/>
        <v>-12.150669929759061</v>
      </c>
      <c r="AG103" s="4">
        <f t="shared" si="117"/>
        <v>-12.158646780272461</v>
      </c>
      <c r="AH103" s="4">
        <f t="shared" si="118"/>
        <v>-12.207994486393879</v>
      </c>
      <c r="AI103" s="4">
        <f t="shared" si="119"/>
        <v>-12.032639591480043</v>
      </c>
      <c r="AJ103" s="4">
        <f t="shared" si="120"/>
        <v>-12.143548552218972</v>
      </c>
      <c r="AK103" s="4">
        <f t="shared" si="121"/>
        <v>-12.178762037214769</v>
      </c>
      <c r="AL103" s="4">
        <f t="shared" si="122"/>
        <v>-12.216264275865395</v>
      </c>
      <c r="AM103" s="4">
        <f t="shared" si="123"/>
        <v>-12.215707332948064</v>
      </c>
      <c r="AN103" s="4">
        <f t="shared" si="124"/>
        <v>-12.056694523698244</v>
      </c>
      <c r="AO103" s="4">
        <f t="shared" si="125"/>
        <v>-12.177035695206053</v>
      </c>
      <c r="AP103" s="4">
        <f t="shared" si="126"/>
        <v>-12.218057332200827</v>
      </c>
      <c r="AQ103" s="4">
        <f t="shared" si="127"/>
        <v>-12.255935500166331</v>
      </c>
      <c r="AR103" s="4">
        <f t="shared" si="128"/>
        <v>-12.26109642675272</v>
      </c>
      <c r="AS103" s="4">
        <f t="shared" si="129"/>
        <v>-12.064872092580181</v>
      </c>
      <c r="AT103" s="4">
        <f t="shared" si="130"/>
        <v>-12.189411828508826</v>
      </c>
      <c r="AU103" s="4">
        <f t="shared" si="131"/>
        <v>-12.224924354404953</v>
      </c>
      <c r="AV103" s="4">
        <f t="shared" si="132"/>
        <v>-12.271064356496199</v>
      </c>
      <c r="AW103" s="4">
        <f t="shared" si="133"/>
        <v>-12.262183397968103</v>
      </c>
      <c r="AX103" s="4">
        <f t="shared" si="134"/>
        <v>-12.241281405372325</v>
      </c>
      <c r="BA103" t="s">
        <v>14</v>
      </c>
      <c r="BB103">
        <v>-228.665561571322</v>
      </c>
      <c r="BC103">
        <v>-152.30596896662399</v>
      </c>
      <c r="BD103">
        <v>-76.340468542715996</v>
      </c>
      <c r="BE103">
        <v>-228.72572487821699</v>
      </c>
      <c r="BF103">
        <v>-152.344259091487</v>
      </c>
      <c r="BG103">
        <v>-76.362189532805999</v>
      </c>
      <c r="BH103">
        <v>-228.74538997761701</v>
      </c>
      <c r="BI103">
        <v>-152.356551019732</v>
      </c>
      <c r="BJ103">
        <v>-76.369475633617</v>
      </c>
      <c r="BK103">
        <v>-228.66556191674701</v>
      </c>
      <c r="BL103">
        <v>-152.30588649094199</v>
      </c>
      <c r="BM103">
        <v>-76.340500194846001</v>
      </c>
      <c r="BN103">
        <v>-228.72486526594099</v>
      </c>
      <c r="BO103">
        <v>-152.34349537432399</v>
      </c>
      <c r="BP103">
        <v>-76.362017915986002</v>
      </c>
      <c r="BQ103">
        <v>-228.742933108594</v>
      </c>
      <c r="BR103">
        <v>-152.35456557484201</v>
      </c>
      <c r="BS103">
        <v>-76.368959441862998</v>
      </c>
      <c r="BT103">
        <v>-228.66555296126501</v>
      </c>
      <c r="BU103">
        <v>-152.30581762002501</v>
      </c>
      <c r="BV103">
        <v>-76.340521776307995</v>
      </c>
      <c r="BW103">
        <v>-228.72462144014901</v>
      </c>
      <c r="BX103">
        <v>-152.34323605799301</v>
      </c>
      <c r="BY103">
        <v>-76.361980041368</v>
      </c>
      <c r="BZ103">
        <v>-228.74202168093399</v>
      </c>
      <c r="CA103">
        <v>-152.353773195358</v>
      </c>
      <c r="CB103">
        <v>-76.368777772651001</v>
      </c>
      <c r="CC103">
        <v>-228.66554404055299</v>
      </c>
      <c r="CD103">
        <v>-152.305792102092</v>
      </c>
      <c r="CE103">
        <v>-76.340525341743998</v>
      </c>
      <c r="CF103">
        <v>-228.72449164502001</v>
      </c>
      <c r="CG103">
        <v>-152.34309135239801</v>
      </c>
      <c r="CH103">
        <v>-76.361975229210998</v>
      </c>
      <c r="CI103">
        <v>-228.741674144683</v>
      </c>
      <c r="CJ103">
        <v>-152.35346304701201</v>
      </c>
      <c r="CK103">
        <v>-76.36872944145</v>
      </c>
    </row>
    <row r="104" spans="1:89" ht="17" x14ac:dyDescent="0.25">
      <c r="A104" s="5">
        <v>11</v>
      </c>
      <c r="B104" t="s">
        <v>3</v>
      </c>
      <c r="C104" t="s">
        <v>2</v>
      </c>
      <c r="D104" t="s">
        <v>12</v>
      </c>
      <c r="E104" s="3">
        <v>1.5</v>
      </c>
      <c r="F104" s="2">
        <v>-10.360218067389123</v>
      </c>
      <c r="G104" s="3">
        <f t="shared" si="93"/>
        <v>0.18109466341523728</v>
      </c>
      <c r="H104" s="3">
        <f t="shared" si="94"/>
        <v>0.12743819417387314</v>
      </c>
      <c r="I104" s="3">
        <f t="shared" si="95"/>
        <v>7.9883609721882465E-2</v>
      </c>
      <c r="J104" s="3">
        <f t="shared" si="96"/>
        <v>9.2259170195982065E-2</v>
      </c>
      <c r="K104" s="3">
        <f t="shared" si="97"/>
        <v>2.9990275214876405E-2</v>
      </c>
      <c r="L104" s="3">
        <f t="shared" si="98"/>
        <v>0.15230327881732642</v>
      </c>
      <c r="M104" s="3">
        <f t="shared" si="99"/>
        <v>8.2422269704188977E-2</v>
      </c>
      <c r="N104" s="3">
        <f t="shared" si="100"/>
        <v>6.1646936803860797E-2</v>
      </c>
      <c r="O104" s="3">
        <f t="shared" si="101"/>
        <v>3.6605880181205919E-2</v>
      </c>
      <c r="P104" s="3">
        <f t="shared" si="102"/>
        <v>3.9849866219910268E-2</v>
      </c>
      <c r="Q104" s="3">
        <f t="shared" si="103"/>
        <v>0.15159711161912703</v>
      </c>
      <c r="R104" s="3">
        <f t="shared" si="104"/>
        <v>7.4275157602233577E-2</v>
      </c>
      <c r="S104" s="3">
        <f t="shared" si="105"/>
        <v>4.9278316048340542E-2</v>
      </c>
      <c r="T104" s="3">
        <f t="shared" si="106"/>
        <v>2.358022905332291E-2</v>
      </c>
      <c r="U104" s="3">
        <f t="shared" si="107"/>
        <v>2.3052121631140565E-2</v>
      </c>
      <c r="V104" s="3">
        <f t="shared" si="108"/>
        <v>0.14145934299007301</v>
      </c>
      <c r="W104" s="3">
        <f t="shared" si="109"/>
        <v>5.5611514036309373E-2</v>
      </c>
      <c r="X104" s="3">
        <f t="shared" si="110"/>
        <v>3.7128929524993026E-2</v>
      </c>
      <c r="Y104" s="3">
        <f t="shared" si="111"/>
        <v>6.7327092837565772E-4</v>
      </c>
      <c r="Z104" s="3">
        <f t="shared" si="112"/>
        <v>1.7737365447546338E-2</v>
      </c>
      <c r="AA104" s="3">
        <f t="shared" si="113"/>
        <v>3.5871466295079202E-2</v>
      </c>
      <c r="AB104" s="3"/>
      <c r="AD104" s="4">
        <f t="shared" si="114"/>
        <v>-10.179123403973886</v>
      </c>
      <c r="AE104" s="4">
        <f t="shared" si="115"/>
        <v>-10.23277987321525</v>
      </c>
      <c r="AF104" s="4">
        <f t="shared" si="116"/>
        <v>-10.280334457667241</v>
      </c>
      <c r="AG104" s="4">
        <f t="shared" si="117"/>
        <v>-10.267958897193141</v>
      </c>
      <c r="AH104" s="4">
        <f t="shared" si="118"/>
        <v>-10.330227792174247</v>
      </c>
      <c r="AI104" s="4">
        <f t="shared" si="119"/>
        <v>-10.207914788571797</v>
      </c>
      <c r="AJ104" s="4">
        <f t="shared" si="120"/>
        <v>-10.277795797684934</v>
      </c>
      <c r="AK104" s="4">
        <f t="shared" si="121"/>
        <v>-10.298571130585263</v>
      </c>
      <c r="AL104" s="4">
        <f t="shared" si="122"/>
        <v>-10.323612187207917</v>
      </c>
      <c r="AM104" s="4">
        <f t="shared" si="123"/>
        <v>-10.320368201169213</v>
      </c>
      <c r="AN104" s="4">
        <f t="shared" si="124"/>
        <v>-10.208620955769996</v>
      </c>
      <c r="AO104" s="4">
        <f t="shared" si="125"/>
        <v>-10.28594290978689</v>
      </c>
      <c r="AP104" s="4">
        <f t="shared" si="126"/>
        <v>-10.310939751340783</v>
      </c>
      <c r="AQ104" s="4">
        <f t="shared" si="127"/>
        <v>-10.3366378383358</v>
      </c>
      <c r="AR104" s="4">
        <f t="shared" si="128"/>
        <v>-10.337165945757983</v>
      </c>
      <c r="AS104" s="4">
        <f t="shared" si="129"/>
        <v>-10.21875872439905</v>
      </c>
      <c r="AT104" s="4">
        <f t="shared" si="130"/>
        <v>-10.304606553352814</v>
      </c>
      <c r="AU104" s="4">
        <f t="shared" si="131"/>
        <v>-10.32308913786413</v>
      </c>
      <c r="AV104" s="4">
        <f t="shared" si="132"/>
        <v>-10.360891338317499</v>
      </c>
      <c r="AW104" s="4">
        <f t="shared" si="133"/>
        <v>-10.342480701941577</v>
      </c>
      <c r="AX104" s="4">
        <f t="shared" si="134"/>
        <v>-10.324346601094044</v>
      </c>
      <c r="BA104" t="s">
        <v>13</v>
      </c>
      <c r="BB104">
        <v>-228.662520696135</v>
      </c>
      <c r="BC104">
        <v>-152.30592724041</v>
      </c>
      <c r="BD104">
        <v>-76.340371990704995</v>
      </c>
      <c r="BE104">
        <v>-228.72270094442899</v>
      </c>
      <c r="BF104">
        <v>-152.344237545467</v>
      </c>
      <c r="BG104">
        <v>-76.362156426919</v>
      </c>
      <c r="BH104">
        <v>-228.74237804042701</v>
      </c>
      <c r="BI104">
        <v>-152.35654033553899</v>
      </c>
      <c r="BJ104">
        <v>-76.369454949794005</v>
      </c>
      <c r="BK104">
        <v>-228.66251708309201</v>
      </c>
      <c r="BL104">
        <v>-152.30584450585101</v>
      </c>
      <c r="BM104">
        <v>-76.340405230230999</v>
      </c>
      <c r="BN104">
        <v>-228.72183437427199</v>
      </c>
      <c r="BO104">
        <v>-152.343475346936</v>
      </c>
      <c r="BP104">
        <v>-76.361980317854005</v>
      </c>
      <c r="BQ104">
        <v>-228.73991307222099</v>
      </c>
      <c r="BR104">
        <v>-152.354555900056</v>
      </c>
      <c r="BS104">
        <v>-76.368945355083994</v>
      </c>
      <c r="BT104">
        <v>-228.66247250075401</v>
      </c>
      <c r="BU104">
        <v>-152.30577648588499</v>
      </c>
      <c r="BV104">
        <v>-76.34042754251</v>
      </c>
      <c r="BW104">
        <v>-228.721553866568</v>
      </c>
      <c r="BX104">
        <v>-152.34321694182799</v>
      </c>
      <c r="BY104">
        <v>-76.361945232009006</v>
      </c>
      <c r="BZ104">
        <v>-228.738962231611</v>
      </c>
      <c r="CA104">
        <v>-152.35376572629801</v>
      </c>
      <c r="CB104">
        <v>-76.368764977580994</v>
      </c>
      <c r="CC104">
        <v>-228.662469176889</v>
      </c>
      <c r="CD104">
        <v>-152.30575368548099</v>
      </c>
      <c r="CE104">
        <v>-76.340430863487001</v>
      </c>
      <c r="CF104">
        <v>-228.721433336941</v>
      </c>
      <c r="CG104">
        <v>-152.34307207500601</v>
      </c>
      <c r="CH104">
        <v>-76.361939826796004</v>
      </c>
      <c r="CI104">
        <v>-228.73862456423501</v>
      </c>
      <c r="CJ104">
        <v>-152.35345677297099</v>
      </c>
      <c r="CK104">
        <v>-76.368716902252999</v>
      </c>
    </row>
    <row r="105" spans="1:89" ht="17" x14ac:dyDescent="0.25">
      <c r="A105" s="5">
        <v>11</v>
      </c>
      <c r="B105" t="s">
        <v>3</v>
      </c>
      <c r="C105" t="s">
        <v>2</v>
      </c>
      <c r="D105" t="s">
        <v>12</v>
      </c>
      <c r="E105" s="3">
        <v>2</v>
      </c>
      <c r="F105" s="2">
        <v>-7.2158131049700804</v>
      </c>
      <c r="G105" s="3">
        <f t="shared" si="93"/>
        <v>2.0897311032221921E-2</v>
      </c>
      <c r="H105" s="3">
        <f t="shared" si="94"/>
        <v>6.7573682130088741E-2</v>
      </c>
      <c r="I105" s="3">
        <f t="shared" si="95"/>
        <v>4.8747473428269572E-2</v>
      </c>
      <c r="J105" s="3">
        <f t="shared" si="96"/>
        <v>9.8176314045104185E-2</v>
      </c>
      <c r="K105" s="3">
        <f t="shared" si="97"/>
        <v>2.8995385609967173E-2</v>
      </c>
      <c r="L105" s="3">
        <f t="shared" si="98"/>
        <v>2.3146435612617644E-2</v>
      </c>
      <c r="M105" s="3">
        <f t="shared" si="99"/>
        <v>4.1663038014769782E-2</v>
      </c>
      <c r="N105" s="3">
        <f t="shared" si="100"/>
        <v>3.1321628111032673E-2</v>
      </c>
      <c r="O105" s="3">
        <f t="shared" si="101"/>
        <v>5.3803158471898982E-2</v>
      </c>
      <c r="P105" s="3">
        <f t="shared" si="102"/>
        <v>2.0471624277603517E-2</v>
      </c>
      <c r="Q105" s="3">
        <f t="shared" si="103"/>
        <v>2.9668047711427725E-2</v>
      </c>
      <c r="R105" s="3">
        <f t="shared" si="104"/>
        <v>2.9768247794621949E-2</v>
      </c>
      <c r="S105" s="3">
        <f t="shared" si="105"/>
        <v>1.6835399369294457E-2</v>
      </c>
      <c r="T105" s="3">
        <f t="shared" si="106"/>
        <v>2.9833942410371073E-2</v>
      </c>
      <c r="U105" s="3">
        <f t="shared" si="107"/>
        <v>3.2665092181307642E-3</v>
      </c>
      <c r="V105" s="3">
        <f t="shared" si="108"/>
        <v>3.1431230803149468E-2</v>
      </c>
      <c r="W105" s="3">
        <f t="shared" si="109"/>
        <v>2.6883449196220432E-2</v>
      </c>
      <c r="X105" s="3">
        <f t="shared" si="110"/>
        <v>1.9129471811822008E-2</v>
      </c>
      <c r="Y105" s="3">
        <f t="shared" si="111"/>
        <v>2.3901767388633033E-2</v>
      </c>
      <c r="Z105" s="3">
        <f t="shared" si="112"/>
        <v>1.0994151277371245E-2</v>
      </c>
      <c r="AA105" s="3">
        <f t="shared" si="113"/>
        <v>6.0585635054661857E-2</v>
      </c>
      <c r="AB105" s="3"/>
      <c r="AD105" s="4">
        <f t="shared" si="114"/>
        <v>-7.1949157939378585</v>
      </c>
      <c r="AE105" s="4">
        <f t="shared" si="115"/>
        <v>-7.1482394228399917</v>
      </c>
      <c r="AF105" s="4">
        <f t="shared" si="116"/>
        <v>-7.1670656315418109</v>
      </c>
      <c r="AG105" s="4">
        <f t="shared" si="117"/>
        <v>-7.1176367909249763</v>
      </c>
      <c r="AH105" s="4">
        <f t="shared" si="118"/>
        <v>-7.1868177193601133</v>
      </c>
      <c r="AI105" s="4">
        <f t="shared" si="119"/>
        <v>-7.1926666693574628</v>
      </c>
      <c r="AJ105" s="4">
        <f t="shared" si="120"/>
        <v>-7.1741500669553107</v>
      </c>
      <c r="AK105" s="4">
        <f t="shared" si="121"/>
        <v>-7.1844914768590478</v>
      </c>
      <c r="AL105" s="4">
        <f t="shared" si="122"/>
        <v>-7.1620099464981815</v>
      </c>
      <c r="AM105" s="4">
        <f t="shared" si="123"/>
        <v>-7.1953414806924769</v>
      </c>
      <c r="AN105" s="4">
        <f t="shared" si="124"/>
        <v>-7.1861450572586527</v>
      </c>
      <c r="AO105" s="4">
        <f t="shared" si="125"/>
        <v>-7.1860448571754585</v>
      </c>
      <c r="AP105" s="4">
        <f t="shared" si="126"/>
        <v>-7.198977705600786</v>
      </c>
      <c r="AQ105" s="4">
        <f t="shared" si="127"/>
        <v>-7.1859791625597094</v>
      </c>
      <c r="AR105" s="4">
        <f t="shared" si="128"/>
        <v>-7.2125465957519497</v>
      </c>
      <c r="AS105" s="4">
        <f t="shared" si="129"/>
        <v>-7.184381874166931</v>
      </c>
      <c r="AT105" s="4">
        <f t="shared" si="130"/>
        <v>-7.18892965577386</v>
      </c>
      <c r="AU105" s="4">
        <f t="shared" si="131"/>
        <v>-7.1966836331582584</v>
      </c>
      <c r="AV105" s="4">
        <f t="shared" si="132"/>
        <v>-7.1919113375814474</v>
      </c>
      <c r="AW105" s="4">
        <f t="shared" si="133"/>
        <v>-7.2048189536927092</v>
      </c>
      <c r="AX105" s="4">
        <f t="shared" si="134"/>
        <v>-7.1552274699154186</v>
      </c>
      <c r="BA105" t="s">
        <v>11</v>
      </c>
      <c r="BB105">
        <v>-228.657545776663</v>
      </c>
      <c r="BC105">
        <v>-152.30586193389399</v>
      </c>
      <c r="BD105">
        <v>-76.340218015090002</v>
      </c>
      <c r="BE105">
        <v>-228.71771474767201</v>
      </c>
      <c r="BF105">
        <v>-152.34422087811501</v>
      </c>
      <c r="BG105">
        <v>-76.362102425407002</v>
      </c>
      <c r="BH105">
        <v>-228.73738423043201</v>
      </c>
      <c r="BI105">
        <v>-152.35653083426101</v>
      </c>
      <c r="BJ105">
        <v>-76.369431950549</v>
      </c>
      <c r="BK105">
        <v>-228.65751461005499</v>
      </c>
      <c r="BL105">
        <v>-152.305794532877</v>
      </c>
      <c r="BM105">
        <v>-76.340257833707</v>
      </c>
      <c r="BN105">
        <v>-228.71682542037399</v>
      </c>
      <c r="BO105">
        <v>-152.34346199909399</v>
      </c>
      <c r="BP105">
        <v>-76.361930685892005</v>
      </c>
      <c r="BQ105">
        <v>-228.73492186223899</v>
      </c>
      <c r="BR105">
        <v>-152.35454896175699</v>
      </c>
      <c r="BS105">
        <v>-76.368923685008994</v>
      </c>
      <c r="BT105">
        <v>-228.65748820027201</v>
      </c>
      <c r="BU105">
        <v>-152.30574281412501</v>
      </c>
      <c r="BV105">
        <v>-76.340293535526001</v>
      </c>
      <c r="BW105">
        <v>-228.71655837282199</v>
      </c>
      <c r="BX105">
        <v>-152.34320215454699</v>
      </c>
      <c r="BY105">
        <v>-76.361904527332996</v>
      </c>
      <c r="BZ105">
        <v>-228.73397547387901</v>
      </c>
      <c r="CA105">
        <v>-152.35376055394201</v>
      </c>
      <c r="CB105">
        <v>-76.368742619190002</v>
      </c>
      <c r="CC105">
        <v>-228.65746679794799</v>
      </c>
      <c r="CD105">
        <v>-152.30572134991499</v>
      </c>
      <c r="CE105">
        <v>-76.340296407222993</v>
      </c>
      <c r="CF105">
        <v>-228.71641464500601</v>
      </c>
      <c r="CG105">
        <v>-152.343058256082</v>
      </c>
      <c r="CH105">
        <v>-76.361900100762995</v>
      </c>
      <c r="CI105">
        <v>-228.733614380007</v>
      </c>
      <c r="CJ105">
        <v>-152.35345199321199</v>
      </c>
      <c r="CK105">
        <v>-76.368693741884996</v>
      </c>
    </row>
    <row r="106" spans="1:89" ht="17" x14ac:dyDescent="0.25">
      <c r="A106" s="5">
        <v>12</v>
      </c>
      <c r="B106" t="s">
        <v>3</v>
      </c>
      <c r="C106" t="s">
        <v>2</v>
      </c>
      <c r="D106" t="s">
        <v>1</v>
      </c>
      <c r="E106" s="3">
        <v>0.9</v>
      </c>
      <c r="F106" s="2">
        <v>-2.132026126621938</v>
      </c>
      <c r="G106" s="3">
        <f t="shared" si="93"/>
        <v>0.13958530407030767</v>
      </c>
      <c r="H106" s="3">
        <f t="shared" si="94"/>
        <v>6.9029667629689762E-2</v>
      </c>
      <c r="I106" s="3">
        <f t="shared" si="95"/>
        <v>7.7561662663484299E-2</v>
      </c>
      <c r="J106" s="3">
        <f t="shared" si="96"/>
        <v>2.2770969261843188E-2</v>
      </c>
      <c r="K106" s="3">
        <f t="shared" si="97"/>
        <v>8.6513264010416258E-2</v>
      </c>
      <c r="L106" s="3">
        <f t="shared" si="98"/>
        <v>0.18368310557836476</v>
      </c>
      <c r="M106" s="3">
        <f t="shared" si="99"/>
        <v>7.9951743445463741E-2</v>
      </c>
      <c r="N106" s="3">
        <f t="shared" si="100"/>
        <v>5.751470955327953E-2</v>
      </c>
      <c r="O106" s="3">
        <f t="shared" si="101"/>
        <v>1.1941899947980339E-2</v>
      </c>
      <c r="P106" s="3">
        <f t="shared" si="102"/>
        <v>3.3974214977873007E-2</v>
      </c>
      <c r="Q106" s="3">
        <f t="shared" si="103"/>
        <v>0.18128048778979133</v>
      </c>
      <c r="R106" s="3">
        <f t="shared" si="104"/>
        <v>7.1575124164108495E-2</v>
      </c>
      <c r="S106" s="3">
        <f t="shared" si="105"/>
        <v>4.4723226453056153E-2</v>
      </c>
      <c r="T106" s="3">
        <f t="shared" si="106"/>
        <v>3.5147987930583824E-4</v>
      </c>
      <c r="U106" s="3">
        <f t="shared" si="107"/>
        <v>1.6550743608673368E-2</v>
      </c>
      <c r="V106" s="3">
        <f t="shared" si="108"/>
        <v>0.17468038806027497</v>
      </c>
      <c r="W106" s="3">
        <f t="shared" si="109"/>
        <v>6.385000530361884E-2</v>
      </c>
      <c r="X106" s="3">
        <f t="shared" si="110"/>
        <v>3.4872488836907856E-2</v>
      </c>
      <c r="Y106" s="3">
        <f t="shared" si="111"/>
        <v>8.8141999189943476E-3</v>
      </c>
      <c r="Z106" s="3">
        <f t="shared" si="112"/>
        <v>4.4698486095389178E-3</v>
      </c>
      <c r="AA106" s="3">
        <f t="shared" si="113"/>
        <v>9.4431774478640484E-3</v>
      </c>
      <c r="AB106" s="3"/>
      <c r="AD106" s="4">
        <f t="shared" si="114"/>
        <v>-1.9924408225516304</v>
      </c>
      <c r="AE106" s="4">
        <f t="shared" si="115"/>
        <v>-2.0629964589922483</v>
      </c>
      <c r="AF106" s="4">
        <f t="shared" si="116"/>
        <v>-2.0544644639584537</v>
      </c>
      <c r="AG106" s="4">
        <f t="shared" si="117"/>
        <v>-2.1092551573600948</v>
      </c>
      <c r="AH106" s="4">
        <f t="shared" si="118"/>
        <v>-2.0455128626115218</v>
      </c>
      <c r="AI106" s="4">
        <f t="shared" si="119"/>
        <v>-1.9483430210435733</v>
      </c>
      <c r="AJ106" s="4">
        <f t="shared" si="120"/>
        <v>-2.0520743831764743</v>
      </c>
      <c r="AK106" s="4">
        <f t="shared" si="121"/>
        <v>-2.0745114170686585</v>
      </c>
      <c r="AL106" s="4">
        <f t="shared" si="122"/>
        <v>-2.1200842266739577</v>
      </c>
      <c r="AM106" s="4">
        <f t="shared" si="123"/>
        <v>-2.098051911644065</v>
      </c>
      <c r="AN106" s="4">
        <f t="shared" si="124"/>
        <v>-1.9507456388321467</v>
      </c>
      <c r="AO106" s="4">
        <f t="shared" si="125"/>
        <v>-2.0604510024578295</v>
      </c>
      <c r="AP106" s="4">
        <f t="shared" si="126"/>
        <v>-2.0873029001688819</v>
      </c>
      <c r="AQ106" s="4">
        <f t="shared" si="127"/>
        <v>-2.1323776065012439</v>
      </c>
      <c r="AR106" s="4">
        <f t="shared" si="128"/>
        <v>-2.1154753830132647</v>
      </c>
      <c r="AS106" s="4">
        <f t="shared" si="129"/>
        <v>-1.9573457385616631</v>
      </c>
      <c r="AT106" s="4">
        <f t="shared" si="130"/>
        <v>-2.0681761213183192</v>
      </c>
      <c r="AU106" s="4">
        <f t="shared" si="131"/>
        <v>-2.0971536377850302</v>
      </c>
      <c r="AV106" s="4">
        <f t="shared" si="132"/>
        <v>-2.1408403265409324</v>
      </c>
      <c r="AW106" s="4">
        <f t="shared" si="133"/>
        <v>-2.1275562780123991</v>
      </c>
      <c r="AX106" s="4">
        <f t="shared" si="134"/>
        <v>-2.122582949174074</v>
      </c>
      <c r="BA106" t="s">
        <v>10</v>
      </c>
      <c r="BB106">
        <v>-192.74957821352899</v>
      </c>
      <c r="BC106">
        <v>-152.3062105626</v>
      </c>
      <c r="BD106">
        <v>-40.440192494500998</v>
      </c>
      <c r="BE106">
        <v>-192.799520846527</v>
      </c>
      <c r="BF106">
        <v>-152.34443178321399</v>
      </c>
      <c r="BG106">
        <v>-40.451801469326</v>
      </c>
      <c r="BH106">
        <v>-192.81578214810301</v>
      </c>
      <c r="BI106">
        <v>-152.35671101639099</v>
      </c>
      <c r="BJ106">
        <v>-40.455797134324001</v>
      </c>
      <c r="BK106">
        <v>-192.74944230368001</v>
      </c>
      <c r="BL106">
        <v>-152.30612828329799</v>
      </c>
      <c r="BM106">
        <v>-40.440209138271001</v>
      </c>
      <c r="BN106">
        <v>-192.79852104905501</v>
      </c>
      <c r="BO106">
        <v>-152.34366836911801</v>
      </c>
      <c r="BP106">
        <v>-40.451582491384997</v>
      </c>
      <c r="BQ106">
        <v>-192.81314215839399</v>
      </c>
      <c r="BR106">
        <v>-152.35471688392099</v>
      </c>
      <c r="BS106">
        <v>-40.455119330233003</v>
      </c>
      <c r="BT106">
        <v>-192.74936700106201</v>
      </c>
      <c r="BU106">
        <v>-152.30607217934499</v>
      </c>
      <c r="BV106">
        <v>-40.440186110790997</v>
      </c>
      <c r="BW106">
        <v>-192.798215025791</v>
      </c>
      <c r="BX106">
        <v>-152.34340868000601</v>
      </c>
      <c r="BY106">
        <v>-40.451522808241002</v>
      </c>
      <c r="BZ106">
        <v>-192.812098970394</v>
      </c>
      <c r="CA106">
        <v>-152.35392803729999</v>
      </c>
      <c r="CB106">
        <v>-40.454844604328997</v>
      </c>
      <c r="CC106">
        <v>-192.749346364769</v>
      </c>
      <c r="CD106">
        <v>-152.30604662598199</v>
      </c>
      <c r="CE106">
        <v>-40.440180509933001</v>
      </c>
      <c r="CF106">
        <v>-192.79804891430999</v>
      </c>
      <c r="CG106">
        <v>-152.34326375251999</v>
      </c>
      <c r="CH106">
        <v>-40.451489313486</v>
      </c>
      <c r="CI106">
        <v>-192.81171608178801</v>
      </c>
      <c r="CJ106">
        <v>-152.35361642735401</v>
      </c>
      <c r="CK106">
        <v>-40.454757627520003</v>
      </c>
    </row>
    <row r="107" spans="1:89" ht="17" x14ac:dyDescent="0.25">
      <c r="A107" s="5">
        <v>12</v>
      </c>
      <c r="B107" t="s">
        <v>3</v>
      </c>
      <c r="C107" t="s">
        <v>2</v>
      </c>
      <c r="D107" t="s">
        <v>1</v>
      </c>
      <c r="E107" s="3">
        <v>0.95</v>
      </c>
      <c r="F107" s="2">
        <v>-2.4181115034159029</v>
      </c>
      <c r="G107" s="3">
        <f t="shared" si="93"/>
        <v>0.14354118538608285</v>
      </c>
      <c r="H107" s="3">
        <f t="shared" si="94"/>
        <v>7.3579392564780299E-2</v>
      </c>
      <c r="I107" s="3">
        <f t="shared" si="95"/>
        <v>6.5819242372430864E-2</v>
      </c>
      <c r="J107" s="3">
        <f t="shared" si="96"/>
        <v>2.771003846833997E-2</v>
      </c>
      <c r="K107" s="3">
        <f t="shared" si="97"/>
        <v>5.7677445449310305E-2</v>
      </c>
      <c r="L107" s="3">
        <f t="shared" si="98"/>
        <v>0.16729088130365266</v>
      </c>
      <c r="M107" s="3">
        <f t="shared" si="99"/>
        <v>7.4851863244864258E-2</v>
      </c>
      <c r="N107" s="3">
        <f t="shared" si="100"/>
        <v>4.6010006792430502E-2</v>
      </c>
      <c r="O107" s="3">
        <f t="shared" si="101"/>
        <v>1.4245668339368134E-2</v>
      </c>
      <c r="P107" s="3">
        <f t="shared" si="102"/>
        <v>1.5749698383319632E-2</v>
      </c>
      <c r="Q107" s="3">
        <f t="shared" si="103"/>
        <v>0.16233824689287957</v>
      </c>
      <c r="R107" s="3">
        <f t="shared" si="104"/>
        <v>6.5695151117341588E-2</v>
      </c>
      <c r="S107" s="3">
        <f t="shared" si="105"/>
        <v>4.0923141200889468E-2</v>
      </c>
      <c r="T107" s="3">
        <f t="shared" si="106"/>
        <v>2.3326184786043314E-3</v>
      </c>
      <c r="U107" s="3">
        <f t="shared" si="107"/>
        <v>1.493283571477555E-2</v>
      </c>
      <c r="V107" s="3">
        <f t="shared" si="108"/>
        <v>0.1543989220316373</v>
      </c>
      <c r="W107" s="3">
        <f t="shared" si="109"/>
        <v>5.8177992669914858E-2</v>
      </c>
      <c r="X107" s="3">
        <f t="shared" si="110"/>
        <v>2.989169548739401E-2</v>
      </c>
      <c r="Y107" s="3">
        <f t="shared" si="111"/>
        <v>4.9077531693133558E-3</v>
      </c>
      <c r="Z107" s="3">
        <f t="shared" si="112"/>
        <v>2.1426893524090218E-4</v>
      </c>
      <c r="AA107" s="3">
        <f t="shared" si="113"/>
        <v>9.0949285521642054E-3</v>
      </c>
      <c r="AB107" s="3"/>
      <c r="AD107" s="4">
        <f t="shared" si="114"/>
        <v>-2.27457031802982</v>
      </c>
      <c r="AE107" s="4">
        <f t="shared" si="115"/>
        <v>-2.3445321108511226</v>
      </c>
      <c r="AF107" s="4">
        <f t="shared" si="116"/>
        <v>-2.352292261043472</v>
      </c>
      <c r="AG107" s="4">
        <f t="shared" si="117"/>
        <v>-2.3904014649475629</v>
      </c>
      <c r="AH107" s="4">
        <f t="shared" si="118"/>
        <v>-2.3604340579665926</v>
      </c>
      <c r="AI107" s="4">
        <f t="shared" si="119"/>
        <v>-2.2508206221122502</v>
      </c>
      <c r="AJ107" s="4">
        <f t="shared" si="120"/>
        <v>-2.3432596401710386</v>
      </c>
      <c r="AK107" s="4">
        <f t="shared" si="121"/>
        <v>-2.3721014966234724</v>
      </c>
      <c r="AL107" s="4">
        <f t="shared" si="122"/>
        <v>-2.4038658350765347</v>
      </c>
      <c r="AM107" s="4">
        <f t="shared" si="123"/>
        <v>-2.4023618050325832</v>
      </c>
      <c r="AN107" s="4">
        <f t="shared" si="124"/>
        <v>-2.2557732565230233</v>
      </c>
      <c r="AO107" s="4">
        <f t="shared" si="125"/>
        <v>-2.3524163522985613</v>
      </c>
      <c r="AP107" s="4">
        <f t="shared" si="126"/>
        <v>-2.3771883622150134</v>
      </c>
      <c r="AQ107" s="4">
        <f t="shared" si="127"/>
        <v>-2.4157788849372985</v>
      </c>
      <c r="AR107" s="4">
        <f t="shared" si="128"/>
        <v>-2.4031786677011273</v>
      </c>
      <c r="AS107" s="4">
        <f t="shared" si="129"/>
        <v>-2.2637125813842656</v>
      </c>
      <c r="AT107" s="4">
        <f t="shared" si="130"/>
        <v>-2.359933510745988</v>
      </c>
      <c r="AU107" s="4">
        <f t="shared" si="131"/>
        <v>-2.3882198079285089</v>
      </c>
      <c r="AV107" s="4">
        <f t="shared" si="132"/>
        <v>-2.4230192565852162</v>
      </c>
      <c r="AW107" s="4">
        <f t="shared" si="133"/>
        <v>-2.417897234480662</v>
      </c>
      <c r="AX107" s="4">
        <f t="shared" si="134"/>
        <v>-2.4090165748637387</v>
      </c>
      <c r="BA107" t="s">
        <v>9</v>
      </c>
      <c r="BB107">
        <v>-192.74999708541301</v>
      </c>
      <c r="BC107">
        <v>-152.30619337281601</v>
      </c>
      <c r="BD107">
        <v>-40.440178954217998</v>
      </c>
      <c r="BE107">
        <v>-192.799959518451</v>
      </c>
      <c r="BF107">
        <v>-152.34442334758799</v>
      </c>
      <c r="BG107">
        <v>-40.451799921274997</v>
      </c>
      <c r="BH107">
        <v>-192.81624786486901</v>
      </c>
      <c r="BI107">
        <v>-152.356706817</v>
      </c>
      <c r="BJ107">
        <v>-40.455792431695002</v>
      </c>
      <c r="BK107">
        <v>-192.74989229987801</v>
      </c>
      <c r="BL107">
        <v>-152.306112582905</v>
      </c>
      <c r="BM107">
        <v>-40.440192806142001</v>
      </c>
      <c r="BN107">
        <v>-192.79897584448</v>
      </c>
      <c r="BO107">
        <v>-152.343660650179</v>
      </c>
      <c r="BP107">
        <v>-40.451580972523999</v>
      </c>
      <c r="BQ107">
        <v>-192.813615032543</v>
      </c>
      <c r="BR107">
        <v>-152.354714796162</v>
      </c>
      <c r="BS107">
        <v>-40.455120052181996</v>
      </c>
      <c r="BT107">
        <v>-192.749819294036</v>
      </c>
      <c r="BU107">
        <v>-152.306055993662</v>
      </c>
      <c r="BV107">
        <v>-40.440168497018</v>
      </c>
      <c r="BW107">
        <v>-192.79867253798699</v>
      </c>
      <c r="BX107">
        <v>-152.34340243767099</v>
      </c>
      <c r="BY107">
        <v>-40.451521286389998</v>
      </c>
      <c r="BZ107">
        <v>-192.81255807152499</v>
      </c>
      <c r="CA107">
        <v>-152.353923801853</v>
      </c>
      <c r="CB107">
        <v>-40.454845979037003</v>
      </c>
      <c r="CC107">
        <v>-192.74980098673299</v>
      </c>
      <c r="CD107">
        <v>-152.306030347334</v>
      </c>
      <c r="CE107">
        <v>-40.440163183924</v>
      </c>
      <c r="CF107">
        <v>-192.79850674908701</v>
      </c>
      <c r="CG107">
        <v>-152.34325797430699</v>
      </c>
      <c r="CH107">
        <v>-40.451487981500001</v>
      </c>
      <c r="CI107">
        <v>-192.81217803016</v>
      </c>
      <c r="CJ107">
        <v>-152.35361283545899</v>
      </c>
      <c r="CK107">
        <v>-40.454759324339001</v>
      </c>
    </row>
    <row r="108" spans="1:89" ht="17" x14ac:dyDescent="0.25">
      <c r="A108" s="5">
        <v>12</v>
      </c>
      <c r="B108" t="s">
        <v>3</v>
      </c>
      <c r="C108" t="s">
        <v>2</v>
      </c>
      <c r="D108" t="s">
        <v>1</v>
      </c>
      <c r="E108" s="3">
        <v>1</v>
      </c>
      <c r="F108" s="2">
        <v>-2.5611718832240791</v>
      </c>
      <c r="G108" s="3">
        <f t="shared" si="93"/>
        <v>0.1299404180468704</v>
      </c>
      <c r="H108" s="3">
        <f t="shared" si="94"/>
        <v>7.5316386255109613E-2</v>
      </c>
      <c r="I108" s="3">
        <f t="shared" si="95"/>
        <v>5.6644339070566652E-2</v>
      </c>
      <c r="J108" s="3">
        <f t="shared" si="96"/>
        <v>3.9502995039832012E-2</v>
      </c>
      <c r="K108" s="3">
        <f t="shared" si="97"/>
        <v>3.7053994483505104E-2</v>
      </c>
      <c r="L108" s="3">
        <f t="shared" si="98"/>
        <v>0.14107652228137058</v>
      </c>
      <c r="M108" s="3">
        <f t="shared" si="99"/>
        <v>5.7769988201289202E-2</v>
      </c>
      <c r="N108" s="3">
        <f t="shared" si="100"/>
        <v>2.9046761799293996E-2</v>
      </c>
      <c r="O108" s="3">
        <f t="shared" si="101"/>
        <v>3.1513634323863116E-3</v>
      </c>
      <c r="P108" s="3">
        <f t="shared" si="102"/>
        <v>1.0890822946025835E-3</v>
      </c>
      <c r="Q108" s="3">
        <f t="shared" si="103"/>
        <v>0.14818051843889668</v>
      </c>
      <c r="R108" s="3">
        <f t="shared" si="104"/>
        <v>6.2906737666611257E-2</v>
      </c>
      <c r="S108" s="3">
        <f t="shared" si="105"/>
        <v>3.9438821754883335E-2</v>
      </c>
      <c r="T108" s="3">
        <f t="shared" si="106"/>
        <v>6.9983184044448699E-3</v>
      </c>
      <c r="U108" s="3">
        <f t="shared" si="107"/>
        <v>1.4816746044218121E-2</v>
      </c>
      <c r="V108" s="3">
        <f t="shared" si="108"/>
        <v>0.13698198012620155</v>
      </c>
      <c r="W108" s="3">
        <f t="shared" si="109"/>
        <v>5.0675498188695656E-2</v>
      </c>
      <c r="X108" s="3">
        <f t="shared" si="110"/>
        <v>2.7104788077422892E-2</v>
      </c>
      <c r="Y108" s="3">
        <f t="shared" si="111"/>
        <v>5.909995423813541E-3</v>
      </c>
      <c r="Z108" s="3">
        <f t="shared" si="112"/>
        <v>2.3748627147761603E-3</v>
      </c>
      <c r="AA108" s="3">
        <f t="shared" si="113"/>
        <v>1.0539519436213673E-2</v>
      </c>
      <c r="AB108" s="3"/>
      <c r="AD108" s="4">
        <f t="shared" si="114"/>
        <v>-2.4312314651772087</v>
      </c>
      <c r="AE108" s="4">
        <f t="shared" si="115"/>
        <v>-2.4858554969689695</v>
      </c>
      <c r="AF108" s="4">
        <f t="shared" si="116"/>
        <v>-2.5045275441535124</v>
      </c>
      <c r="AG108" s="4">
        <f t="shared" si="117"/>
        <v>-2.5216688881842471</v>
      </c>
      <c r="AH108" s="4">
        <f t="shared" si="118"/>
        <v>-2.524117888740574</v>
      </c>
      <c r="AI108" s="4">
        <f t="shared" si="119"/>
        <v>-2.4200953609427085</v>
      </c>
      <c r="AJ108" s="4">
        <f t="shared" si="120"/>
        <v>-2.5034018950227899</v>
      </c>
      <c r="AK108" s="4">
        <f t="shared" si="121"/>
        <v>-2.5321251214247851</v>
      </c>
      <c r="AL108" s="4">
        <f t="shared" si="122"/>
        <v>-2.5580205197916928</v>
      </c>
      <c r="AM108" s="4">
        <f t="shared" si="123"/>
        <v>-2.5622609655186817</v>
      </c>
      <c r="AN108" s="4">
        <f t="shared" si="124"/>
        <v>-2.4129913647851824</v>
      </c>
      <c r="AO108" s="4">
        <f t="shared" si="125"/>
        <v>-2.4982651455574678</v>
      </c>
      <c r="AP108" s="4">
        <f t="shared" si="126"/>
        <v>-2.5217330614691957</v>
      </c>
      <c r="AQ108" s="4">
        <f t="shared" si="127"/>
        <v>-2.5541735648196342</v>
      </c>
      <c r="AR108" s="4">
        <f t="shared" si="128"/>
        <v>-2.546355137179861</v>
      </c>
      <c r="AS108" s="4">
        <f t="shared" si="129"/>
        <v>-2.4241899030978775</v>
      </c>
      <c r="AT108" s="4">
        <f t="shared" si="130"/>
        <v>-2.5104963850353834</v>
      </c>
      <c r="AU108" s="4">
        <f t="shared" si="131"/>
        <v>-2.5340670951466562</v>
      </c>
      <c r="AV108" s="4">
        <f t="shared" si="132"/>
        <v>-2.5670818786478926</v>
      </c>
      <c r="AW108" s="4">
        <f t="shared" si="133"/>
        <v>-2.5587970205093029</v>
      </c>
      <c r="AX108" s="4">
        <f t="shared" si="134"/>
        <v>-2.5506323637878654</v>
      </c>
      <c r="BA108" t="s">
        <v>8</v>
      </c>
      <c r="BB108">
        <v>-192.75022137353201</v>
      </c>
      <c r="BC108">
        <v>-152.30617846579801</v>
      </c>
      <c r="BD108">
        <v>-40.440168493936</v>
      </c>
      <c r="BE108">
        <v>-192.80016130887401</v>
      </c>
      <c r="BF108">
        <v>-152.34441626089301</v>
      </c>
      <c r="BG108">
        <v>-40.451783585251</v>
      </c>
      <c r="BH108">
        <v>-192.81646949712501</v>
      </c>
      <c r="BI108">
        <v>-152.35670339956701</v>
      </c>
      <c r="BJ108">
        <v>-40.455774879027999</v>
      </c>
      <c r="BK108">
        <v>-192.75012689159001</v>
      </c>
      <c r="BL108">
        <v>-152.306098933877</v>
      </c>
      <c r="BM108">
        <v>-40.440171290426001</v>
      </c>
      <c r="BN108">
        <v>-192.79920278095099</v>
      </c>
      <c r="BO108">
        <v>-152.34365380306599</v>
      </c>
      <c r="BP108">
        <v>-40.451559553190997</v>
      </c>
      <c r="BQ108">
        <v>-192.81384283948199</v>
      </c>
      <c r="BR108">
        <v>-152.35471253393399</v>
      </c>
      <c r="BS108">
        <v>-40.455095107481</v>
      </c>
      <c r="BT108">
        <v>-192.75003295320599</v>
      </c>
      <c r="BU108">
        <v>-152.30604034215099</v>
      </c>
      <c r="BV108">
        <v>-40.440147264705999</v>
      </c>
      <c r="BW108">
        <v>-192.79889042608701</v>
      </c>
      <c r="BX108">
        <v>-152.343397242262</v>
      </c>
      <c r="BY108">
        <v>-40.451511945062002</v>
      </c>
      <c r="BZ108">
        <v>-192.81277796786401</v>
      </c>
      <c r="CA108">
        <v>-152.35392121016301</v>
      </c>
      <c r="CB108">
        <v>-40.454838120434999</v>
      </c>
      <c r="CC108">
        <v>-192.75002151919301</v>
      </c>
      <c r="CD108">
        <v>-152.306016035152</v>
      </c>
      <c r="CE108">
        <v>-40.440142291686001</v>
      </c>
      <c r="CF108">
        <v>-192.79873207458601</v>
      </c>
      <c r="CG108">
        <v>-152.34325202343399</v>
      </c>
      <c r="CH108">
        <v>-40.451479320669002</v>
      </c>
      <c r="CI108">
        <v>-192.81240101865399</v>
      </c>
      <c r="CJ108">
        <v>-152.353610937638</v>
      </c>
      <c r="CK108">
        <v>-40.454751788217003</v>
      </c>
    </row>
    <row r="109" spans="1:89" ht="17" x14ac:dyDescent="0.25">
      <c r="A109" s="5">
        <v>12</v>
      </c>
      <c r="B109" t="s">
        <v>3</v>
      </c>
      <c r="C109" t="s">
        <v>2</v>
      </c>
      <c r="D109" t="s">
        <v>1</v>
      </c>
      <c r="E109" s="3">
        <v>1.05</v>
      </c>
      <c r="F109" s="2">
        <v>-2.6004658037822486</v>
      </c>
      <c r="G109" s="3">
        <f t="shared" si="93"/>
        <v>0.10919945993169478</v>
      </c>
      <c r="H109" s="3">
        <f t="shared" si="94"/>
        <v>7.0628025400709671E-2</v>
      </c>
      <c r="I109" s="3">
        <f t="shared" si="95"/>
        <v>4.2250686619905498E-2</v>
      </c>
      <c r="J109" s="3">
        <f t="shared" si="96"/>
        <v>4.5339268249667608E-2</v>
      </c>
      <c r="K109" s="3">
        <f t="shared" si="97"/>
        <v>1.2477741013815713E-2</v>
      </c>
      <c r="L109" s="3">
        <f t="shared" si="98"/>
        <v>0.12377082979365905</v>
      </c>
      <c r="M109" s="3">
        <f t="shared" si="99"/>
        <v>5.059686856131318E-2</v>
      </c>
      <c r="N109" s="3">
        <f t="shared" si="100"/>
        <v>2.1601889130780094E-2</v>
      </c>
      <c r="O109" s="3">
        <f t="shared" si="101"/>
        <v>2.621506537947571E-3</v>
      </c>
      <c r="P109" s="3">
        <f t="shared" si="102"/>
        <v>8.8190728946972996E-3</v>
      </c>
      <c r="Q109" s="3">
        <f t="shared" si="103"/>
        <v>0.13334612527384815</v>
      </c>
      <c r="R109" s="3">
        <f t="shared" si="104"/>
        <v>5.6395098376357033E-2</v>
      </c>
      <c r="S109" s="3">
        <f t="shared" si="105"/>
        <v>2.8587926039392197E-2</v>
      </c>
      <c r="T109" s="3">
        <f t="shared" si="106"/>
        <v>5.9433623858096141E-3</v>
      </c>
      <c r="U109" s="3">
        <f t="shared" si="107"/>
        <v>5.8681215021039179E-4</v>
      </c>
      <c r="V109" s="3">
        <f t="shared" si="108"/>
        <v>0.12297732710570886</v>
      </c>
      <c r="W109" s="3">
        <f t="shared" si="109"/>
        <v>4.5251477202761237E-2</v>
      </c>
      <c r="X109" s="3">
        <f t="shared" si="110"/>
        <v>1.6650165846710419E-2</v>
      </c>
      <c r="Y109" s="3">
        <f t="shared" si="111"/>
        <v>5.708259360186041E-3</v>
      </c>
      <c r="Z109" s="3">
        <f t="shared" si="112"/>
        <v>1.3357767379309937E-2</v>
      </c>
      <c r="AA109" s="3">
        <f t="shared" si="113"/>
        <v>1.25798138373443E-2</v>
      </c>
      <c r="AB109" s="3"/>
      <c r="AD109" s="4">
        <f t="shared" si="114"/>
        <v>-2.4912663438505538</v>
      </c>
      <c r="AE109" s="4">
        <f t="shared" si="115"/>
        <v>-2.5298377783815389</v>
      </c>
      <c r="AF109" s="4">
        <f t="shared" si="116"/>
        <v>-2.5582151171623431</v>
      </c>
      <c r="AG109" s="4">
        <f t="shared" si="117"/>
        <v>-2.555126535532581</v>
      </c>
      <c r="AH109" s="4">
        <f t="shared" si="118"/>
        <v>-2.5879880627684329</v>
      </c>
      <c r="AI109" s="4">
        <f t="shared" si="119"/>
        <v>-2.4766949739885895</v>
      </c>
      <c r="AJ109" s="4">
        <f t="shared" si="120"/>
        <v>-2.5498689352209354</v>
      </c>
      <c r="AK109" s="4">
        <f t="shared" si="121"/>
        <v>-2.5788639146514685</v>
      </c>
      <c r="AL109" s="4">
        <f t="shared" si="122"/>
        <v>-2.597844297244301</v>
      </c>
      <c r="AM109" s="4">
        <f t="shared" si="123"/>
        <v>-2.6092848766769459</v>
      </c>
      <c r="AN109" s="4">
        <f t="shared" si="124"/>
        <v>-2.4671196785084004</v>
      </c>
      <c r="AO109" s="4">
        <f t="shared" si="125"/>
        <v>-2.5440707054058915</v>
      </c>
      <c r="AP109" s="4">
        <f t="shared" si="126"/>
        <v>-2.5718778777428564</v>
      </c>
      <c r="AQ109" s="4">
        <f t="shared" si="127"/>
        <v>-2.5945224413964389</v>
      </c>
      <c r="AR109" s="4">
        <f t="shared" si="128"/>
        <v>-2.601052615932459</v>
      </c>
      <c r="AS109" s="4">
        <f t="shared" si="129"/>
        <v>-2.4774884766765397</v>
      </c>
      <c r="AT109" s="4">
        <f t="shared" si="130"/>
        <v>-2.5552143265794873</v>
      </c>
      <c r="AU109" s="4">
        <f t="shared" si="131"/>
        <v>-2.5838156379355381</v>
      </c>
      <c r="AV109" s="4">
        <f t="shared" si="132"/>
        <v>-2.6061740631424346</v>
      </c>
      <c r="AW109" s="4">
        <f t="shared" si="133"/>
        <v>-2.6138235711615585</v>
      </c>
      <c r="AX109" s="4">
        <f t="shared" si="134"/>
        <v>-2.5878859899449043</v>
      </c>
      <c r="BA109" t="s">
        <v>7</v>
      </c>
      <c r="BB109">
        <v>-192.75030125336701</v>
      </c>
      <c r="BC109">
        <v>-152.306167008187</v>
      </c>
      <c r="BD109">
        <v>-40.440164159717</v>
      </c>
      <c r="BE109">
        <v>-192.800222487262</v>
      </c>
      <c r="BF109">
        <v>-152.34441036719201</v>
      </c>
      <c r="BG109">
        <v>-40.451780567116003</v>
      </c>
      <c r="BH109">
        <v>-192.81654972965001</v>
      </c>
      <c r="BI109">
        <v>-152.35670053841901</v>
      </c>
      <c r="BJ109">
        <v>-40.455772416111003</v>
      </c>
      <c r="BK109">
        <v>-192.75019026801701</v>
      </c>
      <c r="BL109">
        <v>-152.306086971165</v>
      </c>
      <c r="BM109">
        <v>-40.440156432343997</v>
      </c>
      <c r="BN109">
        <v>-192.79926873451501</v>
      </c>
      <c r="BO109">
        <v>-152.343648359555</v>
      </c>
      <c r="BP109">
        <v>-40.451556900326999</v>
      </c>
      <c r="BQ109">
        <v>-192.813912419959</v>
      </c>
      <c r="BR109">
        <v>-152.35470989422799</v>
      </c>
      <c r="BS109">
        <v>-40.455092844658999</v>
      </c>
      <c r="BT109">
        <v>-192.750092224371</v>
      </c>
      <c r="BU109">
        <v>-152.30602803794901</v>
      </c>
      <c r="BV109">
        <v>-40.440132581118</v>
      </c>
      <c r="BW109">
        <v>-192.79895386243601</v>
      </c>
      <c r="BX109">
        <v>-152.34339178735999</v>
      </c>
      <c r="BY109">
        <v>-40.451507840509997</v>
      </c>
      <c r="BZ109">
        <v>-192.812838821616</v>
      </c>
      <c r="CA109">
        <v>-152.353919652017</v>
      </c>
      <c r="CB109">
        <v>-40.454820621484998</v>
      </c>
      <c r="CC109">
        <v>-192.75008021816399</v>
      </c>
      <c r="CD109">
        <v>-152.306003940549</v>
      </c>
      <c r="CE109">
        <v>-40.440128148580001</v>
      </c>
      <c r="CF109">
        <v>-192.798793775386</v>
      </c>
      <c r="CG109">
        <v>-152.34324659055</v>
      </c>
      <c r="CH109">
        <v>-40.451475191779998</v>
      </c>
      <c r="CI109">
        <v>-192.81246274039</v>
      </c>
      <c r="CJ109">
        <v>-152.35360985246999</v>
      </c>
      <c r="CK109">
        <v>-40.454735315774997</v>
      </c>
    </row>
    <row r="110" spans="1:89" ht="17" x14ac:dyDescent="0.25">
      <c r="A110" s="5">
        <v>12</v>
      </c>
      <c r="B110" t="s">
        <v>3</v>
      </c>
      <c r="C110" t="s">
        <v>2</v>
      </c>
      <c r="D110" t="s">
        <v>1</v>
      </c>
      <c r="E110" s="3">
        <v>1.1000000000000001</v>
      </c>
      <c r="F110" s="2">
        <v>-2.5697662753400068</v>
      </c>
      <c r="G110" s="3">
        <f t="shared" si="93"/>
        <v>0.12713077128340089</v>
      </c>
      <c r="H110" s="3">
        <f t="shared" si="94"/>
        <v>4.9654746100797009E-2</v>
      </c>
      <c r="I110" s="3">
        <f t="shared" si="95"/>
        <v>4.1560314071682036E-2</v>
      </c>
      <c r="J110" s="3">
        <f t="shared" si="96"/>
        <v>1.1411967956735936E-3</v>
      </c>
      <c r="K110" s="3">
        <f t="shared" si="97"/>
        <v>3.3067795221462859E-2</v>
      </c>
      <c r="L110" s="3">
        <f t="shared" si="98"/>
        <v>0.10715279777292963</v>
      </c>
      <c r="M110" s="3">
        <f t="shared" si="99"/>
        <v>3.7404012420839461E-2</v>
      </c>
      <c r="N110" s="3">
        <f t="shared" si="100"/>
        <v>2.5022824557885848E-2</v>
      </c>
      <c r="O110" s="3">
        <f t="shared" si="101"/>
        <v>8.3256866633938387E-3</v>
      </c>
      <c r="P110" s="3">
        <f t="shared" si="102"/>
        <v>1.2032725816426115E-2</v>
      </c>
      <c r="Q110" s="3">
        <f t="shared" si="103"/>
        <v>0.11935665899181691</v>
      </c>
      <c r="R110" s="3">
        <f t="shared" si="104"/>
        <v>5.0129758884452258E-2</v>
      </c>
      <c r="S110" s="3">
        <f t="shared" si="105"/>
        <v>3.0758715680199611E-2</v>
      </c>
      <c r="T110" s="3">
        <f t="shared" si="106"/>
        <v>4.7422256899518622E-3</v>
      </c>
      <c r="U110" s="3">
        <f t="shared" si="107"/>
        <v>1.0434998220000047E-2</v>
      </c>
      <c r="V110" s="3">
        <f t="shared" si="108"/>
        <v>0.11156155902211351</v>
      </c>
      <c r="W110" s="3">
        <f t="shared" si="109"/>
        <v>4.1821969844521689E-2</v>
      </c>
      <c r="X110" s="3">
        <f t="shared" si="110"/>
        <v>2.2304905182028101E-2</v>
      </c>
      <c r="Y110" s="3">
        <f t="shared" si="111"/>
        <v>3.9016999118830498E-3</v>
      </c>
      <c r="Z110" s="3">
        <f t="shared" si="112"/>
        <v>1.8279848803954835E-3</v>
      </c>
      <c r="AA110" s="3">
        <f t="shared" si="113"/>
        <v>4.3663290042488256E-3</v>
      </c>
      <c r="AB110" s="3"/>
      <c r="AD110" s="4">
        <f t="shared" si="114"/>
        <v>-2.4426355040566059</v>
      </c>
      <c r="AE110" s="4">
        <f t="shared" si="115"/>
        <v>-2.5201115292392098</v>
      </c>
      <c r="AF110" s="4">
        <f t="shared" si="116"/>
        <v>-2.5282059612683248</v>
      </c>
      <c r="AG110" s="4">
        <f t="shared" si="117"/>
        <v>-2.5709074721356804</v>
      </c>
      <c r="AH110" s="4">
        <f t="shared" si="118"/>
        <v>-2.5366984801185439</v>
      </c>
      <c r="AI110" s="4">
        <f t="shared" si="119"/>
        <v>-2.4626134775670772</v>
      </c>
      <c r="AJ110" s="4">
        <f t="shared" si="120"/>
        <v>-2.5323622629191673</v>
      </c>
      <c r="AK110" s="4">
        <f t="shared" si="121"/>
        <v>-2.5447434507821209</v>
      </c>
      <c r="AL110" s="4">
        <f t="shared" si="122"/>
        <v>-2.5780919620034006</v>
      </c>
      <c r="AM110" s="4">
        <f t="shared" si="123"/>
        <v>-2.5577335495235807</v>
      </c>
      <c r="AN110" s="4">
        <f t="shared" si="124"/>
        <v>-2.4504096163481899</v>
      </c>
      <c r="AO110" s="4">
        <f t="shared" si="125"/>
        <v>-2.5196365164555545</v>
      </c>
      <c r="AP110" s="4">
        <f t="shared" si="126"/>
        <v>-2.5390075596598072</v>
      </c>
      <c r="AQ110" s="4">
        <f t="shared" si="127"/>
        <v>-2.5650240496500549</v>
      </c>
      <c r="AR110" s="4">
        <f t="shared" si="128"/>
        <v>-2.5593312771200067</v>
      </c>
      <c r="AS110" s="4">
        <f t="shared" si="129"/>
        <v>-2.4582047163178933</v>
      </c>
      <c r="AT110" s="4">
        <f t="shared" si="130"/>
        <v>-2.5279443054954851</v>
      </c>
      <c r="AU110" s="4">
        <f t="shared" si="131"/>
        <v>-2.5474613701579787</v>
      </c>
      <c r="AV110" s="4">
        <f t="shared" si="132"/>
        <v>-2.5736679752518898</v>
      </c>
      <c r="AW110" s="4">
        <f t="shared" si="133"/>
        <v>-2.5679382904596113</v>
      </c>
      <c r="AX110" s="4">
        <f t="shared" si="134"/>
        <v>-2.565399946335758</v>
      </c>
      <c r="BA110" t="s">
        <v>6</v>
      </c>
      <c r="BB110">
        <v>-192.75024839947201</v>
      </c>
      <c r="BC110">
        <v>-152.30615923995401</v>
      </c>
      <c r="BD110">
        <v>-40.440196572227997</v>
      </c>
      <c r="BE110">
        <v>-192.80020274445101</v>
      </c>
      <c r="BF110">
        <v>-152.34440529</v>
      </c>
      <c r="BG110">
        <v>-40.451781401261002</v>
      </c>
      <c r="BH110">
        <v>-192.816502805147</v>
      </c>
      <c r="BI110">
        <v>-152.356698156612</v>
      </c>
      <c r="BJ110">
        <v>-40.455775696046999</v>
      </c>
      <c r="BK110">
        <v>-192.750149551101</v>
      </c>
      <c r="BL110">
        <v>-152.30607675045701</v>
      </c>
      <c r="BM110">
        <v>-40.440148376427999</v>
      </c>
      <c r="BN110">
        <v>-192.799238474654</v>
      </c>
      <c r="BO110">
        <v>-152.34364358283099</v>
      </c>
      <c r="BP110">
        <v>-40.451559315847</v>
      </c>
      <c r="BQ110">
        <v>-192.81386952323399</v>
      </c>
      <c r="BR110">
        <v>-152.35470770665901</v>
      </c>
      <c r="BS110">
        <v>-40.455106509921002</v>
      </c>
      <c r="BT110">
        <v>-192.75004733193401</v>
      </c>
      <c r="BU110">
        <v>-152.306017257566</v>
      </c>
      <c r="BV110">
        <v>-40.440125098242</v>
      </c>
      <c r="BW110">
        <v>-192.798911276822</v>
      </c>
      <c r="BX110">
        <v>-152.34338694389101</v>
      </c>
      <c r="BY110">
        <v>-40.451509036722001</v>
      </c>
      <c r="BZ110">
        <v>-192.81280197950301</v>
      </c>
      <c r="CA110">
        <v>-152.35391725700799</v>
      </c>
      <c r="CB110">
        <v>-40.454838556565001</v>
      </c>
      <c r="CC110">
        <v>-192.75003197052001</v>
      </c>
      <c r="CD110">
        <v>-152.30599422933699</v>
      </c>
      <c r="CE110">
        <v>-40.440120342775003</v>
      </c>
      <c r="CF110">
        <v>-192.79874690909199</v>
      </c>
      <c r="CG110">
        <v>-152.34324193659299</v>
      </c>
      <c r="CH110">
        <v>-40.451476436985999</v>
      </c>
      <c r="CI110">
        <v>-192.81242014820501</v>
      </c>
      <c r="CJ110">
        <v>-152.35360817235099</v>
      </c>
      <c r="CK110">
        <v>-40.454752337919999</v>
      </c>
    </row>
    <row r="111" spans="1:89" ht="17" x14ac:dyDescent="0.25">
      <c r="A111" s="5">
        <v>12</v>
      </c>
      <c r="B111" t="s">
        <v>3</v>
      </c>
      <c r="C111" t="s">
        <v>2</v>
      </c>
      <c r="D111" t="s">
        <v>1</v>
      </c>
      <c r="E111" s="3">
        <v>1.25</v>
      </c>
      <c r="F111" s="2">
        <v>-2.2694371015642529</v>
      </c>
      <c r="G111" s="3">
        <f t="shared" si="93"/>
        <v>8.7569744659835358E-2</v>
      </c>
      <c r="H111" s="3">
        <f t="shared" si="94"/>
        <v>5.5131783736807716E-2</v>
      </c>
      <c r="I111" s="3">
        <f t="shared" si="95"/>
        <v>3.386892931899288E-2</v>
      </c>
      <c r="J111" s="3">
        <f t="shared" si="96"/>
        <v>3.3864342527213598E-2</v>
      </c>
      <c r="K111" s="3">
        <f t="shared" si="97"/>
        <v>1.1560360749482079E-2</v>
      </c>
      <c r="L111" s="3">
        <f t="shared" si="98"/>
        <v>6.971488679121185E-2</v>
      </c>
      <c r="M111" s="3">
        <f t="shared" si="99"/>
        <v>2.8073904162180252E-2</v>
      </c>
      <c r="N111" s="3">
        <f t="shared" si="100"/>
        <v>1.865798105998806E-2</v>
      </c>
      <c r="O111" s="3">
        <f t="shared" si="101"/>
        <v>7.7264585947434128E-4</v>
      </c>
      <c r="P111" s="3">
        <f t="shared" si="102"/>
        <v>8.7789797724422414E-3</v>
      </c>
      <c r="Q111" s="3">
        <f t="shared" si="103"/>
        <v>7.5283312578445116E-2</v>
      </c>
      <c r="R111" s="3">
        <f t="shared" si="104"/>
        <v>3.7582470922018274E-2</v>
      </c>
      <c r="S111" s="3">
        <f t="shared" si="105"/>
        <v>2.503547367593395E-2</v>
      </c>
      <c r="T111" s="3">
        <f t="shared" si="106"/>
        <v>1.2864504358618412E-2</v>
      </c>
      <c r="U111" s="3">
        <f t="shared" si="107"/>
        <v>1.187141099151745E-2</v>
      </c>
      <c r="V111" s="3">
        <f t="shared" si="108"/>
        <v>6.6716921224144965E-2</v>
      </c>
      <c r="W111" s="3">
        <f t="shared" si="109"/>
        <v>2.7186305164575764E-2</v>
      </c>
      <c r="X111" s="3">
        <f t="shared" si="110"/>
        <v>1.5902502118013917E-2</v>
      </c>
      <c r="Y111" s="3">
        <f t="shared" si="111"/>
        <v>1.2686756618807138E-3</v>
      </c>
      <c r="Z111" s="3">
        <f t="shared" si="112"/>
        <v>4.0637579380145006E-3</v>
      </c>
      <c r="AA111" s="3">
        <f t="shared" si="113"/>
        <v>6.5638086781967253E-3</v>
      </c>
      <c r="AB111" s="3"/>
      <c r="AD111" s="4">
        <f t="shared" si="114"/>
        <v>-2.1818673569044176</v>
      </c>
      <c r="AE111" s="4">
        <f t="shared" si="115"/>
        <v>-2.2143053178274452</v>
      </c>
      <c r="AF111" s="4">
        <f t="shared" si="116"/>
        <v>-2.2355681722452601</v>
      </c>
      <c r="AG111" s="4">
        <f t="shared" si="117"/>
        <v>-2.2355727590370393</v>
      </c>
      <c r="AH111" s="4">
        <f t="shared" si="118"/>
        <v>-2.2578767408147709</v>
      </c>
      <c r="AI111" s="4">
        <f t="shared" si="119"/>
        <v>-2.1997222147730411</v>
      </c>
      <c r="AJ111" s="4">
        <f t="shared" si="120"/>
        <v>-2.2413631974020727</v>
      </c>
      <c r="AK111" s="4">
        <f t="shared" si="121"/>
        <v>-2.2507791205042649</v>
      </c>
      <c r="AL111" s="4">
        <f t="shared" si="122"/>
        <v>-2.2686644557047786</v>
      </c>
      <c r="AM111" s="4">
        <f t="shared" si="123"/>
        <v>-2.2606581217918107</v>
      </c>
      <c r="AN111" s="4">
        <f t="shared" si="124"/>
        <v>-2.1941537889858078</v>
      </c>
      <c r="AO111" s="4">
        <f t="shared" si="125"/>
        <v>-2.2318546306422347</v>
      </c>
      <c r="AP111" s="4">
        <f t="shared" si="126"/>
        <v>-2.244401627888319</v>
      </c>
      <c r="AQ111" s="4">
        <f t="shared" si="127"/>
        <v>-2.2565725972056345</v>
      </c>
      <c r="AR111" s="4">
        <f t="shared" si="128"/>
        <v>-2.2575656905727355</v>
      </c>
      <c r="AS111" s="4">
        <f t="shared" si="129"/>
        <v>-2.202720180340108</v>
      </c>
      <c r="AT111" s="4">
        <f t="shared" si="130"/>
        <v>-2.2422507963996772</v>
      </c>
      <c r="AU111" s="4">
        <f t="shared" si="131"/>
        <v>-2.253534599446239</v>
      </c>
      <c r="AV111" s="4">
        <f t="shared" si="132"/>
        <v>-2.2681684259023722</v>
      </c>
      <c r="AW111" s="4">
        <f t="shared" si="133"/>
        <v>-2.2653733436262384</v>
      </c>
      <c r="AX111" s="4">
        <f t="shared" si="134"/>
        <v>-2.2628732928860562</v>
      </c>
      <c r="BA111" t="s">
        <v>5</v>
      </c>
      <c r="BB111">
        <v>-192.749782031438</v>
      </c>
      <c r="BC111">
        <v>-152.30613662193201</v>
      </c>
      <c r="BD111">
        <v>-40.440168382693003</v>
      </c>
      <c r="BE111">
        <v>-192.79969590221401</v>
      </c>
      <c r="BF111">
        <v>-152.344394154263</v>
      </c>
      <c r="BG111">
        <v>-40.451773027959</v>
      </c>
      <c r="BH111">
        <v>-192.81602095611399</v>
      </c>
      <c r="BI111">
        <v>-152.35669332885701</v>
      </c>
      <c r="BJ111">
        <v>-40.455765022751002</v>
      </c>
      <c r="BK111">
        <v>-192.74967247017699</v>
      </c>
      <c r="BL111">
        <v>-152.30605612300201</v>
      </c>
      <c r="BM111">
        <v>-40.440110866836001</v>
      </c>
      <c r="BN111">
        <v>-192.79875981774401</v>
      </c>
      <c r="BO111">
        <v>-152.34363345992699</v>
      </c>
      <c r="BP111">
        <v>-40.451554518351003</v>
      </c>
      <c r="BQ111">
        <v>-192.81338707166</v>
      </c>
      <c r="BR111">
        <v>-152.35470328415701</v>
      </c>
      <c r="BS111">
        <v>-40.455096942809</v>
      </c>
      <c r="BT111">
        <v>-192.74957045902701</v>
      </c>
      <c r="BU111">
        <v>-152.305987096622</v>
      </c>
      <c r="BV111">
        <v>-40.440086755917001</v>
      </c>
      <c r="BW111">
        <v>-192.79842683213499</v>
      </c>
      <c r="BX111">
        <v>-152.34337681632701</v>
      </c>
      <c r="BY111">
        <v>-40.451493329206997</v>
      </c>
      <c r="BZ111">
        <v>-192.812316702131</v>
      </c>
      <c r="CA111">
        <v>-152.35391289550799</v>
      </c>
      <c r="CB111">
        <v>-40.45482712511</v>
      </c>
      <c r="CC111">
        <v>-192.74955846520001</v>
      </c>
      <c r="CD111">
        <v>-152.30596528076299</v>
      </c>
      <c r="CE111">
        <v>-40.440082926536</v>
      </c>
      <c r="CF111">
        <v>-192.798266926997</v>
      </c>
      <c r="CG111">
        <v>-152.34323264162001</v>
      </c>
      <c r="CH111">
        <v>-40.451461031431997</v>
      </c>
      <c r="CI111">
        <v>-192.81193737370401</v>
      </c>
      <c r="CJ111">
        <v>-152.353604743169</v>
      </c>
      <c r="CK111">
        <v>-40.454741394705998</v>
      </c>
    </row>
    <row r="112" spans="1:89" ht="17" x14ac:dyDescent="0.25">
      <c r="A112" s="5">
        <v>12</v>
      </c>
      <c r="B112" t="s">
        <v>3</v>
      </c>
      <c r="C112" t="s">
        <v>2</v>
      </c>
      <c r="D112" t="s">
        <v>1</v>
      </c>
      <c r="E112" s="3">
        <v>1.5</v>
      </c>
      <c r="F112" s="2">
        <v>-1.6397243638674837</v>
      </c>
      <c r="G112" s="3">
        <f t="shared" si="93"/>
        <v>5.5300207545329494E-2</v>
      </c>
      <c r="H112" s="3">
        <f t="shared" si="94"/>
        <v>3.6912301684124404E-2</v>
      </c>
      <c r="I112" s="3">
        <f t="shared" si="95"/>
        <v>4.2064319074935241E-2</v>
      </c>
      <c r="J112" s="3">
        <f t="shared" si="96"/>
        <v>2.4856559099111442E-2</v>
      </c>
      <c r="K112" s="3">
        <f t="shared" si="97"/>
        <v>4.7469714370212079E-2</v>
      </c>
      <c r="L112" s="3">
        <f t="shared" si="98"/>
        <v>2.2568870253316442E-2</v>
      </c>
      <c r="M112" s="3">
        <f t="shared" si="99"/>
        <v>8.2527492821917736E-3</v>
      </c>
      <c r="N112" s="3">
        <f t="shared" si="100"/>
        <v>8.2972924260216185E-3</v>
      </c>
      <c r="O112" s="3">
        <f t="shared" si="101"/>
        <v>1.1333912901241305E-3</v>
      </c>
      <c r="P112" s="3">
        <f t="shared" si="102"/>
        <v>8.3440262162692846E-3</v>
      </c>
      <c r="Q112" s="3">
        <f t="shared" si="103"/>
        <v>3.028684364877221E-2</v>
      </c>
      <c r="R112" s="3">
        <f t="shared" si="104"/>
        <v>1.8276637497828041E-2</v>
      </c>
      <c r="S112" s="3">
        <f t="shared" si="105"/>
        <v>9.8387086327196283E-3</v>
      </c>
      <c r="T112" s="3">
        <f t="shared" si="106"/>
        <v>1.0402333874477199E-2</v>
      </c>
      <c r="U112" s="3">
        <f t="shared" si="107"/>
        <v>9.8579965949108228E-4</v>
      </c>
      <c r="V112" s="3">
        <f t="shared" si="108"/>
        <v>2.5745638988461828E-2</v>
      </c>
      <c r="W112" s="3">
        <f t="shared" si="109"/>
        <v>1.5307864970375507E-2</v>
      </c>
      <c r="X112" s="3">
        <f t="shared" si="110"/>
        <v>7.1000538755923159E-3</v>
      </c>
      <c r="Y112" s="3">
        <f t="shared" si="111"/>
        <v>8.4645018559235119E-3</v>
      </c>
      <c r="Z112" s="3">
        <f t="shared" si="112"/>
        <v>1.5114200599180005E-3</v>
      </c>
      <c r="AA112" s="3">
        <f t="shared" si="113"/>
        <v>6.8933010411498241E-3</v>
      </c>
      <c r="AB112" s="3"/>
      <c r="AD112" s="4">
        <f t="shared" si="114"/>
        <v>-1.5844241563221542</v>
      </c>
      <c r="AE112" s="4">
        <f t="shared" si="115"/>
        <v>-1.6028120621833593</v>
      </c>
      <c r="AF112" s="4">
        <f t="shared" si="116"/>
        <v>-1.5976600447925484</v>
      </c>
      <c r="AG112" s="4">
        <f t="shared" si="117"/>
        <v>-1.6148678047683722</v>
      </c>
      <c r="AH112" s="4">
        <f t="shared" si="118"/>
        <v>-1.5922546494972716</v>
      </c>
      <c r="AI112" s="4">
        <f t="shared" si="119"/>
        <v>-1.6171554936141672</v>
      </c>
      <c r="AJ112" s="4">
        <f t="shared" si="120"/>
        <v>-1.6314716145852919</v>
      </c>
      <c r="AK112" s="4">
        <f t="shared" si="121"/>
        <v>-1.631427071441462</v>
      </c>
      <c r="AL112" s="4">
        <f t="shared" si="122"/>
        <v>-1.6408577551576078</v>
      </c>
      <c r="AM112" s="4">
        <f t="shared" si="123"/>
        <v>-1.6313803376512144</v>
      </c>
      <c r="AN112" s="4">
        <f t="shared" si="124"/>
        <v>-1.6094375202187114</v>
      </c>
      <c r="AO112" s="4">
        <f t="shared" si="125"/>
        <v>-1.6214477263696556</v>
      </c>
      <c r="AP112" s="4">
        <f t="shared" si="126"/>
        <v>-1.629885655234764</v>
      </c>
      <c r="AQ112" s="4">
        <f t="shared" si="127"/>
        <v>-1.6293220299930065</v>
      </c>
      <c r="AR112" s="4">
        <f t="shared" si="128"/>
        <v>-1.6387385642079926</v>
      </c>
      <c r="AS112" s="4">
        <f t="shared" si="129"/>
        <v>-1.6139787248790218</v>
      </c>
      <c r="AT112" s="4">
        <f t="shared" si="130"/>
        <v>-1.6244164988971082</v>
      </c>
      <c r="AU112" s="4">
        <f t="shared" si="131"/>
        <v>-1.6326243099918913</v>
      </c>
      <c r="AV112" s="4">
        <f t="shared" si="132"/>
        <v>-1.6312598620115601</v>
      </c>
      <c r="AW112" s="4">
        <f t="shared" si="133"/>
        <v>-1.6412357839274017</v>
      </c>
      <c r="AX112" s="4">
        <f t="shared" si="134"/>
        <v>-1.6328310628263338</v>
      </c>
      <c r="BA112" t="s">
        <v>4</v>
      </c>
      <c r="BB112">
        <v>-192.74876257203999</v>
      </c>
      <c r="BC112">
        <v>-152.30609785168301</v>
      </c>
      <c r="BD112">
        <v>-40.440139779848003</v>
      </c>
      <c r="BE112" s="20">
        <v>-192.798684724808</v>
      </c>
      <c r="BF112">
        <v>-152.34438506487501</v>
      </c>
      <c r="BG112">
        <v>-40.451745416431997</v>
      </c>
      <c r="BH112">
        <v>-192.81500706375601</v>
      </c>
      <c r="BI112">
        <v>-152.35668850025701</v>
      </c>
      <c r="BJ112">
        <v>-40.455772530259999</v>
      </c>
      <c r="BK112">
        <v>-192.748687352437</v>
      </c>
      <c r="BL112">
        <v>-152.30601642213401</v>
      </c>
      <c r="BM112">
        <v>-40.440093829090003</v>
      </c>
      <c r="BN112">
        <v>-192.797763802682</v>
      </c>
      <c r="BO112">
        <v>-152.34362373386799</v>
      </c>
      <c r="BP112">
        <v>-40.451540153411003</v>
      </c>
      <c r="BQ112">
        <v>-192.81239306519899</v>
      </c>
      <c r="BR112">
        <v>-152.354699611185</v>
      </c>
      <c r="BS112">
        <v>-40.455093609594996</v>
      </c>
      <c r="BT112">
        <v>-192.74859966895701</v>
      </c>
      <c r="BU112">
        <v>-152.30596492990901</v>
      </c>
      <c r="BV112">
        <v>-40.440069937208001</v>
      </c>
      <c r="BW112">
        <v>-192.797436955004</v>
      </c>
      <c r="BX112">
        <v>-152.34336579995301</v>
      </c>
      <c r="BY112">
        <v>-40.451487213729997</v>
      </c>
      <c r="BZ112">
        <v>-192.811333441681</v>
      </c>
      <c r="CA112">
        <v>-152.35391027194399</v>
      </c>
      <c r="CB112">
        <v>-40.454825781720999</v>
      </c>
      <c r="CC112">
        <v>-192.74858181960599</v>
      </c>
      <c r="CD112">
        <v>-152.30594350397601</v>
      </c>
      <c r="CE112">
        <v>-40.44006627692</v>
      </c>
      <c r="CF112">
        <v>-192.79726532038899</v>
      </c>
      <c r="CG112">
        <v>-152.34322184614501</v>
      </c>
      <c r="CH112">
        <v>-40.451454801883003</v>
      </c>
      <c r="CI112">
        <v>-192.81094479095299</v>
      </c>
      <c r="CJ112">
        <v>-152.35360269140099</v>
      </c>
      <c r="CK112">
        <v>-40.454740347212002</v>
      </c>
    </row>
    <row r="113" spans="1:89" ht="17" x14ac:dyDescent="0.25">
      <c r="A113" s="5">
        <v>12</v>
      </c>
      <c r="B113" t="s">
        <v>3</v>
      </c>
      <c r="C113" t="s">
        <v>2</v>
      </c>
      <c r="D113" t="s">
        <v>1</v>
      </c>
      <c r="E113" s="3">
        <v>2</v>
      </c>
      <c r="F113" s="2">
        <v>-0.82822764159348805</v>
      </c>
      <c r="G113" s="3">
        <f t="shared" si="93"/>
        <v>1.3832167933570116E-2</v>
      </c>
      <c r="H113" s="3">
        <f t="shared" si="94"/>
        <v>1.1700925053903521E-2</v>
      </c>
      <c r="I113" s="3">
        <f t="shared" si="95"/>
        <v>2.2263204852185248E-2</v>
      </c>
      <c r="J113" s="3">
        <f t="shared" si="96"/>
        <v>2.8441297708607038E-2</v>
      </c>
      <c r="K113" s="3">
        <f t="shared" si="97"/>
        <v>5.789770180283571E-2</v>
      </c>
      <c r="L113" s="3">
        <f t="shared" si="98"/>
        <v>1.3691433859290836E-3</v>
      </c>
      <c r="M113" s="3">
        <f t="shared" si="99"/>
        <v>8.8445423283634028E-3</v>
      </c>
      <c r="N113" s="3">
        <f t="shared" si="100"/>
        <v>5.7586401108182805E-3</v>
      </c>
      <c r="O113" s="3">
        <f t="shared" si="101"/>
        <v>1.3745670605314397E-2</v>
      </c>
      <c r="P113" s="3">
        <f t="shared" si="102"/>
        <v>2.5209722104431176E-3</v>
      </c>
      <c r="Q113" s="3">
        <f t="shared" si="103"/>
        <v>1.0056594027647581E-3</v>
      </c>
      <c r="R113" s="3">
        <f t="shared" si="104"/>
        <v>2.6900665826470327E-3</v>
      </c>
      <c r="S113" s="3">
        <f t="shared" si="105"/>
        <v>3.7271502759155251E-3</v>
      </c>
      <c r="T113" s="3">
        <f t="shared" si="106"/>
        <v>5.1131114623181873E-3</v>
      </c>
      <c r="U113" s="3">
        <f t="shared" si="107"/>
        <v>4.8152380852464205E-3</v>
      </c>
      <c r="V113" s="3">
        <f t="shared" si="108"/>
        <v>2.8912037203995267E-3</v>
      </c>
      <c r="W113" s="3">
        <f t="shared" si="109"/>
        <v>2.2348473374141919E-3</v>
      </c>
      <c r="X113" s="3">
        <f t="shared" si="110"/>
        <v>2.2342449327030778E-3</v>
      </c>
      <c r="Y113" s="3">
        <f t="shared" si="111"/>
        <v>5.5956624567159441E-3</v>
      </c>
      <c r="Z113" s="3">
        <f t="shared" si="112"/>
        <v>2.2336129015307904E-3</v>
      </c>
      <c r="AA113" s="3">
        <f t="shared" si="113"/>
        <v>1.1275875705072824E-2</v>
      </c>
      <c r="AB113" s="3"/>
      <c r="AD113" s="4">
        <f t="shared" si="114"/>
        <v>-0.81439547365991793</v>
      </c>
      <c r="AE113" s="4">
        <f t="shared" si="115"/>
        <v>-0.83992856664739157</v>
      </c>
      <c r="AF113" s="4">
        <f t="shared" si="116"/>
        <v>-0.8059644367413028</v>
      </c>
      <c r="AG113" s="4">
        <f t="shared" si="117"/>
        <v>-0.85666893930209509</v>
      </c>
      <c r="AH113" s="4">
        <f t="shared" si="118"/>
        <v>-0.77032993979065234</v>
      </c>
      <c r="AI113" s="4">
        <f t="shared" si="119"/>
        <v>-0.82685849820755897</v>
      </c>
      <c r="AJ113" s="4">
        <f t="shared" si="120"/>
        <v>-0.81938309926512465</v>
      </c>
      <c r="AK113" s="4">
        <f t="shared" si="121"/>
        <v>-0.82246900148266977</v>
      </c>
      <c r="AL113" s="4">
        <f t="shared" si="122"/>
        <v>-0.81448197098817365</v>
      </c>
      <c r="AM113" s="4">
        <f t="shared" si="123"/>
        <v>-0.82570666938304493</v>
      </c>
      <c r="AN113" s="4">
        <f t="shared" si="124"/>
        <v>-0.82923330099625281</v>
      </c>
      <c r="AO113" s="4">
        <f t="shared" si="125"/>
        <v>-0.82553757501084102</v>
      </c>
      <c r="AP113" s="4">
        <f t="shared" si="126"/>
        <v>-0.82450049131757253</v>
      </c>
      <c r="AQ113" s="4">
        <f t="shared" si="127"/>
        <v>-0.82311453013116986</v>
      </c>
      <c r="AR113" s="4">
        <f t="shared" si="128"/>
        <v>-0.82341240350824163</v>
      </c>
      <c r="AS113" s="4">
        <f t="shared" si="129"/>
        <v>-0.83111884531388758</v>
      </c>
      <c r="AT113" s="4">
        <f t="shared" si="130"/>
        <v>-0.82599279425607386</v>
      </c>
      <c r="AU113" s="4">
        <f t="shared" si="131"/>
        <v>-0.82599339666078497</v>
      </c>
      <c r="AV113" s="4">
        <f t="shared" si="132"/>
        <v>-0.82263197913677211</v>
      </c>
      <c r="AW113" s="4">
        <f t="shared" si="133"/>
        <v>-0.82599402869195726</v>
      </c>
      <c r="AX113" s="4">
        <f t="shared" si="134"/>
        <v>-0.81695176588841523</v>
      </c>
      <c r="BA113" t="s">
        <v>0</v>
      </c>
      <c r="BB113">
        <v>-192.747477442075</v>
      </c>
      <c r="BC113">
        <v>-152.30606362541801</v>
      </c>
      <c r="BD113">
        <v>-40.440115994913</v>
      </c>
      <c r="BE113">
        <v>-192.79743253569401</v>
      </c>
      <c r="BF113">
        <v>-152.34437520406601</v>
      </c>
      <c r="BG113">
        <v>-40.451718820312003</v>
      </c>
      <c r="BH113">
        <v>-192.81374002562799</v>
      </c>
      <c r="BI113">
        <v>-152.35668534814801</v>
      </c>
      <c r="BJ113">
        <v>-40.455770291447998</v>
      </c>
      <c r="BK113">
        <v>-192.74736341668</v>
      </c>
      <c r="BL113">
        <v>-152.30598728491699</v>
      </c>
      <c r="BM113">
        <v>-40.440058448926003</v>
      </c>
      <c r="BN113">
        <v>-192.79647240763299</v>
      </c>
      <c r="BO113">
        <v>-152.34362015703999</v>
      </c>
      <c r="BP113">
        <v>-40.451546480562001</v>
      </c>
      <c r="BQ113">
        <v>-192.81109600914701</v>
      </c>
      <c r="BR113">
        <v>-152.35469384272901</v>
      </c>
      <c r="BS113">
        <v>-40.455091478688999</v>
      </c>
      <c r="BT113">
        <v>-192.747300347932</v>
      </c>
      <c r="BU113">
        <v>-152.30593961371301</v>
      </c>
      <c r="BV113">
        <v>-40.440039266893002</v>
      </c>
      <c r="BW113">
        <v>-192.796151520249</v>
      </c>
      <c r="BX113">
        <v>-152.34335832051701</v>
      </c>
      <c r="BY113">
        <v>-40.451477621919999</v>
      </c>
      <c r="BZ113">
        <v>-192.81004378219399</v>
      </c>
      <c r="CA113">
        <v>-152.353907837279</v>
      </c>
      <c r="CB113">
        <v>-40.454822019801</v>
      </c>
      <c r="CC113">
        <v>-192.74727858517801</v>
      </c>
      <c r="CD113">
        <v>-152.30591802465301</v>
      </c>
      <c r="CE113">
        <v>-40.440036088393001</v>
      </c>
      <c r="CF113">
        <v>-192.795976491429</v>
      </c>
      <c r="CG113">
        <v>-152.343214567182</v>
      </c>
      <c r="CH113">
        <v>-40.451445620996999</v>
      </c>
      <c r="CI113">
        <v>-192.80965382107999</v>
      </c>
      <c r="CJ113">
        <v>-152.35360016841</v>
      </c>
      <c r="CK113">
        <v>-40.45473734846</v>
      </c>
    </row>
  </sheetData>
  <conditionalFormatting sqref="G18:Z113">
    <cfRule type="colorScale" priority="2">
      <colorScale>
        <cfvo type="min"/>
        <cfvo type="max"/>
        <color rgb="FFFCFCFF"/>
        <color rgb="FFF8696B"/>
      </colorScale>
    </cfRule>
  </conditionalFormatting>
  <conditionalFormatting sqref="AA18:AA113">
    <cfRule type="colorScale" priority="1">
      <colorScale>
        <cfvo type="min"/>
        <cfvo type="max"/>
        <color rgb="FFFCFCFF"/>
        <color rgb="FFF8696B"/>
      </colorScale>
    </cfRule>
  </conditionalFormatting>
  <conditionalFormatting sqref="AB18:AB1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8227-CADF-1A42-A2C4-7FDD35C9334E}">
  <dimension ref="A1:CK113"/>
  <sheetViews>
    <sheetView workbookViewId="0">
      <selection activeCell="F1" sqref="F1:F1048576"/>
    </sheetView>
  </sheetViews>
  <sheetFormatPr baseColWidth="10" defaultRowHeight="16" x14ac:dyDescent="0.2"/>
  <cols>
    <col min="3" max="3" width="4.33203125" customWidth="1"/>
    <col min="5" max="5" width="10.83203125" style="3"/>
    <col min="6" max="6" width="10.83203125" style="2"/>
    <col min="32" max="32" width="18.6640625" bestFit="1" customWidth="1"/>
    <col min="35" max="35" width="12.83203125" customWidth="1"/>
    <col min="39" max="39" width="11.33203125" bestFit="1" customWidth="1"/>
  </cols>
  <sheetData>
    <row r="1" spans="1:48" x14ac:dyDescent="0.2">
      <c r="G1" t="s">
        <v>267</v>
      </c>
      <c r="W1" s="84">
        <f>1/((4/3)^3.22-1)</f>
        <v>0.65563434335653203</v>
      </c>
      <c r="X1" s="84">
        <f>1/((5/4)^3-1)</f>
        <v>1.0491803278688525</v>
      </c>
      <c r="AB1" s="84">
        <f>1/((4/3)^3.22-1)</f>
        <v>0.65563434335653203</v>
      </c>
      <c r="AC1" s="84">
        <f>1/((5/4)^3-1)</f>
        <v>1.0491803278688525</v>
      </c>
      <c r="AD1">
        <v>7.0000000000000007E-2</v>
      </c>
    </row>
    <row r="2" spans="1:48" ht="188" x14ac:dyDescent="0.2">
      <c r="A2" s="13"/>
      <c r="B2" s="13"/>
      <c r="C2" s="13"/>
      <c r="D2" s="13"/>
      <c r="E2" s="15"/>
      <c r="F2" s="14"/>
      <c r="G2" s="13" t="str">
        <f t="shared" ref="G2:Q2" si="0">T17</f>
        <v>Default/haVTZ</v>
      </c>
      <c r="H2" s="13" t="str">
        <f t="shared" si="0"/>
        <v>Default/haVQZ</v>
      </c>
      <c r="I2" s="13" t="str">
        <f t="shared" si="0"/>
        <v>Default/haV5Z</v>
      </c>
      <c r="J2" s="13" t="str">
        <f t="shared" si="0"/>
        <v>Normal/{T,Q}</v>
      </c>
      <c r="K2" s="13" t="str">
        <f t="shared" si="0"/>
        <v>Normal/{Q,5}</v>
      </c>
      <c r="L2" s="13" t="str">
        <f t="shared" si="0"/>
        <v>Tight/haVTZ</v>
      </c>
      <c r="M2" s="13" t="str">
        <f t="shared" si="0"/>
        <v>Tight/haVQZ</v>
      </c>
      <c r="N2" s="13" t="str">
        <f t="shared" si="0"/>
        <v>Tight/haV5Z</v>
      </c>
      <c r="O2" s="13" t="str">
        <f t="shared" si="0"/>
        <v>Tight/{T,Q}</v>
      </c>
      <c r="P2" s="13" t="str">
        <f t="shared" si="0"/>
        <v>Tight/{Q,5}</v>
      </c>
      <c r="Q2" s="13" t="str">
        <f t="shared" si="0"/>
        <v>Default{T,Q}+0.07[Tight - Default]/T</v>
      </c>
      <c r="R2" s="13"/>
      <c r="S2" s="13"/>
      <c r="T2" s="13"/>
      <c r="U2" s="13"/>
      <c r="V2" s="13"/>
      <c r="Y2" s="13"/>
      <c r="Z2" s="13"/>
      <c r="AA2" s="13"/>
      <c r="AF2" s="13"/>
      <c r="AG2" s="13"/>
      <c r="AH2" s="13"/>
      <c r="AI2" s="13"/>
    </row>
    <row r="3" spans="1:48" x14ac:dyDescent="0.2">
      <c r="E3" s="2" t="s">
        <v>123</v>
      </c>
      <c r="F3" s="12" t="s">
        <v>122</v>
      </c>
      <c r="G3" s="2">
        <f t="shared" ref="G3:Q3" si="1">SQRT(SUMXMY2(T18:T113,$F18:$F113)/COUNT(T18:T113))</f>
        <v>0.19762521090293067</v>
      </c>
      <c r="H3" s="2">
        <f t="shared" si="1"/>
        <v>9.5961813301458476E-2</v>
      </c>
      <c r="I3" s="2">
        <f t="shared" si="1"/>
        <v>5.5146444852575298E-2</v>
      </c>
      <c r="J3" s="2">
        <f t="shared" si="1"/>
        <v>3.0288029418091118E-2</v>
      </c>
      <c r="K3" s="2">
        <f t="shared" si="1"/>
        <v>4.6280077264756699E-2</v>
      </c>
      <c r="L3" s="2">
        <f t="shared" si="1"/>
        <v>0.18452312095374832</v>
      </c>
      <c r="M3" s="2">
        <f t="shared" si="1"/>
        <v>8.7077480533628723E-2</v>
      </c>
      <c r="N3" s="2">
        <f t="shared" si="1"/>
        <v>4.6352508594155947E-2</v>
      </c>
      <c r="O3" s="2">
        <f t="shared" si="1"/>
        <v>2.4534846775872646E-2</v>
      </c>
      <c r="P3" s="2">
        <f t="shared" si="1"/>
        <v>5.1722338613959647E-2</v>
      </c>
      <c r="Q3" s="2">
        <f t="shared" si="1"/>
        <v>2.9374244236478886E-2</v>
      </c>
      <c r="R3" s="2"/>
      <c r="S3" s="2"/>
      <c r="T3" s="12"/>
      <c r="U3" s="12"/>
      <c r="V3" s="12"/>
      <c r="Y3" s="12"/>
      <c r="Z3" s="12"/>
      <c r="AA3" s="12"/>
      <c r="AF3" s="12"/>
      <c r="AG3" s="12"/>
      <c r="AH3" s="12"/>
      <c r="AI3" s="12"/>
    </row>
    <row r="4" spans="1:48" x14ac:dyDescent="0.2">
      <c r="E4" s="62"/>
      <c r="F4" s="62" t="s">
        <v>121</v>
      </c>
      <c r="G4" s="62">
        <f t="shared" ref="G4:Q11" si="2">SQRT((SUMXMY2(T18,$F18)+SUMXMY2(T26,$F26)+SUMXMY2(T34,$F34)+SUMXMY2(T42,$F42)+SUMXMY2(T50,$F50)+SUMXMY2(T58,$F58)+SUMXMY2(T66,$F66)+SUMXMY2(T74,$F74)+SUMXMY2(T82,$F82)+SUMXMY2(T90,$F90)+SUMXMY2(T98,$F98)+SUMXMY2(T106,$F106))/12)</f>
        <v>0.29205697256891333</v>
      </c>
      <c r="H4" s="62">
        <f t="shared" si="2"/>
        <v>0.14108450579402104</v>
      </c>
      <c r="I4" s="62">
        <f t="shared" si="2"/>
        <v>7.0253674138990987E-2</v>
      </c>
      <c r="J4" s="62">
        <f t="shared" si="2"/>
        <v>4.3369045283453214E-2</v>
      </c>
      <c r="K4" s="62">
        <f t="shared" si="2"/>
        <v>7.045852239676526E-3</v>
      </c>
      <c r="L4" s="62">
        <f t="shared" si="2"/>
        <v>0.27241085884056432</v>
      </c>
      <c r="M4" s="62">
        <f t="shared" si="2"/>
        <v>0.1293080012768382</v>
      </c>
      <c r="N4" s="62">
        <f t="shared" si="2"/>
        <v>5.8159338089562543E-2</v>
      </c>
      <c r="O4" s="62">
        <f t="shared" si="2"/>
        <v>3.6847082934346069E-2</v>
      </c>
      <c r="P4" s="62">
        <f t="shared" si="2"/>
        <v>1.7434125651823618E-2</v>
      </c>
      <c r="Q4" s="62">
        <f t="shared" si="2"/>
        <v>4.2000413338268101E-2</v>
      </c>
      <c r="R4" s="62"/>
      <c r="S4" s="62"/>
      <c r="T4" s="40"/>
      <c r="U4" s="40"/>
      <c r="V4" s="40"/>
      <c r="Y4" s="40"/>
      <c r="Z4" s="40"/>
      <c r="AA4" s="40"/>
      <c r="AF4" s="40"/>
      <c r="AG4" s="40"/>
      <c r="AH4" s="40"/>
      <c r="AI4" s="40"/>
    </row>
    <row r="5" spans="1:48" x14ac:dyDescent="0.2">
      <c r="E5" s="62"/>
      <c r="F5" s="62" t="s">
        <v>120</v>
      </c>
      <c r="G5" s="62">
        <f t="shared" si="2"/>
        <v>0.25950404061811594</v>
      </c>
      <c r="H5" s="62">
        <f t="shared" si="2"/>
        <v>0.12716477832093037</v>
      </c>
      <c r="I5" s="62">
        <f t="shared" si="2"/>
        <v>6.5077321564904173E-2</v>
      </c>
      <c r="J5" s="62">
        <f t="shared" si="2"/>
        <v>4.1075485600286579E-2</v>
      </c>
      <c r="K5" s="62">
        <f t="shared" si="2"/>
        <v>7.4411908406352995E-3</v>
      </c>
      <c r="L5" s="62">
        <f t="shared" si="2"/>
        <v>0.24223941441356717</v>
      </c>
      <c r="M5" s="62">
        <f t="shared" si="2"/>
        <v>0.11580279790583174</v>
      </c>
      <c r="N5" s="62">
        <f t="shared" si="2"/>
        <v>5.2646174893715723E-2</v>
      </c>
      <c r="O5" s="62">
        <f t="shared" si="2"/>
        <v>3.4019628622426024E-2</v>
      </c>
      <c r="P5" s="62">
        <f t="shared" si="2"/>
        <v>1.5032808843035933E-2</v>
      </c>
      <c r="Q5" s="62">
        <f t="shared" si="2"/>
        <v>3.9865022142466185E-2</v>
      </c>
      <c r="R5" s="62"/>
      <c r="S5" s="62"/>
      <c r="T5" s="40"/>
      <c r="U5" s="40"/>
      <c r="V5" s="40"/>
      <c r="Y5" s="40"/>
      <c r="Z5" s="40"/>
      <c r="AA5" s="40"/>
      <c r="AF5" s="40"/>
      <c r="AG5" s="40"/>
      <c r="AH5" s="40"/>
      <c r="AI5" s="40"/>
    </row>
    <row r="6" spans="1:48" x14ac:dyDescent="0.2">
      <c r="E6" s="62"/>
      <c r="F6" s="86" t="s">
        <v>119</v>
      </c>
      <c r="G6" s="86">
        <f t="shared" si="2"/>
        <v>0.23138638443182949</v>
      </c>
      <c r="H6" s="86">
        <f t="shared" si="2"/>
        <v>0.11342473222751712</v>
      </c>
      <c r="I6" s="86">
        <f t="shared" si="2"/>
        <v>5.9528649366473056E-2</v>
      </c>
      <c r="J6" s="86">
        <f t="shared" si="2"/>
        <v>3.6715234555560292E-2</v>
      </c>
      <c r="K6" s="86">
        <f t="shared" si="2"/>
        <v>9.3514636161029403E-3</v>
      </c>
      <c r="L6" s="86">
        <f t="shared" si="2"/>
        <v>0.21596490934899878</v>
      </c>
      <c r="M6" s="86">
        <f t="shared" si="2"/>
        <v>0.10260182791825967</v>
      </c>
      <c r="N6" s="86">
        <f t="shared" si="2"/>
        <v>4.6752529963755479E-2</v>
      </c>
      <c r="O6" s="86">
        <f t="shared" si="2"/>
        <v>2.9758664246828211E-2</v>
      </c>
      <c r="P6" s="86">
        <f t="shared" si="2"/>
        <v>1.4144033188927489E-2</v>
      </c>
      <c r="Q6" s="86">
        <f t="shared" si="2"/>
        <v>3.5608451434795893E-2</v>
      </c>
      <c r="R6" s="86"/>
      <c r="S6" s="86"/>
      <c r="T6" s="40"/>
      <c r="U6" s="40"/>
      <c r="V6" s="40"/>
      <c r="Y6" s="40"/>
      <c r="Z6" s="40"/>
      <c r="AA6" s="40"/>
      <c r="AF6" s="40"/>
      <c r="AG6" s="40"/>
      <c r="AH6" s="40"/>
      <c r="AI6" s="40"/>
    </row>
    <row r="7" spans="1:48" x14ac:dyDescent="0.2">
      <c r="E7" s="62"/>
      <c r="F7" s="62" t="s">
        <v>118</v>
      </c>
      <c r="G7" s="62">
        <f t="shared" si="2"/>
        <v>0.20786563755512522</v>
      </c>
      <c r="H7" s="62">
        <f t="shared" si="2"/>
        <v>9.9695246937584095E-2</v>
      </c>
      <c r="I7" s="62">
        <f t="shared" si="2"/>
        <v>5.2988032094263456E-2</v>
      </c>
      <c r="J7" s="62">
        <f t="shared" si="2"/>
        <v>2.9504968951465115E-2</v>
      </c>
      <c r="K7" s="62">
        <f t="shared" si="2"/>
        <v>7.6711080872785527E-3</v>
      </c>
      <c r="L7" s="62">
        <f t="shared" si="2"/>
        <v>0.19416997050354803</v>
      </c>
      <c r="M7" s="62">
        <f t="shared" si="2"/>
        <v>9.0519837114151555E-2</v>
      </c>
      <c r="N7" s="62">
        <f t="shared" si="2"/>
        <v>4.0996944499199932E-2</v>
      </c>
      <c r="O7" s="62">
        <f t="shared" si="2"/>
        <v>2.4231128897112288E-2</v>
      </c>
      <c r="P7" s="62">
        <f t="shared" si="2"/>
        <v>1.2640330763389477E-2</v>
      </c>
      <c r="Q7" s="62">
        <f t="shared" si="2"/>
        <v>2.8513031326648123E-2</v>
      </c>
      <c r="R7" s="62"/>
      <c r="S7" s="62"/>
      <c r="T7" s="40"/>
      <c r="U7" s="40"/>
      <c r="V7" s="40"/>
      <c r="Y7" s="40"/>
      <c r="Z7" s="40"/>
      <c r="AA7" s="40"/>
      <c r="AG7" s="40"/>
      <c r="AH7" s="40"/>
      <c r="AI7" s="40"/>
    </row>
    <row r="8" spans="1:48" x14ac:dyDescent="0.2">
      <c r="E8" s="62"/>
      <c r="F8" s="62" t="s">
        <v>117</v>
      </c>
      <c r="G8" s="62">
        <f t="shared" si="2"/>
        <v>0.18586211194667346</v>
      </c>
      <c r="H8" s="62">
        <f t="shared" si="2"/>
        <v>8.9843177558029702E-2</v>
      </c>
      <c r="I8" s="62">
        <f t="shared" si="2"/>
        <v>5.1391347375267203E-2</v>
      </c>
      <c r="J8" s="62">
        <f t="shared" si="2"/>
        <v>2.7365251413240609E-2</v>
      </c>
      <c r="K8" s="62">
        <f t="shared" si="2"/>
        <v>1.3514386640358729E-2</v>
      </c>
      <c r="L8" s="62">
        <f t="shared" si="2"/>
        <v>0.17366414056563337</v>
      </c>
      <c r="M8" s="62">
        <f t="shared" si="2"/>
        <v>8.1148435936726021E-2</v>
      </c>
      <c r="N8" s="62">
        <f t="shared" si="2"/>
        <v>3.7399231075711303E-2</v>
      </c>
      <c r="O8" s="62">
        <f t="shared" si="2"/>
        <v>2.1678400716851155E-2</v>
      </c>
      <c r="P8" s="62">
        <f t="shared" si="2"/>
        <v>9.9009625661401948E-3</v>
      </c>
      <c r="Q8" s="62">
        <f t="shared" si="2"/>
        <v>2.6479470139688904E-2</v>
      </c>
      <c r="R8" s="62"/>
      <c r="S8" s="62"/>
      <c r="T8" s="40"/>
      <c r="U8" s="40"/>
      <c r="V8" s="40"/>
      <c r="Y8" s="40"/>
      <c r="Z8" s="40"/>
      <c r="AA8" s="40"/>
      <c r="AG8" s="40"/>
      <c r="AH8" s="40"/>
      <c r="AI8" s="40"/>
    </row>
    <row r="9" spans="1:48" x14ac:dyDescent="0.2">
      <c r="E9" s="62"/>
      <c r="F9" s="62" t="s">
        <v>116</v>
      </c>
      <c r="G9" s="62">
        <f t="shared" si="2"/>
        <v>0.14188152831294515</v>
      </c>
      <c r="H9" s="62">
        <f t="shared" si="2"/>
        <v>6.8723158856097352E-2</v>
      </c>
      <c r="I9" s="62">
        <f t="shared" si="2"/>
        <v>7.0507312672192402E-2</v>
      </c>
      <c r="J9" s="62">
        <f t="shared" si="2"/>
        <v>2.1367809464196658E-2</v>
      </c>
      <c r="K9" s="62">
        <f t="shared" si="2"/>
        <v>0.12233325528418539</v>
      </c>
      <c r="L9" s="62">
        <f t="shared" si="2"/>
        <v>0.13260862046386462</v>
      </c>
      <c r="M9" s="62">
        <f t="shared" si="2"/>
        <v>6.0910104673469079E-2</v>
      </c>
      <c r="N9" s="62">
        <f t="shared" si="2"/>
        <v>7.0210344484798307E-2</v>
      </c>
      <c r="O9" s="62">
        <f t="shared" si="2"/>
        <v>1.4983951232331091E-2</v>
      </c>
      <c r="P9" s="62">
        <f t="shared" si="2"/>
        <v>0.13508446033435995</v>
      </c>
      <c r="Q9" s="62">
        <f t="shared" si="2"/>
        <v>2.0729086080020089E-2</v>
      </c>
      <c r="R9" s="62"/>
      <c r="S9" s="62"/>
      <c r="T9" s="40"/>
      <c r="U9" s="40"/>
      <c r="V9" s="40"/>
      <c r="Y9" s="40"/>
      <c r="Z9" s="40"/>
      <c r="AA9" s="40"/>
      <c r="AG9" s="40"/>
      <c r="AH9" s="40"/>
      <c r="AI9" s="40"/>
    </row>
    <row r="10" spans="1:48" x14ac:dyDescent="0.2">
      <c r="E10" s="62"/>
      <c r="F10" s="62" t="s">
        <v>115</v>
      </c>
      <c r="G10" s="62">
        <f t="shared" si="2"/>
        <v>8.734526306640765E-2</v>
      </c>
      <c r="H10" s="62">
        <f t="shared" si="2"/>
        <v>4.1597852163949012E-2</v>
      </c>
      <c r="I10" s="62">
        <f t="shared" si="2"/>
        <v>3.2421678582996785E-2</v>
      </c>
      <c r="J10" s="62">
        <f t="shared" si="2"/>
        <v>1.4542344123023378E-2</v>
      </c>
      <c r="K10" s="62">
        <f t="shared" si="2"/>
        <v>4.0245637616823017E-2</v>
      </c>
      <c r="L10" s="62">
        <f t="shared" si="2"/>
        <v>8.1993256904671213E-2</v>
      </c>
      <c r="M10" s="62">
        <f t="shared" si="2"/>
        <v>3.6281295173923554E-2</v>
      </c>
      <c r="N10" s="62">
        <f t="shared" si="2"/>
        <v>2.7797726912304477E-2</v>
      </c>
      <c r="O10" s="62">
        <f t="shared" si="2"/>
        <v>8.1246685273868597E-3</v>
      </c>
      <c r="P10" s="62">
        <f t="shared" si="2"/>
        <v>4.6124719568273034E-2</v>
      </c>
      <c r="Q10" s="62">
        <f t="shared" si="2"/>
        <v>1.4288203368580814E-2</v>
      </c>
      <c r="R10" s="62"/>
      <c r="S10" s="62"/>
      <c r="T10" s="40"/>
      <c r="U10" s="40"/>
      <c r="V10" s="40"/>
      <c r="Y10" s="40"/>
      <c r="Z10" s="40"/>
      <c r="AA10" s="40"/>
      <c r="AF10" s="40"/>
      <c r="AG10" s="40"/>
      <c r="AH10" s="40"/>
      <c r="AI10" s="40"/>
    </row>
    <row r="11" spans="1:48" x14ac:dyDescent="0.2">
      <c r="E11" s="62"/>
      <c r="F11" s="62" t="s">
        <v>114</v>
      </c>
      <c r="G11" s="62">
        <f t="shared" si="2"/>
        <v>2.7460875108177445E-2</v>
      </c>
      <c r="H11" s="62">
        <f t="shared" si="2"/>
        <v>1.6256559042725868E-2</v>
      </c>
      <c r="I11" s="62">
        <f t="shared" si="2"/>
        <v>1.1979061686022384E-2</v>
      </c>
      <c r="J11" s="62">
        <f t="shared" si="2"/>
        <v>1.1635141686048098E-2</v>
      </c>
      <c r="K11" s="62">
        <f t="shared" si="2"/>
        <v>1.0755368204727778E-2</v>
      </c>
      <c r="L11" s="62">
        <f t="shared" si="2"/>
        <v>2.6318316613653667E-2</v>
      </c>
      <c r="M11" s="62">
        <f t="shared" si="2"/>
        <v>1.4022690273205544E-2</v>
      </c>
      <c r="N11" s="62">
        <f t="shared" si="2"/>
        <v>8.1764900973936381E-3</v>
      </c>
      <c r="O11" s="62">
        <f t="shared" si="2"/>
        <v>8.2109196749780289E-3</v>
      </c>
      <c r="P11" s="62">
        <f t="shared" si="2"/>
        <v>6.2053637404584638E-3</v>
      </c>
      <c r="Q11" s="62">
        <f t="shared" si="2"/>
        <v>1.1556392672356615E-2</v>
      </c>
      <c r="R11" s="62"/>
      <c r="S11" s="62"/>
      <c r="T11" s="40"/>
      <c r="U11" s="40"/>
      <c r="V11" s="40"/>
      <c r="Y11" s="40"/>
      <c r="Z11" s="40"/>
      <c r="AA11" s="40"/>
      <c r="AF11" s="40"/>
      <c r="AG11" s="40"/>
      <c r="AH11" s="40"/>
      <c r="AI11" s="40"/>
    </row>
    <row r="12" spans="1:48" x14ac:dyDescent="0.2">
      <c r="E12" s="11"/>
      <c r="F12" s="11" t="s">
        <v>113</v>
      </c>
      <c r="G12" s="11">
        <f t="shared" ref="G12:Q12" si="3">SQRT(SUMXMY2(T18:T49,$F18:$F49)/COUNT(T18:T49))</f>
        <v>6.1157057299960217E-2</v>
      </c>
      <c r="H12" s="11">
        <f t="shared" si="3"/>
        <v>3.1100606873757909E-2</v>
      </c>
      <c r="I12" s="11">
        <f t="shared" si="3"/>
        <v>3.9685378476539884E-2</v>
      </c>
      <c r="J12" s="11">
        <f t="shared" si="3"/>
        <v>1.2508682295139873E-2</v>
      </c>
      <c r="K12" s="11">
        <f t="shared" si="3"/>
        <v>7.8178857606627586E-2</v>
      </c>
      <c r="L12" s="11">
        <f t="shared" si="3"/>
        <v>5.7142067617637009E-2</v>
      </c>
      <c r="M12" s="11">
        <f t="shared" si="3"/>
        <v>2.8118978568850879E-2</v>
      </c>
      <c r="N12" s="11">
        <f t="shared" si="3"/>
        <v>4.2420334029153565E-2</v>
      </c>
      <c r="O12" s="11">
        <f t="shared" si="3"/>
        <v>9.9047540333612044E-3</v>
      </c>
      <c r="P12" s="11">
        <f t="shared" si="3"/>
        <v>8.7750201415752724E-2</v>
      </c>
      <c r="Q12" s="11">
        <f t="shared" si="3"/>
        <v>1.2245452368008301E-2</v>
      </c>
      <c r="R12" s="11"/>
      <c r="S12" s="11"/>
      <c r="T12" s="10"/>
      <c r="U12" s="10"/>
      <c r="V12" s="10"/>
      <c r="Y12" s="10"/>
      <c r="Z12" s="10"/>
      <c r="AA12" s="10"/>
      <c r="AF12" s="10"/>
      <c r="AG12" s="10"/>
      <c r="AH12" s="10"/>
      <c r="AI12" s="10"/>
      <c r="AM12">
        <v>-255.27559454999999</v>
      </c>
    </row>
    <row r="13" spans="1:48" x14ac:dyDescent="0.2">
      <c r="E13" s="9"/>
      <c r="F13" s="9" t="s">
        <v>112</v>
      </c>
      <c r="G13" s="9">
        <f t="shared" ref="G13:Q13" si="4">SQRT(SUMXMY2(T50:T81,$F50:$F81)/COUNT(T50:T81))</f>
        <v>0.15812698541878403</v>
      </c>
      <c r="H13" s="9">
        <f t="shared" si="4"/>
        <v>7.7176796782112742E-2</v>
      </c>
      <c r="I13" s="9">
        <f t="shared" si="4"/>
        <v>4.3582010895736496E-2</v>
      </c>
      <c r="J13" s="9">
        <f t="shared" si="4"/>
        <v>2.5442871425827528E-2</v>
      </c>
      <c r="K13" s="9">
        <f t="shared" si="4"/>
        <v>1.0568385638467154E-2</v>
      </c>
      <c r="L13" s="9">
        <f t="shared" si="4"/>
        <v>0.1494502391103083</v>
      </c>
      <c r="M13" s="9">
        <f t="shared" si="4"/>
        <v>7.1818824459249905E-2</v>
      </c>
      <c r="N13" s="9">
        <f t="shared" si="4"/>
        <v>3.2844501518771149E-2</v>
      </c>
      <c r="O13" s="9">
        <f t="shared" si="4"/>
        <v>2.2419285088461031E-2</v>
      </c>
      <c r="P13" s="9">
        <f t="shared" si="4"/>
        <v>9.2811619327538876E-3</v>
      </c>
      <c r="Q13" s="9">
        <f t="shared" si="4"/>
        <v>2.4827449655716725E-2</v>
      </c>
      <c r="R13" s="9"/>
      <c r="S13" s="9"/>
      <c r="T13" s="8"/>
      <c r="U13" s="8"/>
      <c r="V13" s="8"/>
      <c r="Y13" s="8"/>
      <c r="Z13" s="8"/>
      <c r="AA13" s="8"/>
      <c r="AF13" s="8"/>
      <c r="AG13" s="8"/>
      <c r="AH13" s="8"/>
      <c r="AI13" s="8"/>
    </row>
    <row r="14" spans="1:48" x14ac:dyDescent="0.2">
      <c r="E14" s="7"/>
      <c r="F14" s="7" t="s">
        <v>111</v>
      </c>
      <c r="G14" s="7">
        <f t="shared" ref="G14:Q14" si="5">SQRT(SUMXMY2(T82:T113,$F82:$F113)/COUNT(T82:T113))</f>
        <v>0.29735978675345548</v>
      </c>
      <c r="H14" s="7">
        <f t="shared" si="5"/>
        <v>0.14388364440355392</v>
      </c>
      <c r="I14" s="7">
        <f t="shared" si="5"/>
        <v>7.5160296707051905E-2</v>
      </c>
      <c r="J14" s="7">
        <f t="shared" si="5"/>
        <v>4.4139408003976685E-2</v>
      </c>
      <c r="K14" s="7">
        <f t="shared" si="5"/>
        <v>1.4209577868988266E-2</v>
      </c>
      <c r="L14" s="7">
        <f t="shared" si="5"/>
        <v>0.27666903809025678</v>
      </c>
      <c r="M14" s="7">
        <f t="shared" si="5"/>
        <v>0.12961034814315339</v>
      </c>
      <c r="N14" s="7">
        <f t="shared" si="5"/>
        <v>5.9727875734470748E-2</v>
      </c>
      <c r="O14" s="7">
        <f t="shared" si="5"/>
        <v>3.4715236173869957E-2</v>
      </c>
      <c r="P14" s="7">
        <f t="shared" si="5"/>
        <v>1.5471364508799297E-2</v>
      </c>
      <c r="Q14" s="7">
        <f t="shared" si="5"/>
        <v>4.2687062598504355E-2</v>
      </c>
      <c r="R14" s="7"/>
      <c r="S14" s="7"/>
      <c r="T14" s="6"/>
      <c r="U14" s="6"/>
      <c r="V14" s="6"/>
      <c r="Y14" s="6"/>
      <c r="Z14" s="6"/>
      <c r="AA14" s="6"/>
      <c r="AH14" s="6"/>
      <c r="AI14" s="6"/>
    </row>
    <row r="16" spans="1:48" ht="17" x14ac:dyDescent="0.25">
      <c r="B16" s="5" t="s">
        <v>124</v>
      </c>
      <c r="F16" s="2" t="s">
        <v>125</v>
      </c>
      <c r="AG16" t="s">
        <v>266</v>
      </c>
      <c r="AJ16" t="s">
        <v>265</v>
      </c>
      <c r="AM16" t="s">
        <v>264</v>
      </c>
      <c r="AP16" t="s">
        <v>258</v>
      </c>
      <c r="AS16" t="s">
        <v>257</v>
      </c>
      <c r="AV16" t="s">
        <v>256</v>
      </c>
    </row>
    <row r="17" spans="1:89" ht="17" x14ac:dyDescent="0.25">
      <c r="A17" s="16"/>
      <c r="B17" s="16" t="s">
        <v>108</v>
      </c>
      <c r="C17" s="6"/>
      <c r="D17" s="6"/>
      <c r="E17" s="7" t="s">
        <v>109</v>
      </c>
      <c r="F17" s="2" t="s">
        <v>107</v>
      </c>
      <c r="G17" s="6" t="str">
        <f t="shared" ref="G17:Q17" si="6">T17</f>
        <v>Default/haVTZ</v>
      </c>
      <c r="H17" s="6" t="str">
        <f t="shared" si="6"/>
        <v>Default/haVQZ</v>
      </c>
      <c r="I17" s="6" t="str">
        <f t="shared" si="6"/>
        <v>Default/haV5Z</v>
      </c>
      <c r="J17" s="6" t="str">
        <f t="shared" si="6"/>
        <v>Normal/{T,Q}</v>
      </c>
      <c r="K17" s="6" t="str">
        <f t="shared" si="6"/>
        <v>Normal/{Q,5}</v>
      </c>
      <c r="L17" s="6" t="str">
        <f t="shared" si="6"/>
        <v>Tight/haVTZ</v>
      </c>
      <c r="M17" s="6" t="str">
        <f t="shared" si="6"/>
        <v>Tight/haVQZ</v>
      </c>
      <c r="N17" s="6" t="str">
        <f t="shared" si="6"/>
        <v>Tight/haV5Z</v>
      </c>
      <c r="O17" s="6" t="str">
        <f t="shared" si="6"/>
        <v>Tight/{T,Q}</v>
      </c>
      <c r="P17" s="6" t="str">
        <f t="shared" si="6"/>
        <v>Tight/{Q,5}</v>
      </c>
      <c r="Q17" s="6" t="str">
        <f t="shared" si="6"/>
        <v>Default{T,Q}+0.07[Tight - Default]/T</v>
      </c>
      <c r="R17" s="6"/>
      <c r="S17" s="6"/>
      <c r="T17" s="6" t="str">
        <f>AG16</f>
        <v>Default/haVTZ</v>
      </c>
      <c r="U17" s="6" t="str">
        <f>AJ16</f>
        <v>Default/haVQZ</v>
      </c>
      <c r="V17" s="6" t="str">
        <f>AM16</f>
        <v>Default/haV5Z</v>
      </c>
      <c r="W17" s="6" t="s">
        <v>249</v>
      </c>
      <c r="X17" s="6" t="s">
        <v>248</v>
      </c>
      <c r="Y17" s="6" t="str">
        <f>AP16</f>
        <v>Tight/haVTZ</v>
      </c>
      <c r="Z17" s="6" t="str">
        <f>AS16</f>
        <v>Tight/haVQZ</v>
      </c>
      <c r="AA17" s="6" t="str">
        <f>AV16</f>
        <v>Tight/haV5Z</v>
      </c>
      <c r="AB17" s="6" t="s">
        <v>247</v>
      </c>
      <c r="AC17" s="6" t="s">
        <v>246</v>
      </c>
      <c r="AD17" s="6" t="s">
        <v>263</v>
      </c>
      <c r="AF17" s="6"/>
      <c r="AG17" s="6" t="s">
        <v>106</v>
      </c>
      <c r="AH17" s="6" t="s">
        <v>105</v>
      </c>
      <c r="AI17" s="6" t="s">
        <v>104</v>
      </c>
      <c r="AJ17" s="6" t="s">
        <v>106</v>
      </c>
      <c r="AK17" s="6" t="s">
        <v>105</v>
      </c>
      <c r="AL17" s="6" t="s">
        <v>104</v>
      </c>
      <c r="AM17" s="6" t="s">
        <v>106</v>
      </c>
      <c r="AN17" s="6" t="s">
        <v>105</v>
      </c>
      <c r="AO17" s="6" t="s">
        <v>104</v>
      </c>
      <c r="AP17" s="6" t="s">
        <v>106</v>
      </c>
      <c r="AQ17" s="6" t="s">
        <v>105</v>
      </c>
      <c r="AR17" s="6" t="s">
        <v>104</v>
      </c>
      <c r="AS17" s="6" t="s">
        <v>106</v>
      </c>
      <c r="AT17" s="6" t="s">
        <v>105</v>
      </c>
      <c r="AU17" s="6" t="s">
        <v>104</v>
      </c>
      <c r="AV17" s="6" t="s">
        <v>106</v>
      </c>
      <c r="AW17" s="6" t="s">
        <v>105</v>
      </c>
      <c r="AX17" s="6" t="s">
        <v>104</v>
      </c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</row>
    <row r="18" spans="1:89" ht="17" x14ac:dyDescent="0.25">
      <c r="A18" s="5">
        <v>1</v>
      </c>
      <c r="B18" t="s">
        <v>72</v>
      </c>
      <c r="C18" t="s">
        <v>2</v>
      </c>
      <c r="D18" t="s">
        <v>30</v>
      </c>
      <c r="E18" s="3">
        <v>0.9</v>
      </c>
      <c r="F18" s="2">
        <v>-0.59448085364006087</v>
      </c>
      <c r="G18" s="3">
        <f t="shared" ref="G18:G49" si="7">ABS(T18-$F18)</f>
        <v>9.2548554805296224E-2</v>
      </c>
      <c r="H18" s="3">
        <f t="shared" ref="H18:H49" si="8">ABS(U18-$F18)</f>
        <v>5.4960735739619904E-2</v>
      </c>
      <c r="I18" s="3">
        <f t="shared" ref="I18:I49" si="9">ABS(V18-$F18)</f>
        <v>2.551171488908377E-2</v>
      </c>
      <c r="J18" s="3">
        <f t="shared" ref="J18:J49" si="10">ABS(W18-$F18)</f>
        <v>3.0316870668291029E-2</v>
      </c>
      <c r="K18" s="3">
        <f t="shared" ref="K18:K49" si="11">ABS(X18-$F18)</f>
        <v>5.3856184622984582E-3</v>
      </c>
      <c r="L18" s="3">
        <f t="shared" ref="L18:L49" si="12">ABS(Y18-$F18)</f>
        <v>8.5947154836305772E-2</v>
      </c>
      <c r="M18" s="3">
        <f t="shared" ref="M18:M49" si="13">ABS(Z18-$F18)</f>
        <v>4.7173342837885546E-2</v>
      </c>
      <c r="N18" s="3">
        <f t="shared" ref="N18:N49" si="14">ABS(AA18-$F18)</f>
        <v>2.1313676338975629E-2</v>
      </c>
      <c r="O18" s="3">
        <f t="shared" ref="O18:O49" si="15">ABS(AB18-$F18)</f>
        <v>2.1751900068871621E-2</v>
      </c>
      <c r="P18" s="3">
        <f t="shared" ref="P18:P49" si="16">ABS(AC18-$F18)</f>
        <v>5.817777036929872E-3</v>
      </c>
      <c r="Q18" s="3">
        <f t="shared" ref="Q18:Q49" si="17">ABS(AD18-$F18)</f>
        <v>2.985477267046166E-2</v>
      </c>
      <c r="R18" s="3"/>
      <c r="S18" s="3"/>
      <c r="T18" s="4">
        <f t="shared" ref="T18:T49" si="18">627.5095*(AG18-AH18-AI18)</f>
        <v>-0.50193229883476465</v>
      </c>
      <c r="U18" s="4">
        <f t="shared" ref="U18:U49" si="19">627.5095*(AJ18-AK18-AL18)</f>
        <v>-0.53952011790044097</v>
      </c>
      <c r="V18" s="4">
        <f t="shared" ref="V18:V49" si="20">627.5095*(AM18-AN18-AO18)</f>
        <v>-0.5689691387509771</v>
      </c>
      <c r="W18" s="4">
        <f t="shared" ref="W18:W49" si="21">U18+$W$1*(U18-T18)</f>
        <v>-0.56416398297176984</v>
      </c>
      <c r="X18" s="4">
        <f t="shared" ref="X18:X49" si="22">V18+$X$1*(V18-U18)</f>
        <v>-0.59986647210235933</v>
      </c>
      <c r="Y18" s="4">
        <f t="shared" ref="Y18:Y49" si="23">627.5095*(AP18-AQ18-AR18)</f>
        <v>-0.5085336988037551</v>
      </c>
      <c r="Z18" s="4">
        <f t="shared" ref="Z18:Z49" si="24">627.5095*(AS18-AT18-AU18)</f>
        <v>-0.54730751080217532</v>
      </c>
      <c r="AA18" s="4">
        <f t="shared" ref="AA18:AA49" si="25">627.5095*(AV18-AW18-AX18)</f>
        <v>-0.57316717730108524</v>
      </c>
      <c r="AB18" s="4">
        <f t="shared" ref="AB18:AB49" si="26">Z18+$W$1*(Z18-Y18)</f>
        <v>-0.57272895357118925</v>
      </c>
      <c r="AC18" s="4">
        <f t="shared" ref="AC18:AC49" si="27">AA18+$X$1*(AA18-Z18)</f>
        <v>-0.60029863067699074</v>
      </c>
      <c r="AD18">
        <f t="shared" ref="AD18:AD49" si="28">W18+$AD$1*(Y18-T18)</f>
        <v>-0.56462608096959921</v>
      </c>
      <c r="AF18" t="s">
        <v>103</v>
      </c>
      <c r="AG18">
        <v>-348.50318915999998</v>
      </c>
      <c r="AH18">
        <v>-178.84651958000001</v>
      </c>
      <c r="AI18" s="5">
        <v>-169.65586970000001</v>
      </c>
      <c r="AJ18">
        <v>-348.59332440999998</v>
      </c>
      <c r="AK18">
        <v>-178.89112836999999</v>
      </c>
      <c r="AL18">
        <v>-169.70133626000001</v>
      </c>
      <c r="AM18">
        <v>-348.62041555000002</v>
      </c>
      <c r="AN18">
        <v>-178.90400607000001</v>
      </c>
      <c r="AO18">
        <v>-169.71550277</v>
      </c>
      <c r="AP18">
        <v>-348.50313718000001</v>
      </c>
      <c r="AQ18">
        <v>-178.84641748000001</v>
      </c>
      <c r="AR18">
        <v>-169.65590929999999</v>
      </c>
      <c r="AS18">
        <v>-348.59250047</v>
      </c>
      <c r="AT18">
        <v>-178.89057915000001</v>
      </c>
      <c r="AU18">
        <v>-169.70104913</v>
      </c>
      <c r="AV18">
        <v>-348.61887003999999</v>
      </c>
      <c r="AW18">
        <v>-178.90303822999999</v>
      </c>
      <c r="AX18">
        <v>-169.71491841</v>
      </c>
    </row>
    <row r="19" spans="1:89" ht="17" x14ac:dyDescent="0.25">
      <c r="A19" s="5">
        <v>1</v>
      </c>
      <c r="B19" t="s">
        <v>72</v>
      </c>
      <c r="C19" t="s">
        <v>2</v>
      </c>
      <c r="D19" t="s">
        <v>30</v>
      </c>
      <c r="E19" s="3">
        <v>0.95</v>
      </c>
      <c r="F19" s="2">
        <v>-0.68302444267057516</v>
      </c>
      <c r="G19" s="3">
        <f t="shared" si="7"/>
        <v>7.6047053494263661E-2</v>
      </c>
      <c r="H19" s="3">
        <f t="shared" si="8"/>
        <v>4.1006923022117725E-2</v>
      </c>
      <c r="I19" s="3">
        <f t="shared" si="9"/>
        <v>2.1309399832606268E-2</v>
      </c>
      <c r="J19" s="3">
        <f t="shared" si="10"/>
        <v>1.8033410088885149E-2</v>
      </c>
      <c r="K19" s="3">
        <f t="shared" si="11"/>
        <v>6.4314599443027198E-4</v>
      </c>
      <c r="L19" s="3">
        <f t="shared" si="12"/>
        <v>7.1139929199531493E-2</v>
      </c>
      <c r="M19" s="3">
        <f t="shared" si="13"/>
        <v>3.4669077073851362E-2</v>
      </c>
      <c r="N19" s="3">
        <f t="shared" si="14"/>
        <v>1.3835761662244872E-2</v>
      </c>
      <c r="O19" s="3">
        <f t="shared" si="15"/>
        <v>1.075753388877787E-2</v>
      </c>
      <c r="P19" s="3">
        <f t="shared" si="16"/>
        <v>8.0221430318996312E-3</v>
      </c>
      <c r="Q19" s="3">
        <f t="shared" si="17"/>
        <v>1.7689911388253932E-2</v>
      </c>
      <c r="R19" s="3"/>
      <c r="S19" s="3"/>
      <c r="T19" s="4">
        <f t="shared" si="18"/>
        <v>-0.6069773891763115</v>
      </c>
      <c r="U19" s="4">
        <f t="shared" si="19"/>
        <v>-0.64201751964845744</v>
      </c>
      <c r="V19" s="4">
        <f t="shared" si="20"/>
        <v>-0.66171504283796889</v>
      </c>
      <c r="W19" s="4">
        <f t="shared" si="21"/>
        <v>-0.66499103258169001</v>
      </c>
      <c r="X19" s="4">
        <f t="shared" si="22"/>
        <v>-0.68238129667614489</v>
      </c>
      <c r="Y19" s="4">
        <f t="shared" si="23"/>
        <v>-0.61188451347104367</v>
      </c>
      <c r="Z19" s="4">
        <f t="shared" si="24"/>
        <v>-0.6483553655967238</v>
      </c>
      <c r="AA19" s="4">
        <f t="shared" si="25"/>
        <v>-0.66918868100833029</v>
      </c>
      <c r="AB19" s="4">
        <f t="shared" si="26"/>
        <v>-0.67226690878179729</v>
      </c>
      <c r="AC19" s="4">
        <f t="shared" si="27"/>
        <v>-0.69104658570247479</v>
      </c>
      <c r="AD19">
        <f t="shared" si="28"/>
        <v>-0.66533453128232123</v>
      </c>
      <c r="AF19" t="s">
        <v>102</v>
      </c>
      <c r="AG19">
        <v>-348.50334019000002</v>
      </c>
      <c r="AH19">
        <v>-178.84650846</v>
      </c>
      <c r="AI19">
        <v>-169.65586445</v>
      </c>
      <c r="AJ19">
        <v>-348.59348519000002</v>
      </c>
      <c r="AK19">
        <v>-178.89112656</v>
      </c>
      <c r="AL19">
        <v>-169.70133551000001</v>
      </c>
      <c r="AM19">
        <v>-348.62056389999998</v>
      </c>
      <c r="AN19">
        <v>-178.90400545</v>
      </c>
      <c r="AO19">
        <v>-169.71550393999999</v>
      </c>
      <c r="AP19">
        <v>-348.50328767000002</v>
      </c>
      <c r="AQ19">
        <v>-178.84640736</v>
      </c>
      <c r="AR19">
        <v>-169.65590520999999</v>
      </c>
      <c r="AS19">
        <v>-348.59265955000001</v>
      </c>
      <c r="AT19">
        <v>-178.89057754999999</v>
      </c>
      <c r="AU19">
        <v>-169.70104878000001</v>
      </c>
      <c r="AV19">
        <v>-348.61902148000001</v>
      </c>
      <c r="AW19">
        <v>-178.90303671999999</v>
      </c>
      <c r="AX19">
        <v>-169.71491834</v>
      </c>
    </row>
    <row r="20" spans="1:89" ht="17" x14ac:dyDescent="0.25">
      <c r="A20" s="5">
        <v>1</v>
      </c>
      <c r="B20" t="s">
        <v>72</v>
      </c>
      <c r="C20" t="s">
        <v>2</v>
      </c>
      <c r="D20" t="s">
        <v>30</v>
      </c>
      <c r="E20" s="3">
        <v>1</v>
      </c>
      <c r="F20" s="2">
        <v>-0.70595329123285766</v>
      </c>
      <c r="G20" s="3">
        <f t="shared" si="7"/>
        <v>6.2279146510009653E-2</v>
      </c>
      <c r="H20" s="3">
        <f t="shared" si="8"/>
        <v>3.6544981903648854E-2</v>
      </c>
      <c r="I20" s="3">
        <f t="shared" si="9"/>
        <v>1.3527933465378061E-2</v>
      </c>
      <c r="J20" s="3">
        <f t="shared" si="10"/>
        <v>1.9672779790128603E-2</v>
      </c>
      <c r="K20" s="3">
        <f t="shared" si="11"/>
        <v>1.0621100961660135E-2</v>
      </c>
      <c r="L20" s="3">
        <f t="shared" si="12"/>
        <v>5.8953346161272568E-2</v>
      </c>
      <c r="M20" s="3">
        <f t="shared" si="13"/>
        <v>2.9385098500330109E-2</v>
      </c>
      <c r="N20" s="3">
        <f t="shared" si="14"/>
        <v>1.1563828723922698E-2</v>
      </c>
      <c r="O20" s="3">
        <f t="shared" si="15"/>
        <v>9.9991398609448057E-3</v>
      </c>
      <c r="P20" s="3">
        <f t="shared" si="16"/>
        <v>7.1338969431277155E-3</v>
      </c>
      <c r="Q20" s="3">
        <f t="shared" si="17"/>
        <v>1.9439973765717045E-2</v>
      </c>
      <c r="R20" s="3"/>
      <c r="S20" s="3"/>
      <c r="T20" s="4">
        <f t="shared" si="18"/>
        <v>-0.64367414472284801</v>
      </c>
      <c r="U20" s="4">
        <f t="shared" si="19"/>
        <v>-0.66940830932920881</v>
      </c>
      <c r="V20" s="4">
        <f t="shared" si="20"/>
        <v>-0.6924253577674796</v>
      </c>
      <c r="W20" s="4">
        <f t="shared" si="21"/>
        <v>-0.68628051144272906</v>
      </c>
      <c r="X20" s="4">
        <f t="shared" si="22"/>
        <v>-0.7165743921945178</v>
      </c>
      <c r="Y20" s="4">
        <f t="shared" si="23"/>
        <v>-0.64699994507158509</v>
      </c>
      <c r="Z20" s="4">
        <f t="shared" si="24"/>
        <v>-0.67656819273252755</v>
      </c>
      <c r="AA20" s="4">
        <f t="shared" si="25"/>
        <v>-0.69438946250893496</v>
      </c>
      <c r="AB20" s="4">
        <f t="shared" si="26"/>
        <v>-0.69595415137191285</v>
      </c>
      <c r="AC20" s="4">
        <f t="shared" si="27"/>
        <v>-0.71308718817598538</v>
      </c>
      <c r="AD20">
        <f t="shared" si="28"/>
        <v>-0.68651331746714062</v>
      </c>
      <c r="AF20" t="s">
        <v>101</v>
      </c>
      <c r="AG20">
        <v>-348.50336536999998</v>
      </c>
      <c r="AH20">
        <v>-178.84649787999999</v>
      </c>
      <c r="AI20">
        <v>-169.65584172999999</v>
      </c>
      <c r="AJ20">
        <v>-348.59350057</v>
      </c>
      <c r="AK20">
        <v>-178.89112517999999</v>
      </c>
      <c r="AL20">
        <v>-169.70130861999999</v>
      </c>
      <c r="AM20">
        <v>-348.62058671</v>
      </c>
      <c r="AN20">
        <v>-178.90400492000001</v>
      </c>
      <c r="AO20">
        <v>-169.71547834</v>
      </c>
      <c r="AP20">
        <v>-348.50330814</v>
      </c>
      <c r="AQ20">
        <v>-178.84639483000001</v>
      </c>
      <c r="AR20">
        <v>-169.65588224999999</v>
      </c>
      <c r="AS20">
        <v>-348.59267576000002</v>
      </c>
      <c r="AT20">
        <v>-178.89057593999999</v>
      </c>
      <c r="AU20">
        <v>-169.70102163999999</v>
      </c>
      <c r="AV20">
        <v>-348.61903357</v>
      </c>
      <c r="AW20">
        <v>-178.90303589999999</v>
      </c>
      <c r="AX20">
        <v>-169.71489109000001</v>
      </c>
    </row>
    <row r="21" spans="1:89" ht="17" x14ac:dyDescent="0.25">
      <c r="A21" s="5">
        <v>1</v>
      </c>
      <c r="B21" t="s">
        <v>72</v>
      </c>
      <c r="C21" t="s">
        <v>2</v>
      </c>
      <c r="D21" t="s">
        <v>30</v>
      </c>
      <c r="E21" s="3">
        <v>1.05</v>
      </c>
      <c r="F21" s="2">
        <v>-0.68822599334387957</v>
      </c>
      <c r="G21" s="3">
        <f t="shared" si="7"/>
        <v>5.3675836747970829E-2</v>
      </c>
      <c r="H21" s="3">
        <f t="shared" si="8"/>
        <v>3.0552111699249762E-2</v>
      </c>
      <c r="I21" s="3">
        <f t="shared" si="9"/>
        <v>1.7374412161180741E-2</v>
      </c>
      <c r="J21" s="3">
        <f t="shared" si="10"/>
        <v>1.5391403410974558E-2</v>
      </c>
      <c r="K21" s="3">
        <f t="shared" si="11"/>
        <v>3.548629039272222E-3</v>
      </c>
      <c r="L21" s="3">
        <f t="shared" si="12"/>
        <v>4.9979805803729183E-2</v>
      </c>
      <c r="M21" s="3">
        <f t="shared" si="13"/>
        <v>2.4653522374905479E-2</v>
      </c>
      <c r="N21" s="3">
        <f t="shared" si="14"/>
        <v>1.0986365484430438E-2</v>
      </c>
      <c r="O21" s="3">
        <f t="shared" si="15"/>
        <v>8.0487411693872524E-3</v>
      </c>
      <c r="P21" s="3">
        <f t="shared" si="16"/>
        <v>3.3529466629531601E-3</v>
      </c>
      <c r="Q21" s="3">
        <f t="shared" si="17"/>
        <v>1.5132681244877655E-2</v>
      </c>
      <c r="R21" s="3"/>
      <c r="S21" s="3"/>
      <c r="T21" s="4">
        <f t="shared" si="18"/>
        <v>-0.63455015659590874</v>
      </c>
      <c r="U21" s="4">
        <f t="shared" si="19"/>
        <v>-0.65767388164462981</v>
      </c>
      <c r="V21" s="4">
        <f t="shared" si="20"/>
        <v>-0.67085158118269883</v>
      </c>
      <c r="W21" s="4">
        <f t="shared" si="21"/>
        <v>-0.67283458993290501</v>
      </c>
      <c r="X21" s="4">
        <f t="shared" si="22"/>
        <v>-0.68467736430460735</v>
      </c>
      <c r="Y21" s="4">
        <f t="shared" si="23"/>
        <v>-0.63824618754015039</v>
      </c>
      <c r="Z21" s="4">
        <f t="shared" si="24"/>
        <v>-0.66357247096897409</v>
      </c>
      <c r="AA21" s="4">
        <f t="shared" si="25"/>
        <v>-0.67723962785944913</v>
      </c>
      <c r="AB21" s="4">
        <f t="shared" si="26"/>
        <v>-0.68017725217449232</v>
      </c>
      <c r="AC21" s="4">
        <f t="shared" si="27"/>
        <v>-0.69157894000683273</v>
      </c>
      <c r="AD21">
        <f t="shared" si="28"/>
        <v>-0.67309331209900192</v>
      </c>
      <c r="AF21" t="s">
        <v>100</v>
      </c>
      <c r="AG21">
        <v>-348.50334554</v>
      </c>
      <c r="AH21">
        <v>-178.84649266</v>
      </c>
      <c r="AI21">
        <v>-169.65584165999999</v>
      </c>
      <c r="AJ21">
        <v>-348.59348820999998</v>
      </c>
      <c r="AK21">
        <v>-178.89112365</v>
      </c>
      <c r="AL21">
        <v>-169.70131649000001</v>
      </c>
      <c r="AM21">
        <v>-348.62056818000002</v>
      </c>
      <c r="AN21">
        <v>-178.90400456</v>
      </c>
      <c r="AO21">
        <v>-169.71549454999999</v>
      </c>
      <c r="AP21">
        <v>-348.50328886</v>
      </c>
      <c r="AQ21">
        <v>-178.84638903000001</v>
      </c>
      <c r="AR21">
        <v>-169.65588271999999</v>
      </c>
      <c r="AS21">
        <v>-348.59266158000003</v>
      </c>
      <c r="AT21">
        <v>-178.89057450000001</v>
      </c>
      <c r="AU21">
        <v>-169.70102961000001</v>
      </c>
      <c r="AV21">
        <v>-348.61902128999998</v>
      </c>
      <c r="AW21">
        <v>-178.90303519</v>
      </c>
      <c r="AX21">
        <v>-169.71490685000001</v>
      </c>
    </row>
    <row r="22" spans="1:89" ht="17" x14ac:dyDescent="0.25">
      <c r="A22" s="5">
        <v>1</v>
      </c>
      <c r="B22" t="s">
        <v>72</v>
      </c>
      <c r="C22" t="s">
        <v>2</v>
      </c>
      <c r="D22" t="s">
        <v>30</v>
      </c>
      <c r="E22" s="3">
        <v>1.1000000000000001</v>
      </c>
      <c r="F22" s="2">
        <v>-0.64812783464615253</v>
      </c>
      <c r="G22" s="3">
        <f t="shared" si="7"/>
        <v>4.399306349481058E-2</v>
      </c>
      <c r="H22" s="3">
        <f t="shared" si="8"/>
        <v>2.6661251124313723E-2</v>
      </c>
      <c r="I22" s="3">
        <f t="shared" si="9"/>
        <v>9.6306433030688421E-3</v>
      </c>
      <c r="J22" s="3">
        <f t="shared" si="10"/>
        <v>1.5297919701604434E-2</v>
      </c>
      <c r="K22" s="3">
        <f t="shared" si="11"/>
        <v>8.2375353946306795E-3</v>
      </c>
      <c r="L22" s="3">
        <f t="shared" si="12"/>
        <v>3.8941612043265184E-2</v>
      </c>
      <c r="M22" s="3">
        <f t="shared" si="13"/>
        <v>2.1157992831055461E-2</v>
      </c>
      <c r="N22" s="3">
        <f t="shared" si="14"/>
        <v>9.1223606150593328E-3</v>
      </c>
      <c r="O22" s="3">
        <f t="shared" si="15"/>
        <v>9.4984413263556888E-3</v>
      </c>
      <c r="P22" s="3">
        <f t="shared" si="16"/>
        <v>3.5051879394284446E-3</v>
      </c>
      <c r="Q22" s="3">
        <f t="shared" si="17"/>
        <v>1.4944318099996301E-2</v>
      </c>
      <c r="R22" s="3"/>
      <c r="S22" s="3"/>
      <c r="T22" s="4">
        <f t="shared" si="18"/>
        <v>-0.60413477115134195</v>
      </c>
      <c r="U22" s="4">
        <f t="shared" si="19"/>
        <v>-0.62146658352183881</v>
      </c>
      <c r="V22" s="4">
        <f t="shared" si="20"/>
        <v>-0.63849719134308369</v>
      </c>
      <c r="W22" s="4">
        <f t="shared" si="21"/>
        <v>-0.6328299149445481</v>
      </c>
      <c r="X22" s="4">
        <f t="shared" si="22"/>
        <v>-0.65636537004078321</v>
      </c>
      <c r="Y22" s="4">
        <f t="shared" si="23"/>
        <v>-0.60918622260288735</v>
      </c>
      <c r="Z22" s="4">
        <f t="shared" si="24"/>
        <v>-0.62696984181509707</v>
      </c>
      <c r="AA22" s="4">
        <f t="shared" si="25"/>
        <v>-0.6390054740310932</v>
      </c>
      <c r="AB22" s="4">
        <f t="shared" si="26"/>
        <v>-0.63862939331979685</v>
      </c>
      <c r="AC22" s="4">
        <f t="shared" si="27"/>
        <v>-0.65163302258558098</v>
      </c>
      <c r="AD22">
        <f t="shared" si="28"/>
        <v>-0.63318351654615623</v>
      </c>
      <c r="AF22" t="s">
        <v>99</v>
      </c>
      <c r="AG22">
        <v>-348.50328997000003</v>
      </c>
      <c r="AH22">
        <v>-178.84649117999999</v>
      </c>
      <c r="AI22">
        <v>-169.65583604</v>
      </c>
      <c r="AJ22">
        <v>-348.59342265999999</v>
      </c>
      <c r="AK22">
        <v>-178.89112223999999</v>
      </c>
      <c r="AL22">
        <v>-169.70131004999999</v>
      </c>
      <c r="AM22">
        <v>-348.62051217999999</v>
      </c>
      <c r="AN22">
        <v>-178.9040043</v>
      </c>
      <c r="AO22">
        <v>-169.71549037</v>
      </c>
      <c r="AP22">
        <v>-348.50323012000001</v>
      </c>
      <c r="AQ22">
        <v>-178.84638416000001</v>
      </c>
      <c r="AR22">
        <v>-169.65587515999999</v>
      </c>
      <c r="AS22">
        <v>-348.59259752999998</v>
      </c>
      <c r="AT22">
        <v>-178.89057317000001</v>
      </c>
      <c r="AU22">
        <v>-169.70102521999999</v>
      </c>
      <c r="AV22">
        <v>-348.61895558999998</v>
      </c>
      <c r="AW22">
        <v>-178.90303473</v>
      </c>
      <c r="AX22">
        <v>-169.71490254</v>
      </c>
    </row>
    <row r="23" spans="1:89" ht="17" x14ac:dyDescent="0.25">
      <c r="A23" s="5">
        <v>1</v>
      </c>
      <c r="B23" t="s">
        <v>72</v>
      </c>
      <c r="C23" t="s">
        <v>2</v>
      </c>
      <c r="D23" t="s">
        <v>30</v>
      </c>
      <c r="E23" s="3">
        <v>1.25</v>
      </c>
      <c r="F23" s="2">
        <v>-0.48745445145399946</v>
      </c>
      <c r="G23" s="3">
        <f t="shared" si="7"/>
        <v>3.2001781255346029E-2</v>
      </c>
      <c r="H23" s="3">
        <f t="shared" si="8"/>
        <v>2.0361480016931222E-2</v>
      </c>
      <c r="I23" s="3">
        <f t="shared" si="9"/>
        <v>9.8004951364799031E-3</v>
      </c>
      <c r="J23" s="3">
        <f t="shared" si="10"/>
        <v>1.2729698758010888E-2</v>
      </c>
      <c r="K23" s="3">
        <f t="shared" si="11"/>
        <v>1.2798824430100275E-3</v>
      </c>
      <c r="L23" s="3">
        <f t="shared" si="12"/>
        <v>2.9428992315408686E-2</v>
      </c>
      <c r="M23" s="3">
        <f t="shared" si="13"/>
        <v>1.6634073626304646E-2</v>
      </c>
      <c r="N23" s="3">
        <f t="shared" si="14"/>
        <v>9.1227848917454502E-3</v>
      </c>
      <c r="O23" s="3">
        <f t="shared" si="15"/>
        <v>8.2452855132736924E-3</v>
      </c>
      <c r="P23" s="3">
        <f t="shared" si="16"/>
        <v>1.2420885145030258E-3</v>
      </c>
      <c r="Q23" s="3">
        <f t="shared" si="17"/>
        <v>1.2549603532215292E-2</v>
      </c>
      <c r="R23" s="3"/>
      <c r="S23" s="3"/>
      <c r="T23" s="4">
        <f t="shared" si="18"/>
        <v>-0.45545267019865343</v>
      </c>
      <c r="U23" s="4">
        <f t="shared" si="19"/>
        <v>-0.46709297143706824</v>
      </c>
      <c r="V23" s="4">
        <f t="shared" si="20"/>
        <v>-0.47765395631751956</v>
      </c>
      <c r="W23" s="4">
        <f t="shared" si="21"/>
        <v>-0.47472475269598857</v>
      </c>
      <c r="X23" s="4">
        <f t="shared" si="22"/>
        <v>-0.48873433389700949</v>
      </c>
      <c r="Y23" s="4">
        <f t="shared" si="23"/>
        <v>-0.45802545913859077</v>
      </c>
      <c r="Z23" s="4">
        <f t="shared" si="24"/>
        <v>-0.47082037782769481</v>
      </c>
      <c r="AA23" s="4">
        <f t="shared" si="25"/>
        <v>-0.47833166656225401</v>
      </c>
      <c r="AB23" s="4">
        <f t="shared" si="26"/>
        <v>-0.47920916594072577</v>
      </c>
      <c r="AC23" s="4">
        <f t="shared" si="27"/>
        <v>-0.48621236293949643</v>
      </c>
      <c r="AD23">
        <f t="shared" si="28"/>
        <v>-0.47490484792178417</v>
      </c>
      <c r="AF23" t="s">
        <v>98</v>
      </c>
      <c r="AG23">
        <v>-348.50302188000001</v>
      </c>
      <c r="AH23">
        <v>-178.84647916</v>
      </c>
      <c r="AI23">
        <v>-169.65581691</v>
      </c>
      <c r="AJ23">
        <v>-348.59316208000001</v>
      </c>
      <c r="AK23">
        <v>-178.89111896</v>
      </c>
      <c r="AL23">
        <v>-169.70129875999999</v>
      </c>
      <c r="AM23">
        <v>-348.62025061000003</v>
      </c>
      <c r="AN23">
        <v>-178.90400346000001</v>
      </c>
      <c r="AO23">
        <v>-169.71548596</v>
      </c>
      <c r="AP23">
        <v>-348.50295752</v>
      </c>
      <c r="AQ23">
        <v>-178.84637291999999</v>
      </c>
      <c r="AR23">
        <v>-169.65585469000001</v>
      </c>
      <c r="AS23">
        <v>-348.59233296999997</v>
      </c>
      <c r="AT23">
        <v>-178.89057</v>
      </c>
      <c r="AU23">
        <v>-169.70101267000001</v>
      </c>
      <c r="AV23">
        <v>-348.61868982999999</v>
      </c>
      <c r="AW23">
        <v>-178.90303236</v>
      </c>
      <c r="AX23">
        <v>-169.7148952</v>
      </c>
    </row>
    <row r="24" spans="1:89" ht="17" x14ac:dyDescent="0.25">
      <c r="A24" s="5">
        <v>1</v>
      </c>
      <c r="B24" t="s">
        <v>72</v>
      </c>
      <c r="C24" t="s">
        <v>2</v>
      </c>
      <c r="D24" t="s">
        <v>30</v>
      </c>
      <c r="E24" s="3">
        <v>1.5</v>
      </c>
      <c r="F24" s="2">
        <v>-0.26735181068612907</v>
      </c>
      <c r="G24" s="3">
        <f t="shared" si="7"/>
        <v>1.7276724761134066E-2</v>
      </c>
      <c r="H24" s="3">
        <f t="shared" si="8"/>
        <v>1.2080946099270851E-2</v>
      </c>
      <c r="I24" s="3">
        <f t="shared" si="9"/>
        <v>1.1578938493404356E-2</v>
      </c>
      <c r="J24" s="3">
        <f t="shared" si="10"/>
        <v>8.6744151680742676E-3</v>
      </c>
      <c r="K24" s="3">
        <f t="shared" si="11"/>
        <v>1.1052241988888711E-2</v>
      </c>
      <c r="L24" s="3">
        <f t="shared" si="12"/>
        <v>1.5588724204688709E-2</v>
      </c>
      <c r="M24" s="3">
        <f t="shared" si="13"/>
        <v>1.069415009207747E-2</v>
      </c>
      <c r="N24" s="3">
        <f t="shared" si="14"/>
        <v>8.1841120984146865E-3</v>
      </c>
      <c r="O24" s="3">
        <f t="shared" si="15"/>
        <v>7.4850992077457046E-3</v>
      </c>
      <c r="P24" s="3">
        <f t="shared" si="16"/>
        <v>5.550629613260305E-3</v>
      </c>
      <c r="Q24" s="3">
        <f t="shared" si="17"/>
        <v>8.5562551291231137E-3</v>
      </c>
      <c r="R24" s="3"/>
      <c r="S24" s="3"/>
      <c r="T24" s="4">
        <f t="shared" si="18"/>
        <v>-0.250075085924995</v>
      </c>
      <c r="U24" s="4">
        <f t="shared" si="19"/>
        <v>-0.25527086458685821</v>
      </c>
      <c r="V24" s="4">
        <f t="shared" si="20"/>
        <v>-0.25577287219272471</v>
      </c>
      <c r="W24" s="4">
        <f t="shared" si="21"/>
        <v>-0.2586773955180548</v>
      </c>
      <c r="X24" s="4">
        <f t="shared" si="22"/>
        <v>-0.25629956869724035</v>
      </c>
      <c r="Y24" s="4">
        <f t="shared" si="23"/>
        <v>-0.25176308648144036</v>
      </c>
      <c r="Z24" s="4">
        <f t="shared" si="24"/>
        <v>-0.2566576605940516</v>
      </c>
      <c r="AA24" s="4">
        <f t="shared" si="25"/>
        <v>-0.25916769858771438</v>
      </c>
      <c r="AB24" s="4">
        <f t="shared" si="26"/>
        <v>-0.25986671147838336</v>
      </c>
      <c r="AC24" s="4">
        <f t="shared" si="27"/>
        <v>-0.26180118107286876</v>
      </c>
      <c r="AD24">
        <f t="shared" si="28"/>
        <v>-0.25879555555700595</v>
      </c>
      <c r="AF24" t="s">
        <v>97</v>
      </c>
      <c r="AG24">
        <v>-348.50265224999998</v>
      </c>
      <c r="AH24">
        <v>-178.84646488000001</v>
      </c>
      <c r="AI24">
        <v>-169.65578884999999</v>
      </c>
      <c r="AJ24">
        <v>-348.59281589</v>
      </c>
      <c r="AK24">
        <v>-178.89111446000001</v>
      </c>
      <c r="AL24">
        <v>-169.70129463000001</v>
      </c>
      <c r="AM24">
        <v>-348.61990026000001</v>
      </c>
      <c r="AN24">
        <v>-178.90400288000001</v>
      </c>
      <c r="AO24">
        <v>-169.71548978000001</v>
      </c>
      <c r="AP24">
        <v>-348.50258437999997</v>
      </c>
      <c r="AQ24">
        <v>-178.84635817</v>
      </c>
      <c r="AR24">
        <v>-169.65582499999999</v>
      </c>
      <c r="AS24">
        <v>-348.59198276000001</v>
      </c>
      <c r="AT24">
        <v>-178.89056567</v>
      </c>
      <c r="AU24">
        <v>-169.70100808000001</v>
      </c>
      <c r="AV24">
        <v>-348.61834375000001</v>
      </c>
      <c r="AW24">
        <v>-178.90303162000001</v>
      </c>
      <c r="AX24">
        <v>-169.71489912000001</v>
      </c>
    </row>
    <row r="25" spans="1:89" ht="17" x14ac:dyDescent="0.25">
      <c r="A25" s="5">
        <v>1</v>
      </c>
      <c r="B25" t="s">
        <v>72</v>
      </c>
      <c r="C25" t="s">
        <v>2</v>
      </c>
      <c r="D25" t="s">
        <v>30</v>
      </c>
      <c r="E25" s="3">
        <v>2</v>
      </c>
      <c r="F25" s="2">
        <v>-8.0107390760735489E-2</v>
      </c>
      <c r="G25" s="3">
        <f t="shared" si="7"/>
        <v>1.7753798730406056E-3</v>
      </c>
      <c r="H25" s="3">
        <f t="shared" si="8"/>
        <v>3.1621758802339861E-3</v>
      </c>
      <c r="I25" s="3">
        <f t="shared" si="9"/>
        <v>3.9089121712209407E-3</v>
      </c>
      <c r="J25" s="3">
        <f t="shared" si="10"/>
        <v>4.0714069697796729E-3</v>
      </c>
      <c r="K25" s="3">
        <f t="shared" si="11"/>
        <v>4.6923731978302102E-3</v>
      </c>
      <c r="L25" s="3">
        <f t="shared" si="12"/>
        <v>1.8946066834467645E-3</v>
      </c>
      <c r="M25" s="3">
        <f t="shared" si="13"/>
        <v>1.7251791088869761E-3</v>
      </c>
      <c r="N25" s="3">
        <f t="shared" si="14"/>
        <v>2.3464135251596435E-3</v>
      </c>
      <c r="O25" s="3">
        <f t="shared" si="15"/>
        <v>1.6140965722939854E-3</v>
      </c>
      <c r="P25" s="3">
        <f t="shared" si="16"/>
        <v>2.998200453708022E-3</v>
      </c>
      <c r="Q25" s="3">
        <f t="shared" si="17"/>
        <v>4.0797528465081057E-3</v>
      </c>
      <c r="R25" s="3"/>
      <c r="S25" s="3"/>
      <c r="T25" s="4">
        <f t="shared" si="18"/>
        <v>-7.8332010887694883E-2</v>
      </c>
      <c r="U25" s="4">
        <f t="shared" si="19"/>
        <v>-7.6945214880501503E-2</v>
      </c>
      <c r="V25" s="4">
        <f t="shared" si="20"/>
        <v>-7.6198478589514548E-2</v>
      </c>
      <c r="W25" s="4">
        <f t="shared" si="21"/>
        <v>-7.6035983790955816E-2</v>
      </c>
      <c r="X25" s="4">
        <f t="shared" si="22"/>
        <v>-7.5415017562905279E-2</v>
      </c>
      <c r="Y25" s="4">
        <f t="shared" si="23"/>
        <v>-7.8212784077288725E-2</v>
      </c>
      <c r="Z25" s="4">
        <f t="shared" si="24"/>
        <v>-7.8382211651848513E-2</v>
      </c>
      <c r="AA25" s="4">
        <f t="shared" si="25"/>
        <v>-7.7760977235575846E-2</v>
      </c>
      <c r="AB25" s="4">
        <f t="shared" si="26"/>
        <v>-7.8493294188441504E-2</v>
      </c>
      <c r="AC25" s="4">
        <f t="shared" si="27"/>
        <v>-7.7109190307027467E-2</v>
      </c>
      <c r="AD25">
        <f t="shared" si="28"/>
        <v>-7.6027637914227383E-2</v>
      </c>
      <c r="AF25" t="s">
        <v>96</v>
      </c>
      <c r="AG25">
        <v>-348.50233267999999</v>
      </c>
      <c r="AH25">
        <v>-178.84644727</v>
      </c>
      <c r="AI25">
        <v>-169.65576057999999</v>
      </c>
      <c r="AJ25">
        <v>-348.59251763999998</v>
      </c>
      <c r="AK25">
        <v>-178.89111055999999</v>
      </c>
      <c r="AL25">
        <v>-169.70128446000001</v>
      </c>
      <c r="AM25">
        <v>-348.61961091000001</v>
      </c>
      <c r="AN25">
        <v>-178.90400270999999</v>
      </c>
      <c r="AO25">
        <v>-169.71548677000001</v>
      </c>
      <c r="AP25">
        <v>-348.50225628999999</v>
      </c>
      <c r="AQ25">
        <v>-178.84633890999999</v>
      </c>
      <c r="AR25">
        <v>-169.65579274000001</v>
      </c>
      <c r="AS25">
        <v>-348.59168373</v>
      </c>
      <c r="AT25">
        <v>-178.89056181999999</v>
      </c>
      <c r="AU25">
        <v>-169.700997</v>
      </c>
      <c r="AV25">
        <v>-348.61805141999997</v>
      </c>
      <c r="AW25">
        <v>-178.90303134999999</v>
      </c>
      <c r="AX25">
        <v>-169.71489614999999</v>
      </c>
    </row>
    <row r="26" spans="1:89" ht="17" x14ac:dyDescent="0.25">
      <c r="A26" s="5">
        <v>2</v>
      </c>
      <c r="B26" t="s">
        <v>72</v>
      </c>
      <c r="C26" t="s">
        <v>2</v>
      </c>
      <c r="D26" t="s">
        <v>21</v>
      </c>
      <c r="E26" s="3">
        <v>0.9</v>
      </c>
      <c r="F26" s="2">
        <v>-0.48101807458465928</v>
      </c>
      <c r="G26" s="3">
        <f t="shared" si="7"/>
        <v>0.12023148755919483</v>
      </c>
      <c r="H26" s="3">
        <f t="shared" si="8"/>
        <v>6.2563364508546715E-2</v>
      </c>
      <c r="I26" s="3">
        <f t="shared" si="9"/>
        <v>3.128201594475194E-2</v>
      </c>
      <c r="J26" s="3">
        <f t="shared" si="10"/>
        <v>2.4754162519631362E-2</v>
      </c>
      <c r="K26" s="3">
        <f t="shared" si="11"/>
        <v>1.5377595975901159E-3</v>
      </c>
      <c r="L26" s="3">
        <f t="shared" si="12"/>
        <v>0.10818958026997311</v>
      </c>
      <c r="M26" s="3">
        <f t="shared" si="13"/>
        <v>5.6771451830322561E-2</v>
      </c>
      <c r="N26" s="3">
        <f t="shared" si="14"/>
        <v>2.0915558985267424E-2</v>
      </c>
      <c r="O26" s="3">
        <f t="shared" si="15"/>
        <v>2.3059960954170455E-2</v>
      </c>
      <c r="P26" s="3">
        <f t="shared" si="16"/>
        <v>1.6703738425937975E-2</v>
      </c>
      <c r="Q26" s="3">
        <f t="shared" si="17"/>
        <v>2.3911229009385859E-2</v>
      </c>
      <c r="R26" s="3"/>
      <c r="S26" s="3"/>
      <c r="T26" s="4">
        <f t="shared" si="18"/>
        <v>-0.36078658702546446</v>
      </c>
      <c r="U26" s="4">
        <f t="shared" si="19"/>
        <v>-0.41845471007611257</v>
      </c>
      <c r="V26" s="4">
        <f t="shared" si="20"/>
        <v>-0.44973605863990734</v>
      </c>
      <c r="W26" s="4">
        <f t="shared" si="21"/>
        <v>-0.45626391206502792</v>
      </c>
      <c r="X26" s="4">
        <f t="shared" si="22"/>
        <v>-0.4825558341822494</v>
      </c>
      <c r="Y26" s="4">
        <f t="shared" si="23"/>
        <v>-0.37282849431468618</v>
      </c>
      <c r="Z26" s="4">
        <f t="shared" si="24"/>
        <v>-0.42424662275433672</v>
      </c>
      <c r="AA26" s="4">
        <f t="shared" si="25"/>
        <v>-0.46010251559939186</v>
      </c>
      <c r="AB26" s="4">
        <f t="shared" si="26"/>
        <v>-0.45795811363048883</v>
      </c>
      <c r="AC26" s="4">
        <f t="shared" si="27"/>
        <v>-0.49772181301059726</v>
      </c>
      <c r="AD26">
        <f t="shared" si="28"/>
        <v>-0.45710684557527342</v>
      </c>
      <c r="AF26" t="s">
        <v>95</v>
      </c>
      <c r="AG26">
        <v>-294.40830325000002</v>
      </c>
      <c r="AH26">
        <v>-178.84652600000001</v>
      </c>
      <c r="AI26">
        <v>-115.56120230000001</v>
      </c>
      <c r="AJ26">
        <v>-294.48477142000002</v>
      </c>
      <c r="AK26">
        <v>-178.89111249000001</v>
      </c>
      <c r="AL26">
        <v>-115.59299208</v>
      </c>
      <c r="AM26">
        <v>-294.50769898999999</v>
      </c>
      <c r="AN26">
        <v>-178.90398586000001</v>
      </c>
      <c r="AO26">
        <v>-115.60299643</v>
      </c>
      <c r="AP26">
        <v>-294.40817681999999</v>
      </c>
      <c r="AQ26">
        <v>-178.84642339000001</v>
      </c>
      <c r="AR26">
        <v>-115.56115929000001</v>
      </c>
      <c r="AS26">
        <v>-294.48397543999999</v>
      </c>
      <c r="AT26">
        <v>-178.89056617</v>
      </c>
      <c r="AU26">
        <v>-115.59273319</v>
      </c>
      <c r="AV26">
        <v>-294.50624452</v>
      </c>
      <c r="AW26">
        <v>-178.90301840999999</v>
      </c>
      <c r="AX26">
        <v>-115.60249288999999</v>
      </c>
    </row>
    <row r="27" spans="1:89" ht="17" x14ac:dyDescent="0.25">
      <c r="A27" s="5">
        <v>2</v>
      </c>
      <c r="B27" t="s">
        <v>72</v>
      </c>
      <c r="C27" t="s">
        <v>2</v>
      </c>
      <c r="D27" t="s">
        <v>21</v>
      </c>
      <c r="E27" s="3">
        <v>0.95</v>
      </c>
      <c r="F27" s="2">
        <v>-0.66722527993946779</v>
      </c>
      <c r="G27" s="3">
        <f t="shared" si="7"/>
        <v>0.10180156986702371</v>
      </c>
      <c r="H27" s="3">
        <f t="shared" si="8"/>
        <v>5.2485598279168544E-2</v>
      </c>
      <c r="I27" s="3">
        <f t="shared" si="9"/>
        <v>2.720951561449847E-2</v>
      </c>
      <c r="J27" s="3">
        <f t="shared" si="10"/>
        <v>2.0152353630175757E-2</v>
      </c>
      <c r="K27" s="3">
        <f t="shared" si="11"/>
        <v>6.9034691713965035E-4</v>
      </c>
      <c r="L27" s="3">
        <f t="shared" si="12"/>
        <v>9.3600020705609133E-2</v>
      </c>
      <c r="M27" s="3">
        <f t="shared" si="13"/>
        <v>4.8093031772423855E-2</v>
      </c>
      <c r="N27" s="3">
        <f t="shared" si="14"/>
        <v>1.8537334302519803E-2</v>
      </c>
      <c r="O27" s="3">
        <f t="shared" si="15"/>
        <v>1.8257086965081992E-2</v>
      </c>
      <c r="P27" s="3">
        <f t="shared" si="16"/>
        <v>1.2471922059346774E-2</v>
      </c>
      <c r="Q27" s="3">
        <f t="shared" si="17"/>
        <v>1.9578245188876742E-2</v>
      </c>
      <c r="R27" s="3"/>
      <c r="S27" s="3"/>
      <c r="T27" s="4">
        <f t="shared" si="18"/>
        <v>-0.56542371007244407</v>
      </c>
      <c r="U27" s="4">
        <f t="shared" si="19"/>
        <v>-0.61473968166029924</v>
      </c>
      <c r="V27" s="4">
        <f t="shared" si="20"/>
        <v>-0.64001576432496932</v>
      </c>
      <c r="W27" s="4">
        <f t="shared" si="21"/>
        <v>-0.64707292630929203</v>
      </c>
      <c r="X27" s="4">
        <f t="shared" si="22"/>
        <v>-0.66653493302232814</v>
      </c>
      <c r="Y27" s="4">
        <f t="shared" si="23"/>
        <v>-0.57362525923385865</v>
      </c>
      <c r="Z27" s="4">
        <f t="shared" si="24"/>
        <v>-0.61913224816704393</v>
      </c>
      <c r="AA27" s="4">
        <f t="shared" si="25"/>
        <v>-0.64868794563694798</v>
      </c>
      <c r="AB27" s="4">
        <f t="shared" si="26"/>
        <v>-0.64896819297438579</v>
      </c>
      <c r="AC27" s="4">
        <f t="shared" si="27"/>
        <v>-0.67969720199881456</v>
      </c>
      <c r="AD27">
        <f t="shared" si="28"/>
        <v>-0.64764703475059104</v>
      </c>
      <c r="AF27" t="s">
        <v>94</v>
      </c>
      <c r="AG27">
        <v>-294.40860620000001</v>
      </c>
      <c r="AH27">
        <v>-178.84651571000001</v>
      </c>
      <c r="AI27">
        <v>-115.56118943</v>
      </c>
      <c r="AJ27">
        <v>-294.48507670999999</v>
      </c>
      <c r="AK27">
        <v>-178.89111037000001</v>
      </c>
      <c r="AL27">
        <v>-115.59298669</v>
      </c>
      <c r="AM27">
        <v>-294.50799727999998</v>
      </c>
      <c r="AN27">
        <v>-178.90398481</v>
      </c>
      <c r="AO27">
        <v>-115.60299254</v>
      </c>
      <c r="AP27">
        <v>-294.40847312</v>
      </c>
      <c r="AQ27">
        <v>-178.8464123</v>
      </c>
      <c r="AR27">
        <v>-115.56114669</v>
      </c>
      <c r="AS27">
        <v>-294.48427827</v>
      </c>
      <c r="AT27">
        <v>-178.89056407000001</v>
      </c>
      <c r="AU27">
        <v>-115.59272755000001</v>
      </c>
      <c r="AV27">
        <v>-294.50653805000002</v>
      </c>
      <c r="AW27">
        <v>-178.90301681</v>
      </c>
      <c r="AX27">
        <v>-115.60248749</v>
      </c>
    </row>
    <row r="28" spans="1:89" ht="17" x14ac:dyDescent="0.25">
      <c r="A28" s="5">
        <v>2</v>
      </c>
      <c r="B28" t="s">
        <v>72</v>
      </c>
      <c r="C28" t="s">
        <v>2</v>
      </c>
      <c r="D28" t="s">
        <v>21</v>
      </c>
      <c r="E28" s="3">
        <v>1</v>
      </c>
      <c r="F28" s="2">
        <v>-0.76104632739244271</v>
      </c>
      <c r="G28" s="3">
        <f t="shared" si="7"/>
        <v>9.0910107054345768E-2</v>
      </c>
      <c r="H28" s="3">
        <f t="shared" si="8"/>
        <v>4.825201126394274E-2</v>
      </c>
      <c r="I28" s="3">
        <f t="shared" si="9"/>
        <v>2.498395896923411E-2</v>
      </c>
      <c r="J28" s="3">
        <f t="shared" si="10"/>
        <v>2.0283898641561771E-2</v>
      </c>
      <c r="K28" s="3">
        <f t="shared" si="11"/>
        <v>5.7157623380210687E-4</v>
      </c>
      <c r="L28" s="3">
        <f t="shared" si="12"/>
        <v>8.409535386445488E-2</v>
      </c>
      <c r="M28" s="3">
        <f t="shared" si="13"/>
        <v>4.4537154993015027E-2</v>
      </c>
      <c r="N28" s="3">
        <f t="shared" si="14"/>
        <v>1.4303747305128955E-2</v>
      </c>
      <c r="O28" s="3">
        <f t="shared" si="15"/>
        <v>1.8601441251571482E-2</v>
      </c>
      <c r="P28" s="3">
        <f t="shared" si="16"/>
        <v>1.7416549285440008E-2</v>
      </c>
      <c r="Q28" s="3">
        <f t="shared" si="17"/>
        <v>1.9806865918269412E-2</v>
      </c>
      <c r="R28" s="3"/>
      <c r="S28" s="3"/>
      <c r="T28" s="4">
        <f t="shared" si="18"/>
        <v>-0.67013622033809694</v>
      </c>
      <c r="U28" s="4">
        <f t="shared" si="19"/>
        <v>-0.71279431612849997</v>
      </c>
      <c r="V28" s="4">
        <f t="shared" si="20"/>
        <v>-0.7360623684232086</v>
      </c>
      <c r="W28" s="4">
        <f t="shared" si="21"/>
        <v>-0.74076242875088094</v>
      </c>
      <c r="X28" s="4">
        <f t="shared" si="22"/>
        <v>-0.76047475115864061</v>
      </c>
      <c r="Y28" s="4">
        <f t="shared" si="23"/>
        <v>-0.67695097352798783</v>
      </c>
      <c r="Z28" s="4">
        <f t="shared" si="24"/>
        <v>-0.71650917239942769</v>
      </c>
      <c r="AA28" s="4">
        <f t="shared" si="25"/>
        <v>-0.74674258008731376</v>
      </c>
      <c r="AB28" s="4">
        <f t="shared" si="26"/>
        <v>-0.74244488614087123</v>
      </c>
      <c r="AC28" s="4">
        <f t="shared" si="27"/>
        <v>-0.77846287667788272</v>
      </c>
      <c r="AD28">
        <f t="shared" si="28"/>
        <v>-0.7412394614741733</v>
      </c>
      <c r="AF28" t="s">
        <v>93</v>
      </c>
      <c r="AG28">
        <v>-294.40875031000002</v>
      </c>
      <c r="AH28">
        <v>-178.84650518000001</v>
      </c>
      <c r="AI28">
        <v>-115.5611772</v>
      </c>
      <c r="AJ28">
        <v>-294.48523119999999</v>
      </c>
      <c r="AK28">
        <v>-178.89110833000001</v>
      </c>
      <c r="AL28">
        <v>-115.59298696</v>
      </c>
      <c r="AM28">
        <v>-294.50815246000002</v>
      </c>
      <c r="AN28">
        <v>-178.90398407999999</v>
      </c>
      <c r="AO28">
        <v>-115.60299539</v>
      </c>
      <c r="AP28">
        <v>-294.40861453000002</v>
      </c>
      <c r="AQ28">
        <v>-178.84640103999999</v>
      </c>
      <c r="AR28">
        <v>-115.5611347</v>
      </c>
      <c r="AS28">
        <v>-294.48443155000001</v>
      </c>
      <c r="AT28">
        <v>-178.89056210999999</v>
      </c>
      <c r="AU28">
        <v>-115.59272761</v>
      </c>
      <c r="AV28">
        <v>-294.50669536999999</v>
      </c>
      <c r="AW28">
        <v>-178.90301583999999</v>
      </c>
      <c r="AX28">
        <v>-115.60248952000001</v>
      </c>
    </row>
    <row r="29" spans="1:89" ht="17" x14ac:dyDescent="0.25">
      <c r="A29" s="5">
        <v>2</v>
      </c>
      <c r="B29" t="s">
        <v>72</v>
      </c>
      <c r="C29" t="s">
        <v>2</v>
      </c>
      <c r="D29" t="s">
        <v>21</v>
      </c>
      <c r="E29" s="3">
        <v>1.05</v>
      </c>
      <c r="F29" s="2">
        <v>-0.79120992901772536</v>
      </c>
      <c r="G29" s="3">
        <f t="shared" si="7"/>
        <v>8.0781323681487827E-2</v>
      </c>
      <c r="H29" s="3">
        <f t="shared" si="8"/>
        <v>3.9811228411860355E-2</v>
      </c>
      <c r="I29" s="3">
        <f t="shared" si="9"/>
        <v>2.3740710147090227E-2</v>
      </c>
      <c r="J29" s="3">
        <f t="shared" si="10"/>
        <v>1.2949826902503569E-2</v>
      </c>
      <c r="K29" s="3">
        <f t="shared" si="11"/>
        <v>6.8798385250363747E-3</v>
      </c>
      <c r="L29" s="3">
        <f t="shared" si="12"/>
        <v>7.4192473948123006E-2</v>
      </c>
      <c r="M29" s="3">
        <f t="shared" si="13"/>
        <v>3.8035376544898414E-2</v>
      </c>
      <c r="N29" s="3">
        <f t="shared" si="14"/>
        <v>1.3029122956343175E-2</v>
      </c>
      <c r="O29" s="3">
        <f t="shared" si="15"/>
        <v>1.4329541731257112E-2</v>
      </c>
      <c r="P29" s="3">
        <f t="shared" si="16"/>
        <v>1.3206946382468887E-2</v>
      </c>
      <c r="Q29" s="3">
        <f t="shared" si="17"/>
        <v>1.2488607421168085E-2</v>
      </c>
      <c r="R29" s="3"/>
      <c r="S29" s="3"/>
      <c r="T29" s="4">
        <f t="shared" si="18"/>
        <v>-0.71042860533623753</v>
      </c>
      <c r="U29" s="4">
        <f t="shared" si="19"/>
        <v>-0.751398700605865</v>
      </c>
      <c r="V29" s="4">
        <f t="shared" si="20"/>
        <v>-0.76746921887063513</v>
      </c>
      <c r="W29" s="4">
        <f t="shared" si="21"/>
        <v>-0.77826010211522179</v>
      </c>
      <c r="X29" s="4">
        <f t="shared" si="22"/>
        <v>-0.78433009049268898</v>
      </c>
      <c r="Y29" s="4">
        <f t="shared" si="23"/>
        <v>-0.71701745506960235</v>
      </c>
      <c r="Z29" s="4">
        <f t="shared" si="24"/>
        <v>-0.75317455247282694</v>
      </c>
      <c r="AA29" s="4">
        <f t="shared" si="25"/>
        <v>-0.77818080606138218</v>
      </c>
      <c r="AB29" s="4">
        <f t="shared" si="26"/>
        <v>-0.77688038728646824</v>
      </c>
      <c r="AC29" s="4">
        <f t="shared" si="27"/>
        <v>-0.80441687540019424</v>
      </c>
      <c r="AD29">
        <f t="shared" si="28"/>
        <v>-0.77872132159655727</v>
      </c>
      <c r="AF29" t="s">
        <v>92</v>
      </c>
      <c r="AG29">
        <v>-294.40879393</v>
      </c>
      <c r="AH29">
        <v>-178.84649977999999</v>
      </c>
      <c r="AI29">
        <v>-115.56116201</v>
      </c>
      <c r="AJ29">
        <v>-294.48527410000003</v>
      </c>
      <c r="AK29">
        <v>-178.89110649</v>
      </c>
      <c r="AL29">
        <v>-115.59297017999999</v>
      </c>
      <c r="AM29">
        <v>-294.50818955</v>
      </c>
      <c r="AN29">
        <v>-178.90398350000001</v>
      </c>
      <c r="AO29">
        <v>-115.60298301</v>
      </c>
      <c r="AP29">
        <v>-294.40865683999999</v>
      </c>
      <c r="AQ29">
        <v>-178.84639501000001</v>
      </c>
      <c r="AR29">
        <v>-115.56111919</v>
      </c>
      <c r="AS29">
        <v>-294.48447145</v>
      </c>
      <c r="AT29">
        <v>-178.89056024999999</v>
      </c>
      <c r="AU29">
        <v>-115.59271094</v>
      </c>
      <c r="AV29">
        <v>-294.50673038000002</v>
      </c>
      <c r="AW29">
        <v>-178.90301488</v>
      </c>
      <c r="AX29">
        <v>-115.60247539</v>
      </c>
    </row>
    <row r="30" spans="1:89" ht="17" x14ac:dyDescent="0.25">
      <c r="A30" s="5">
        <v>2</v>
      </c>
      <c r="B30" t="s">
        <v>72</v>
      </c>
      <c r="C30" t="s">
        <v>2</v>
      </c>
      <c r="D30" t="s">
        <v>21</v>
      </c>
      <c r="E30" s="3">
        <v>1.1000000000000001</v>
      </c>
      <c r="F30" s="2">
        <v>-0.78390374961226539</v>
      </c>
      <c r="G30" s="3">
        <f t="shared" si="7"/>
        <v>7.3261791046209779E-2</v>
      </c>
      <c r="H30" s="3">
        <f t="shared" si="8"/>
        <v>3.4381302419504434E-2</v>
      </c>
      <c r="I30" s="3">
        <f t="shared" si="9"/>
        <v>2.1297729372186769E-2</v>
      </c>
      <c r="J30" s="3">
        <f t="shared" si="10"/>
        <v>8.8899187893534126E-3</v>
      </c>
      <c r="K30" s="3">
        <f t="shared" si="11"/>
        <v>7.5707019127059239E-3</v>
      </c>
      <c r="L30" s="3">
        <f t="shared" si="12"/>
        <v>6.6095632569665552E-2</v>
      </c>
      <c r="M30" s="3">
        <f t="shared" si="13"/>
        <v>3.2323071258637093E-2</v>
      </c>
      <c r="N30" s="3">
        <f t="shared" si="14"/>
        <v>1.2757325070570147E-2</v>
      </c>
      <c r="O30" s="3">
        <f t="shared" si="15"/>
        <v>1.0180620200012758E-2</v>
      </c>
      <c r="P30" s="3">
        <f t="shared" si="16"/>
        <v>7.7706709300247034E-3</v>
      </c>
      <c r="Q30" s="3">
        <f t="shared" si="17"/>
        <v>8.3882876959953112E-3</v>
      </c>
      <c r="R30" s="3"/>
      <c r="S30" s="3"/>
      <c r="T30" s="4">
        <f t="shared" si="18"/>
        <v>-0.71064195856605561</v>
      </c>
      <c r="U30" s="4">
        <f t="shared" si="19"/>
        <v>-0.74952244719276095</v>
      </c>
      <c r="V30" s="4">
        <f t="shared" si="20"/>
        <v>-0.76260602024007862</v>
      </c>
      <c r="W30" s="4">
        <f t="shared" si="21"/>
        <v>-0.77501383082291198</v>
      </c>
      <c r="X30" s="4">
        <f t="shared" si="22"/>
        <v>-0.77633304769955946</v>
      </c>
      <c r="Y30" s="4">
        <f t="shared" si="23"/>
        <v>-0.71780811704259984</v>
      </c>
      <c r="Z30" s="4">
        <f t="shared" si="24"/>
        <v>-0.7515806783536283</v>
      </c>
      <c r="AA30" s="4">
        <f t="shared" si="25"/>
        <v>-0.77114642454169524</v>
      </c>
      <c r="AB30" s="4">
        <f t="shared" si="26"/>
        <v>-0.77372312941225263</v>
      </c>
      <c r="AC30" s="4">
        <f t="shared" si="27"/>
        <v>-0.79167442054229009</v>
      </c>
      <c r="AD30">
        <f t="shared" si="28"/>
        <v>-0.77551546191627008</v>
      </c>
      <c r="AF30" t="s">
        <v>91</v>
      </c>
      <c r="AG30">
        <v>-294.40878527000001</v>
      </c>
      <c r="AH30">
        <v>-178.84649643</v>
      </c>
      <c r="AI30">
        <v>-115.56115636</v>
      </c>
      <c r="AJ30">
        <v>-294.48527431000002</v>
      </c>
      <c r="AK30">
        <v>-178.89110488</v>
      </c>
      <c r="AL30">
        <v>-115.59297499</v>
      </c>
      <c r="AM30">
        <v>-294.50818895999998</v>
      </c>
      <c r="AN30">
        <v>-178.90398303000001</v>
      </c>
      <c r="AO30">
        <v>-115.60299064</v>
      </c>
      <c r="AP30">
        <v>-294.40864911</v>
      </c>
      <c r="AQ30">
        <v>-178.84639129000001</v>
      </c>
      <c r="AR30">
        <v>-115.56111392</v>
      </c>
      <c r="AS30">
        <v>-294.48447267</v>
      </c>
      <c r="AT30">
        <v>-178.89055880999999</v>
      </c>
      <c r="AU30">
        <v>-115.59271613999999</v>
      </c>
      <c r="AV30">
        <v>-294.50672477000001</v>
      </c>
      <c r="AW30">
        <v>-178.90301400000001</v>
      </c>
      <c r="AX30">
        <v>-115.60248187000001</v>
      </c>
    </row>
    <row r="31" spans="1:89" ht="17" x14ac:dyDescent="0.25">
      <c r="A31" s="5">
        <v>2</v>
      </c>
      <c r="B31" t="s">
        <v>72</v>
      </c>
      <c r="C31" t="s">
        <v>2</v>
      </c>
      <c r="D31" t="s">
        <v>21</v>
      </c>
      <c r="E31" s="3">
        <v>1.25</v>
      </c>
      <c r="F31" s="2">
        <v>-0.65703711415473554</v>
      </c>
      <c r="G31" s="3">
        <f t="shared" si="7"/>
        <v>5.0398580136461035E-2</v>
      </c>
      <c r="H31" s="3">
        <f t="shared" si="8"/>
        <v>2.2687760606523777E-2</v>
      </c>
      <c r="I31" s="3">
        <f t="shared" si="9"/>
        <v>1.4178731786961829E-2</v>
      </c>
      <c r="J31" s="3">
        <f t="shared" si="10"/>
        <v>4.5195956401420379E-3</v>
      </c>
      <c r="K31" s="3">
        <f t="shared" si="11"/>
        <v>5.2512261402083427E-3</v>
      </c>
      <c r="L31" s="3">
        <f t="shared" si="12"/>
        <v>4.402935867938762E-2</v>
      </c>
      <c r="M31" s="3">
        <f t="shared" si="13"/>
        <v>2.1382540845538811E-2</v>
      </c>
      <c r="N31" s="3">
        <f t="shared" si="14"/>
        <v>9.81754074443697E-3</v>
      </c>
      <c r="O31" s="3">
        <f t="shared" si="15"/>
        <v>6.5345093059283599E-3</v>
      </c>
      <c r="P31" s="3">
        <f t="shared" si="16"/>
        <v>2.3162298534403769E-3</v>
      </c>
      <c r="Q31" s="3">
        <f t="shared" si="17"/>
        <v>4.0737501381469254E-3</v>
      </c>
      <c r="R31" s="3"/>
      <c r="S31" s="3"/>
      <c r="T31" s="4">
        <f t="shared" si="18"/>
        <v>-0.6066385340182745</v>
      </c>
      <c r="U31" s="4">
        <f t="shared" si="19"/>
        <v>-0.63434935354821176</v>
      </c>
      <c r="V31" s="4">
        <f t="shared" si="20"/>
        <v>-0.64285838236777371</v>
      </c>
      <c r="W31" s="4">
        <f t="shared" si="21"/>
        <v>-0.6525175185145935</v>
      </c>
      <c r="X31" s="4">
        <f t="shared" si="22"/>
        <v>-0.65178588801452719</v>
      </c>
      <c r="Y31" s="4">
        <f t="shared" si="23"/>
        <v>-0.61300775547534792</v>
      </c>
      <c r="Z31" s="4">
        <f t="shared" si="24"/>
        <v>-0.63565457330919672</v>
      </c>
      <c r="AA31" s="4">
        <f t="shared" si="25"/>
        <v>-0.64721957341029857</v>
      </c>
      <c r="AB31" s="4">
        <f t="shared" si="26"/>
        <v>-0.65050260484880718</v>
      </c>
      <c r="AC31" s="4">
        <f t="shared" si="27"/>
        <v>-0.65935334400817591</v>
      </c>
      <c r="AD31">
        <f t="shared" si="28"/>
        <v>-0.65296336401658861</v>
      </c>
      <c r="AF31" t="s">
        <v>90</v>
      </c>
      <c r="AG31">
        <v>-294.40858655</v>
      </c>
      <c r="AH31">
        <v>-178.84648956000001</v>
      </c>
      <c r="AI31">
        <v>-115.56113025000001</v>
      </c>
      <c r="AJ31">
        <v>-294.48507751</v>
      </c>
      <c r="AK31">
        <v>-178.89110183</v>
      </c>
      <c r="AL31">
        <v>-115.59296478</v>
      </c>
      <c r="AM31">
        <v>-294.50799427999999</v>
      </c>
      <c r="AN31">
        <v>-178.9039823</v>
      </c>
      <c r="AO31">
        <v>-115.60298752</v>
      </c>
      <c r="AP31">
        <v>-294.40844772000003</v>
      </c>
      <c r="AQ31">
        <v>-178.84638185</v>
      </c>
      <c r="AR31">
        <v>-115.56108897999999</v>
      </c>
      <c r="AS31">
        <v>-294.48427433000001</v>
      </c>
      <c r="AT31">
        <v>-178.89055529000001</v>
      </c>
      <c r="AU31">
        <v>-115.59270606</v>
      </c>
      <c r="AV31">
        <v>-294.50652114000002</v>
      </c>
      <c r="AW31">
        <v>-178.9030128</v>
      </c>
      <c r="AX31">
        <v>-115.60247692999999</v>
      </c>
    </row>
    <row r="32" spans="1:89" ht="17" x14ac:dyDescent="0.25">
      <c r="A32" s="5">
        <v>2</v>
      </c>
      <c r="B32" t="s">
        <v>72</v>
      </c>
      <c r="C32" t="s">
        <v>2</v>
      </c>
      <c r="D32" t="s">
        <v>21</v>
      </c>
      <c r="E32" s="3">
        <v>1.5</v>
      </c>
      <c r="F32" s="2">
        <v>-0.41688087943951091</v>
      </c>
      <c r="G32" s="3">
        <f t="shared" si="7"/>
        <v>2.1913849961150644E-2</v>
      </c>
      <c r="H32" s="3">
        <f t="shared" si="8"/>
        <v>8.4914217647134582E-3</v>
      </c>
      <c r="I32" s="3">
        <f t="shared" si="9"/>
        <v>4.7891156759066744E-3</v>
      </c>
      <c r="J32" s="3">
        <f t="shared" si="10"/>
        <v>3.0878313210785935E-4</v>
      </c>
      <c r="K32" s="3">
        <f t="shared" si="11"/>
        <v>9.0472895978149781E-4</v>
      </c>
      <c r="L32" s="3">
        <f t="shared" si="12"/>
        <v>1.7138502650028087E-2</v>
      </c>
      <c r="M32" s="3">
        <f t="shared" si="13"/>
        <v>8.886752742294779E-3</v>
      </c>
      <c r="N32" s="3">
        <f t="shared" si="14"/>
        <v>2.1410255986563098E-3</v>
      </c>
      <c r="O32" s="3">
        <f t="shared" si="15"/>
        <v>3.4766221099957195E-3</v>
      </c>
      <c r="P32" s="3">
        <f t="shared" si="16"/>
        <v>4.9364586176200986E-3</v>
      </c>
      <c r="Q32" s="3">
        <f t="shared" si="17"/>
        <v>6.4305744388643005E-4</v>
      </c>
      <c r="R32" s="3"/>
      <c r="S32" s="3"/>
      <c r="T32" s="4">
        <f t="shared" si="18"/>
        <v>-0.39496702947836027</v>
      </c>
      <c r="U32" s="4">
        <f t="shared" si="19"/>
        <v>-0.40838945767479745</v>
      </c>
      <c r="V32" s="4">
        <f t="shared" si="20"/>
        <v>-0.41209176376360424</v>
      </c>
      <c r="W32" s="4">
        <f t="shared" si="21"/>
        <v>-0.41718966257161877</v>
      </c>
      <c r="X32" s="4">
        <f t="shared" si="22"/>
        <v>-0.41597615047972941</v>
      </c>
      <c r="Y32" s="4">
        <f t="shared" si="23"/>
        <v>-0.39974237678948282</v>
      </c>
      <c r="Z32" s="4">
        <f t="shared" si="24"/>
        <v>-0.40799412669721613</v>
      </c>
      <c r="AA32" s="4">
        <f t="shared" si="25"/>
        <v>-0.4147398538408546</v>
      </c>
      <c r="AB32" s="4">
        <f t="shared" si="26"/>
        <v>-0.41340425732951519</v>
      </c>
      <c r="AC32" s="4">
        <f t="shared" si="27"/>
        <v>-0.42181733805713101</v>
      </c>
      <c r="AD32">
        <f t="shared" si="28"/>
        <v>-0.41752393688339734</v>
      </c>
      <c r="AF32" t="s">
        <v>89</v>
      </c>
      <c r="AG32">
        <v>-294.40819872999998</v>
      </c>
      <c r="AH32">
        <v>-178.84647532</v>
      </c>
      <c r="AI32">
        <v>-115.56109399</v>
      </c>
      <c r="AJ32">
        <v>-294.48470415999998</v>
      </c>
      <c r="AK32">
        <v>-178.89109690000001</v>
      </c>
      <c r="AL32">
        <v>-115.59295645</v>
      </c>
      <c r="AM32">
        <v>-294.50762372000003</v>
      </c>
      <c r="AN32">
        <v>-178.90398144</v>
      </c>
      <c r="AO32">
        <v>-115.60298557</v>
      </c>
      <c r="AP32">
        <v>-294.40805696000001</v>
      </c>
      <c r="AQ32">
        <v>-178.84636684</v>
      </c>
      <c r="AR32">
        <v>-115.56105309</v>
      </c>
      <c r="AS32">
        <v>-294.48389873999997</v>
      </c>
      <c r="AT32">
        <v>-178.89055045999999</v>
      </c>
      <c r="AU32">
        <v>-115.59269810000001</v>
      </c>
      <c r="AV32">
        <v>-294.50614714</v>
      </c>
      <c r="AW32">
        <v>-178.90301074999999</v>
      </c>
      <c r="AX32">
        <v>-115.60247545999999</v>
      </c>
    </row>
    <row r="33" spans="1:50" ht="17" x14ac:dyDescent="0.25">
      <c r="A33" s="5">
        <v>2</v>
      </c>
      <c r="B33" t="s">
        <v>72</v>
      </c>
      <c r="C33" t="s">
        <v>2</v>
      </c>
      <c r="D33" t="s">
        <v>21</v>
      </c>
      <c r="E33" s="3">
        <v>2</v>
      </c>
      <c r="F33" s="2">
        <v>-0.17128386178718349</v>
      </c>
      <c r="G33" s="3">
        <f t="shared" si="7"/>
        <v>5.3703499744704453E-3</v>
      </c>
      <c r="H33" s="3">
        <f t="shared" si="8"/>
        <v>9.9660875874205135E-4</v>
      </c>
      <c r="I33" s="3">
        <f t="shared" si="9"/>
        <v>1.3942024155971233E-3</v>
      </c>
      <c r="J33" s="3">
        <f t="shared" si="10"/>
        <v>1.8709661912434394E-3</v>
      </c>
      <c r="K33" s="3">
        <f t="shared" si="11"/>
        <v>3.9025944673628243E-3</v>
      </c>
      <c r="L33" s="3">
        <f t="shared" si="12"/>
        <v>2.4963564763636481E-3</v>
      </c>
      <c r="M33" s="3">
        <f t="shared" si="13"/>
        <v>2.4775311675124256E-3</v>
      </c>
      <c r="N33" s="3">
        <f t="shared" si="14"/>
        <v>1.5197043438160973E-3</v>
      </c>
      <c r="O33" s="3">
        <f t="shared" si="15"/>
        <v>2.4651886485052843E-3</v>
      </c>
      <c r="P33" s="3">
        <f t="shared" si="16"/>
        <v>5.7135252081607912E-3</v>
      </c>
      <c r="Q33" s="3">
        <f t="shared" si="17"/>
        <v>2.0721457361109197E-3</v>
      </c>
      <c r="R33" s="3"/>
      <c r="S33" s="3"/>
      <c r="T33" s="4">
        <f t="shared" si="18"/>
        <v>-0.16591351181271305</v>
      </c>
      <c r="U33" s="4">
        <f t="shared" si="19"/>
        <v>-0.17028725302844144</v>
      </c>
      <c r="V33" s="4">
        <f t="shared" si="20"/>
        <v>-0.17267806420278062</v>
      </c>
      <c r="W33" s="4">
        <f t="shared" si="21"/>
        <v>-0.17315482797842693</v>
      </c>
      <c r="X33" s="4">
        <f t="shared" si="22"/>
        <v>-0.17518645625454632</v>
      </c>
      <c r="Y33" s="4">
        <f t="shared" si="23"/>
        <v>-0.16878750531081985</v>
      </c>
      <c r="Z33" s="4">
        <f t="shared" si="24"/>
        <v>-0.16880633061967107</v>
      </c>
      <c r="AA33" s="4">
        <f t="shared" si="25"/>
        <v>-0.17280356613099959</v>
      </c>
      <c r="AB33" s="4">
        <f t="shared" si="26"/>
        <v>-0.16881867313867821</v>
      </c>
      <c r="AC33" s="4">
        <f t="shared" si="27"/>
        <v>-0.17699738699534429</v>
      </c>
      <c r="AD33">
        <f t="shared" si="28"/>
        <v>-0.17335600752329441</v>
      </c>
      <c r="AF33" t="s">
        <v>88</v>
      </c>
      <c r="AG33">
        <v>-294.40777716000002</v>
      </c>
      <c r="AH33">
        <v>-178.84645527000001</v>
      </c>
      <c r="AI33">
        <v>-115.56105749</v>
      </c>
      <c r="AJ33">
        <v>-294.48430881000002</v>
      </c>
      <c r="AK33">
        <v>-178.89109282999999</v>
      </c>
      <c r="AL33">
        <v>-115.59294461</v>
      </c>
      <c r="AM33">
        <v>-294.50724052999999</v>
      </c>
      <c r="AN33">
        <v>-178.90398125999999</v>
      </c>
      <c r="AO33">
        <v>-115.60298409000001</v>
      </c>
      <c r="AP33">
        <v>-294.40762774000001</v>
      </c>
      <c r="AQ33">
        <v>-178.84634703</v>
      </c>
      <c r="AR33">
        <v>-115.56101173</v>
      </c>
      <c r="AS33">
        <v>-294.48350276000002</v>
      </c>
      <c r="AT33">
        <v>-178.89054676999999</v>
      </c>
      <c r="AU33">
        <v>-115.59268698</v>
      </c>
      <c r="AV33">
        <v>-294.50576095000002</v>
      </c>
      <c r="AW33">
        <v>-178.90301041999999</v>
      </c>
      <c r="AX33">
        <v>-115.60247515</v>
      </c>
    </row>
    <row r="34" spans="1:50" ht="17" x14ac:dyDescent="0.25">
      <c r="A34" s="5">
        <v>3</v>
      </c>
      <c r="B34" t="s">
        <v>72</v>
      </c>
      <c r="C34" t="s">
        <v>2</v>
      </c>
      <c r="D34" t="s">
        <v>12</v>
      </c>
      <c r="E34" s="3">
        <v>0.9</v>
      </c>
      <c r="F34" s="2">
        <v>-0.2880947136118801</v>
      </c>
      <c r="G34" s="3">
        <f t="shared" si="7"/>
        <v>0.10260290542006167</v>
      </c>
      <c r="H34" s="3">
        <f t="shared" si="8"/>
        <v>5.3023379811482474E-2</v>
      </c>
      <c r="I34" s="3">
        <f t="shared" si="9"/>
        <v>2.6893884245375199E-2</v>
      </c>
      <c r="J34" s="3">
        <f t="shared" si="10"/>
        <v>2.0517340095173309E-2</v>
      </c>
      <c r="K34" s="3">
        <f t="shared" si="11"/>
        <v>5.2066847972098707E-4</v>
      </c>
      <c r="L34" s="3">
        <f t="shared" si="12"/>
        <v>9.8511543462568935E-2</v>
      </c>
      <c r="M34" s="3">
        <f t="shared" si="13"/>
        <v>4.7124790522807991E-2</v>
      </c>
      <c r="N34" s="3">
        <f t="shared" si="14"/>
        <v>1.874253584811425E-2</v>
      </c>
      <c r="O34" s="3">
        <f t="shared" si="15"/>
        <v>1.3433870501923462E-2</v>
      </c>
      <c r="P34" s="3">
        <f t="shared" si="16"/>
        <v>1.1035567417138181E-2</v>
      </c>
      <c r="Q34" s="3">
        <f t="shared" si="17"/>
        <v>2.0230944758148794E-2</v>
      </c>
      <c r="R34" s="3"/>
      <c r="S34" s="3"/>
      <c r="T34" s="4">
        <f t="shared" si="18"/>
        <v>-0.18549180819181843</v>
      </c>
      <c r="U34" s="4">
        <f t="shared" si="19"/>
        <v>-0.23507133380039763</v>
      </c>
      <c r="V34" s="4">
        <f t="shared" si="20"/>
        <v>-0.26120082936650491</v>
      </c>
      <c r="W34" s="4">
        <f t="shared" si="21"/>
        <v>-0.2675773735167068</v>
      </c>
      <c r="X34" s="4">
        <f t="shared" si="22"/>
        <v>-0.28861538209160109</v>
      </c>
      <c r="Y34" s="4">
        <f t="shared" si="23"/>
        <v>-0.18958317014931117</v>
      </c>
      <c r="Z34" s="4">
        <f t="shared" si="24"/>
        <v>-0.24096992308907211</v>
      </c>
      <c r="AA34" s="4">
        <f t="shared" si="25"/>
        <v>-0.26935217776376585</v>
      </c>
      <c r="AB34" s="4">
        <f t="shared" si="26"/>
        <v>-0.27466084310995664</v>
      </c>
      <c r="AC34" s="4">
        <f t="shared" si="27"/>
        <v>-0.29913028102901829</v>
      </c>
      <c r="AD34">
        <f t="shared" si="28"/>
        <v>-0.26786376885373131</v>
      </c>
      <c r="AF34" t="s">
        <v>87</v>
      </c>
      <c r="AG34">
        <v>-255.18848750999999</v>
      </c>
      <c r="AH34">
        <v>-178.84650084</v>
      </c>
      <c r="AI34">
        <v>-76.341691069999996</v>
      </c>
      <c r="AJ34">
        <v>-255.25497684000001</v>
      </c>
      <c r="AK34">
        <v>-178.89112212000001</v>
      </c>
      <c r="AL34">
        <v>-76.363480109999998</v>
      </c>
      <c r="AM34" s="87">
        <v>-255.27487984999999</v>
      </c>
      <c r="AN34">
        <v>-178.90400871</v>
      </c>
      <c r="AO34">
        <v>-76.370454890000005</v>
      </c>
      <c r="AP34">
        <v>-255.18835193000001</v>
      </c>
      <c r="AQ34">
        <v>-178.84639763999999</v>
      </c>
      <c r="AR34">
        <v>-76.341652170000003</v>
      </c>
      <c r="AS34">
        <v>-255.25425023</v>
      </c>
      <c r="AT34">
        <v>-178.89057126</v>
      </c>
      <c r="AU34">
        <v>-76.363294960000005</v>
      </c>
      <c r="AV34">
        <v>-255.27358752999999</v>
      </c>
      <c r="AW34">
        <v>-178.90303452000001</v>
      </c>
      <c r="AX34">
        <v>-76.370123770000006</v>
      </c>
    </row>
    <row r="35" spans="1:50" ht="17" x14ac:dyDescent="0.25">
      <c r="A35" s="5">
        <v>3</v>
      </c>
      <c r="B35" t="s">
        <v>72</v>
      </c>
      <c r="C35" t="s">
        <v>2</v>
      </c>
      <c r="D35" t="s">
        <v>12</v>
      </c>
      <c r="E35" s="3">
        <v>0.95</v>
      </c>
      <c r="F35" s="2">
        <v>-0.47678811706468166</v>
      </c>
      <c r="G35" s="3">
        <f t="shared" si="7"/>
        <v>8.8874294352437433E-2</v>
      </c>
      <c r="H35" s="3">
        <f t="shared" si="8"/>
        <v>4.2294264188018849E-2</v>
      </c>
      <c r="I35" s="3">
        <f t="shared" si="9"/>
        <v>2.1410748012258674E-2</v>
      </c>
      <c r="J35" s="3">
        <f t="shared" si="10"/>
        <v>1.1754796697642844E-2</v>
      </c>
      <c r="K35" s="3">
        <f t="shared" si="11"/>
        <v>4.9982633607986715E-4</v>
      </c>
      <c r="L35" s="3">
        <f t="shared" si="12"/>
        <v>8.5623795141013315E-2</v>
      </c>
      <c r="M35" s="3">
        <f t="shared" si="13"/>
        <v>3.6715704712860397E-2</v>
      </c>
      <c r="N35" s="3">
        <f t="shared" si="14"/>
        <v>1.3993585706028822E-2</v>
      </c>
      <c r="O35" s="3">
        <f t="shared" si="15"/>
        <v>4.649880960176489E-3</v>
      </c>
      <c r="P35" s="3">
        <f t="shared" si="16"/>
        <v>9.8460145634338136E-3</v>
      </c>
      <c r="Q35" s="3">
        <f t="shared" si="17"/>
        <v>1.1527261752843132E-2</v>
      </c>
      <c r="R35" s="3"/>
      <c r="S35" s="3"/>
      <c r="T35" s="4">
        <f t="shared" si="18"/>
        <v>-0.38791382271224423</v>
      </c>
      <c r="U35" s="4">
        <f t="shared" si="19"/>
        <v>-0.43449385287666281</v>
      </c>
      <c r="V35" s="4">
        <f t="shared" si="20"/>
        <v>-0.45537736905242299</v>
      </c>
      <c r="W35" s="4">
        <f t="shared" si="21"/>
        <v>-0.46503332036703882</v>
      </c>
      <c r="X35" s="4">
        <f t="shared" si="22"/>
        <v>-0.47728794340076153</v>
      </c>
      <c r="Y35" s="4">
        <f t="shared" si="23"/>
        <v>-0.39116432192366835</v>
      </c>
      <c r="Z35" s="4">
        <f t="shared" si="24"/>
        <v>-0.44007241235182126</v>
      </c>
      <c r="AA35" s="4">
        <f t="shared" si="25"/>
        <v>-0.46279453135865284</v>
      </c>
      <c r="AB35" s="4">
        <f t="shared" si="26"/>
        <v>-0.47213823610450517</v>
      </c>
      <c r="AC35" s="4">
        <f t="shared" si="27"/>
        <v>-0.48663413162811547</v>
      </c>
      <c r="AD35">
        <f t="shared" si="28"/>
        <v>-0.46526085531183853</v>
      </c>
      <c r="AF35" t="s">
        <v>86</v>
      </c>
      <c r="AG35">
        <v>-255.18879415000001</v>
      </c>
      <c r="AH35">
        <v>-178.84649318000001</v>
      </c>
      <c r="AI35">
        <v>-76.341682789999993</v>
      </c>
      <c r="AJ35">
        <v>-255.25529026999999</v>
      </c>
      <c r="AK35">
        <v>-178.89111998000001</v>
      </c>
      <c r="AL35">
        <v>-76.363477880000005</v>
      </c>
      <c r="AM35" s="87">
        <v>-255.27518642999999</v>
      </c>
      <c r="AN35">
        <v>-178.90400772999999</v>
      </c>
      <c r="AO35">
        <v>-76.370453010000006</v>
      </c>
      <c r="AP35">
        <v>-255.18865683999999</v>
      </c>
      <c r="AQ35">
        <v>-178.84638935999999</v>
      </c>
      <c r="AR35">
        <v>-76.341644119999998</v>
      </c>
      <c r="AS35">
        <v>-255.25456258</v>
      </c>
      <c r="AT35">
        <v>-178.89056918</v>
      </c>
      <c r="AU35">
        <v>-76.363292099999995</v>
      </c>
      <c r="AV35">
        <v>-255.27389152000001</v>
      </c>
      <c r="AW35">
        <v>-178.90303331999999</v>
      </c>
      <c r="AX35">
        <v>-76.370120689999993</v>
      </c>
    </row>
    <row r="36" spans="1:50" ht="17" x14ac:dyDescent="0.25">
      <c r="A36" s="5">
        <v>3</v>
      </c>
      <c r="B36" t="s">
        <v>72</v>
      </c>
      <c r="C36" t="s">
        <v>2</v>
      </c>
      <c r="D36" t="s">
        <v>12</v>
      </c>
      <c r="E36" s="3">
        <v>1</v>
      </c>
      <c r="F36" s="2">
        <v>-0.57421116896233759</v>
      </c>
      <c r="G36" s="3">
        <f t="shared" si="7"/>
        <v>8.1258531044194282E-2</v>
      </c>
      <c r="H36" s="3">
        <f t="shared" si="8"/>
        <v>3.9278145498525707E-2</v>
      </c>
      <c r="I36" s="3">
        <f t="shared" si="9"/>
        <v>1.5426509396329391E-2</v>
      </c>
      <c r="J36" s="3">
        <f t="shared" si="10"/>
        <v>1.1754362987437261E-2</v>
      </c>
      <c r="K36" s="3">
        <f t="shared" si="11"/>
        <v>9.5981579895815239E-3</v>
      </c>
      <c r="L36" s="3">
        <f t="shared" si="12"/>
        <v>7.7901355213402412E-2</v>
      </c>
      <c r="M36" s="3">
        <f t="shared" si="13"/>
        <v>3.8154903503138882E-2</v>
      </c>
      <c r="N36" s="3">
        <f t="shared" si="14"/>
        <v>1.147947464023702E-2</v>
      </c>
      <c r="O36" s="3">
        <f t="shared" si="15"/>
        <v>1.2095764735328141E-2</v>
      </c>
      <c r="P36" s="3">
        <f t="shared" si="16"/>
        <v>1.6507860560184606E-2</v>
      </c>
      <c r="Q36" s="3">
        <f t="shared" si="17"/>
        <v>1.1519360679281831E-2</v>
      </c>
      <c r="R36" s="3"/>
      <c r="S36" s="3"/>
      <c r="T36" s="4">
        <f t="shared" si="18"/>
        <v>-0.49295263791814331</v>
      </c>
      <c r="U36" s="4">
        <f t="shared" si="19"/>
        <v>-0.53493302346381189</v>
      </c>
      <c r="V36" s="4">
        <f t="shared" si="20"/>
        <v>-0.5587846595660082</v>
      </c>
      <c r="W36" s="4">
        <f t="shared" si="21"/>
        <v>-0.56245680597490033</v>
      </c>
      <c r="X36" s="4">
        <f t="shared" si="22"/>
        <v>-0.58380932695191912</v>
      </c>
      <c r="Y36" s="4">
        <f t="shared" si="23"/>
        <v>-0.49630981374893518</v>
      </c>
      <c r="Z36" s="4">
        <f t="shared" si="24"/>
        <v>-0.53605626545919871</v>
      </c>
      <c r="AA36" s="4">
        <f t="shared" si="25"/>
        <v>-0.56273169432210057</v>
      </c>
      <c r="AB36" s="4">
        <f t="shared" si="26"/>
        <v>-0.56211540422700945</v>
      </c>
      <c r="AC36" s="4">
        <f t="shared" si="27"/>
        <v>-0.5907190295225222</v>
      </c>
      <c r="AD36">
        <f t="shared" si="28"/>
        <v>-0.56269180828305576</v>
      </c>
      <c r="AF36" t="s">
        <v>85</v>
      </c>
      <c r="AG36">
        <v>-255.18894377000001</v>
      </c>
      <c r="AH36">
        <v>-178.84648687000001</v>
      </c>
      <c r="AI36">
        <v>-76.341671329999997</v>
      </c>
      <c r="AJ36">
        <v>-255.25544228000001</v>
      </c>
      <c r="AK36">
        <v>-178.89111460000001</v>
      </c>
      <c r="AL36">
        <v>-76.363475210000004</v>
      </c>
      <c r="AM36" s="87">
        <v>-255.27533862999999</v>
      </c>
      <c r="AN36">
        <v>-178.90399636999999</v>
      </c>
      <c r="AO36">
        <v>-76.370451779999996</v>
      </c>
      <c r="AP36">
        <v>-255.18880693</v>
      </c>
      <c r="AQ36">
        <v>-178.84638265999999</v>
      </c>
      <c r="AR36">
        <v>-76.341633349999995</v>
      </c>
      <c r="AS36">
        <v>-255.25471236999999</v>
      </c>
      <c r="AT36">
        <v>-178.89056848000001</v>
      </c>
      <c r="AU36">
        <v>-76.363289629999997</v>
      </c>
      <c r="AV36">
        <v>-255.27404385</v>
      </c>
      <c r="AW36">
        <v>-178.90302929999999</v>
      </c>
      <c r="AX36">
        <v>-76.370117780000001</v>
      </c>
    </row>
    <row r="37" spans="1:50" ht="17" x14ac:dyDescent="0.25">
      <c r="A37" s="5">
        <v>3</v>
      </c>
      <c r="B37" t="s">
        <v>72</v>
      </c>
      <c r="C37" t="s">
        <v>2</v>
      </c>
      <c r="D37" t="s">
        <v>12</v>
      </c>
      <c r="E37" s="3">
        <v>1.05</v>
      </c>
      <c r="F37" s="2">
        <v>-0.61378530249559171</v>
      </c>
      <c r="G37" s="3">
        <f t="shared" si="7"/>
        <v>7.043110154948673E-2</v>
      </c>
      <c r="H37" s="3">
        <f t="shared" si="8"/>
        <v>3.3922598832856532E-2</v>
      </c>
      <c r="I37" s="3">
        <f t="shared" si="9"/>
        <v>1.3992897104675661E-2</v>
      </c>
      <c r="J37" s="3">
        <f t="shared" si="10"/>
        <v>9.9863706273085606E-3</v>
      </c>
      <c r="K37" s="3">
        <f t="shared" si="11"/>
        <v>6.9169538888256277E-3</v>
      </c>
      <c r="L37" s="3">
        <f t="shared" si="12"/>
        <v>6.856739831850367E-2</v>
      </c>
      <c r="M37" s="3">
        <f t="shared" si="13"/>
        <v>3.3050360622568054E-2</v>
      </c>
      <c r="N37" s="3">
        <f t="shared" si="14"/>
        <v>9.0355720636248194E-3</v>
      </c>
      <c r="O37" s="3">
        <f t="shared" si="15"/>
        <v>9.7641709348240679E-3</v>
      </c>
      <c r="P37" s="3">
        <f t="shared" si="16"/>
        <v>1.6160271670348392E-2</v>
      </c>
      <c r="Q37" s="3">
        <f t="shared" si="17"/>
        <v>9.8559114011397275E-3</v>
      </c>
      <c r="R37" s="3"/>
      <c r="S37" s="3"/>
      <c r="T37" s="4">
        <f t="shared" si="18"/>
        <v>-0.54335420094610498</v>
      </c>
      <c r="U37" s="4">
        <f t="shared" si="19"/>
        <v>-0.57986270366273518</v>
      </c>
      <c r="V37" s="4">
        <f t="shared" si="20"/>
        <v>-0.59979240539091605</v>
      </c>
      <c r="W37" s="4">
        <f t="shared" si="21"/>
        <v>-0.60379893186828315</v>
      </c>
      <c r="X37" s="4">
        <f t="shared" si="22"/>
        <v>-0.62070225638441734</v>
      </c>
      <c r="Y37" s="4">
        <f t="shared" si="23"/>
        <v>-0.54521790417708804</v>
      </c>
      <c r="Z37" s="4">
        <f t="shared" si="24"/>
        <v>-0.58073494187302366</v>
      </c>
      <c r="AA37" s="4">
        <f t="shared" si="25"/>
        <v>-0.60474973043196689</v>
      </c>
      <c r="AB37" s="4">
        <f t="shared" si="26"/>
        <v>-0.60402113156076764</v>
      </c>
      <c r="AC37" s="4">
        <f t="shared" si="27"/>
        <v>-0.6299455741659401</v>
      </c>
      <c r="AD37">
        <f t="shared" si="28"/>
        <v>-0.60392939109445198</v>
      </c>
      <c r="AF37" t="s">
        <v>84</v>
      </c>
      <c r="AG37">
        <v>-255.18900579999999</v>
      </c>
      <c r="AH37">
        <v>-178.84648243000001</v>
      </c>
      <c r="AI37">
        <v>-76.341657479999995</v>
      </c>
      <c r="AJ37">
        <v>-255.25550960000001</v>
      </c>
      <c r="AK37">
        <v>-178.89111292000001</v>
      </c>
      <c r="AL37">
        <v>-76.363472610000002</v>
      </c>
      <c r="AM37" s="87">
        <v>-255.27540205</v>
      </c>
      <c r="AN37">
        <v>-178.90399579999999</v>
      </c>
      <c r="AO37">
        <v>-76.370450419999997</v>
      </c>
      <c r="AP37">
        <v>-255.18886728000001</v>
      </c>
      <c r="AQ37">
        <v>-178.84637791</v>
      </c>
      <c r="AR37">
        <v>-76.341620509999998</v>
      </c>
      <c r="AS37">
        <v>-255.25477964000001</v>
      </c>
      <c r="AT37">
        <v>-178.89056689</v>
      </c>
      <c r="AU37">
        <v>-76.363287290000002</v>
      </c>
      <c r="AV37">
        <v>-255.27410773</v>
      </c>
      <c r="AW37">
        <v>-178.90302856</v>
      </c>
      <c r="AX37">
        <v>-76.370115440000006</v>
      </c>
    </row>
    <row r="38" spans="1:50" ht="17" x14ac:dyDescent="0.25">
      <c r="A38" s="5">
        <v>3</v>
      </c>
      <c r="B38" t="s">
        <v>72</v>
      </c>
      <c r="C38" t="s">
        <v>2</v>
      </c>
      <c r="D38" t="s">
        <v>12</v>
      </c>
      <c r="E38" s="3">
        <v>1.1000000000000001</v>
      </c>
      <c r="F38" s="2">
        <v>-0.61667498334406246</v>
      </c>
      <c r="G38" s="3">
        <f t="shared" si="7"/>
        <v>6.302335149364291E-2</v>
      </c>
      <c r="H38" s="3">
        <f t="shared" si="8"/>
        <v>2.9476693630223205E-2</v>
      </c>
      <c r="I38" s="3">
        <f t="shared" si="9"/>
        <v>1.2132331050853096E-2</v>
      </c>
      <c r="J38" s="3">
        <f t="shared" si="10"/>
        <v>7.4823526301337484E-3</v>
      </c>
      <c r="K38" s="3">
        <f t="shared" si="11"/>
        <v>6.065032966846684E-3</v>
      </c>
      <c r="L38" s="3">
        <f t="shared" si="12"/>
        <v>5.9415171868835159E-2</v>
      </c>
      <c r="M38" s="3">
        <f t="shared" si="13"/>
        <v>2.8987236215395118E-2</v>
      </c>
      <c r="N38" s="3">
        <f t="shared" si="14"/>
        <v>8.2354970410795092E-3</v>
      </c>
      <c r="O38" s="3">
        <f t="shared" si="15"/>
        <v>9.0376366035571642E-3</v>
      </c>
      <c r="P38" s="3">
        <f t="shared" si="16"/>
        <v>1.3536819469677885E-2</v>
      </c>
      <c r="Q38" s="3">
        <f t="shared" si="17"/>
        <v>7.2297800563971837E-3</v>
      </c>
      <c r="R38" s="3"/>
      <c r="S38" s="3"/>
      <c r="T38" s="4">
        <f t="shared" si="18"/>
        <v>-0.55365163185041955</v>
      </c>
      <c r="U38" s="4">
        <f t="shared" si="19"/>
        <v>-0.58719828971383925</v>
      </c>
      <c r="V38" s="4">
        <f t="shared" si="20"/>
        <v>-0.60454265229320936</v>
      </c>
      <c r="W38" s="4">
        <f t="shared" si="21"/>
        <v>-0.60919263071392871</v>
      </c>
      <c r="X38" s="4">
        <f t="shared" si="22"/>
        <v>-0.62274001631090914</v>
      </c>
      <c r="Y38" s="4">
        <f t="shared" si="23"/>
        <v>-0.5572598114752273</v>
      </c>
      <c r="Z38" s="4">
        <f t="shared" si="24"/>
        <v>-0.58768774712866734</v>
      </c>
      <c r="AA38" s="4">
        <f t="shared" si="25"/>
        <v>-0.60843948630298295</v>
      </c>
      <c r="AB38" s="4">
        <f t="shared" si="26"/>
        <v>-0.60763734674050529</v>
      </c>
      <c r="AC38" s="4">
        <f t="shared" si="27"/>
        <v>-0.63021180281374034</v>
      </c>
      <c r="AD38">
        <f t="shared" si="28"/>
        <v>-0.60944520328766527</v>
      </c>
      <c r="AF38" t="s">
        <v>83</v>
      </c>
      <c r="AG38">
        <v>-255.18900919000001</v>
      </c>
      <c r="AH38">
        <v>-178.84648031</v>
      </c>
      <c r="AI38">
        <v>-76.341646580000003</v>
      </c>
      <c r="AJ38">
        <v>-255.25551726</v>
      </c>
      <c r="AK38">
        <v>-178.89111141000001</v>
      </c>
      <c r="AL38">
        <v>-76.363470090000007</v>
      </c>
      <c r="AM38" s="87">
        <v>-255.27540839</v>
      </c>
      <c r="AN38">
        <v>-178.90399543000001</v>
      </c>
      <c r="AO38">
        <v>-76.370449559999997</v>
      </c>
      <c r="AP38">
        <v>-255.18887068000001</v>
      </c>
      <c r="AQ38">
        <v>-178.84637526</v>
      </c>
      <c r="AR38">
        <v>-76.341607370000006</v>
      </c>
      <c r="AS38">
        <v>-255.25478691999999</v>
      </c>
      <c r="AT38">
        <v>-178.89056543999999</v>
      </c>
      <c r="AU38">
        <v>-76.36328494</v>
      </c>
      <c r="AV38">
        <v>-255.27411097000001</v>
      </c>
      <c r="AW38">
        <v>-178.90302794999999</v>
      </c>
      <c r="AX38">
        <v>-76.370113410000002</v>
      </c>
    </row>
    <row r="39" spans="1:50" ht="17" x14ac:dyDescent="0.25">
      <c r="A39" s="5">
        <v>3</v>
      </c>
      <c r="B39" t="s">
        <v>72</v>
      </c>
      <c r="C39" t="s">
        <v>2</v>
      </c>
      <c r="D39" t="s">
        <v>12</v>
      </c>
      <c r="E39" s="3">
        <v>1.25</v>
      </c>
      <c r="F39" s="2">
        <v>-0.52610739609026347</v>
      </c>
      <c r="G39" s="3">
        <f t="shared" si="7"/>
        <v>3.9649481503907902E-2</v>
      </c>
      <c r="H39" s="3">
        <f t="shared" si="8"/>
        <v>1.5804120501689556E-2</v>
      </c>
      <c r="I39" s="3">
        <f t="shared" si="9"/>
        <v>0.19721025437232487</v>
      </c>
      <c r="J39" s="3">
        <f t="shared" si="10"/>
        <v>1.7028289890064219E-4</v>
      </c>
      <c r="K39" s="3">
        <f t="shared" si="11"/>
        <v>0.420700746043422</v>
      </c>
      <c r="L39" s="3">
        <f t="shared" si="12"/>
        <v>3.6430357774538513E-2</v>
      </c>
      <c r="M39" s="3">
        <f t="shared" si="13"/>
        <v>1.6061399404600718E-2</v>
      </c>
      <c r="N39" s="3">
        <f t="shared" si="14"/>
        <v>0.21994492356127737</v>
      </c>
      <c r="O39" s="3">
        <f t="shared" si="15"/>
        <v>2.7068107588700263E-3</v>
      </c>
      <c r="P39" s="3">
        <f t="shared" si="16"/>
        <v>0.46755811486973964</v>
      </c>
      <c r="Q39" s="3">
        <f t="shared" si="17"/>
        <v>5.5055762155253873E-5</v>
      </c>
      <c r="R39" s="3"/>
      <c r="S39" s="3"/>
      <c r="T39" s="4">
        <f t="shared" si="18"/>
        <v>-0.48645791458635557</v>
      </c>
      <c r="U39" s="4">
        <f t="shared" si="19"/>
        <v>-0.51030327558857391</v>
      </c>
      <c r="V39" s="4">
        <f t="shared" si="20"/>
        <v>-0.72331765046258834</v>
      </c>
      <c r="W39" s="4">
        <f t="shared" si="21"/>
        <v>-0.52593711319136283</v>
      </c>
      <c r="X39" s="4">
        <f t="shared" si="22"/>
        <v>-0.94680814213368547</v>
      </c>
      <c r="Y39" s="4">
        <f t="shared" si="23"/>
        <v>-0.48967703831572496</v>
      </c>
      <c r="Z39" s="4">
        <f t="shared" si="24"/>
        <v>-0.51004599668566275</v>
      </c>
      <c r="AA39" s="4">
        <f t="shared" si="25"/>
        <v>-0.74605231965154084</v>
      </c>
      <c r="AB39" s="4">
        <f t="shared" si="26"/>
        <v>-0.52340058533139344</v>
      </c>
      <c r="AC39" s="4">
        <f t="shared" si="27"/>
        <v>-0.99366551096000311</v>
      </c>
      <c r="AD39">
        <f t="shared" si="28"/>
        <v>-0.52616245185241872</v>
      </c>
      <c r="AF39" t="s">
        <v>82</v>
      </c>
      <c r="AG39">
        <v>-255.18886716</v>
      </c>
      <c r="AH39">
        <v>-178.8464792</v>
      </c>
      <c r="AI39">
        <v>-76.341612740000002</v>
      </c>
      <c r="AJ39">
        <v>-255.25538467999999</v>
      </c>
      <c r="AK39">
        <v>-178.89110837999999</v>
      </c>
      <c r="AL39">
        <v>-76.363463080000002</v>
      </c>
      <c r="AM39" s="89">
        <v>-255.27559454999999</v>
      </c>
      <c r="AN39">
        <v>-178.90399454999999</v>
      </c>
      <c r="AO39">
        <v>-76.370447319999997</v>
      </c>
      <c r="AP39">
        <v>-255.18872318999999</v>
      </c>
      <c r="AQ39">
        <v>-178.84637085</v>
      </c>
      <c r="AR39">
        <v>-76.341571990000006</v>
      </c>
      <c r="AS39">
        <v>-255.25465367999999</v>
      </c>
      <c r="AT39">
        <v>-178.89056248</v>
      </c>
      <c r="AU39">
        <v>-76.363278390000005</v>
      </c>
      <c r="AV39" s="88">
        <v>-255.27432407000001</v>
      </c>
      <c r="AW39">
        <v>-178.90302566</v>
      </c>
      <c r="AX39">
        <v>-76.370109499999998</v>
      </c>
    </row>
    <row r="40" spans="1:50" ht="17" x14ac:dyDescent="0.25">
      <c r="A40" s="5">
        <v>3</v>
      </c>
      <c r="B40" t="s">
        <v>72</v>
      </c>
      <c r="C40" t="s">
        <v>2</v>
      </c>
      <c r="D40" t="s">
        <v>12</v>
      </c>
      <c r="E40" s="3">
        <v>1.5</v>
      </c>
      <c r="F40" s="2">
        <v>-0.33602877483835464</v>
      </c>
      <c r="G40" s="3">
        <f t="shared" si="7"/>
        <v>2.1571214192210364E-2</v>
      </c>
      <c r="H40" s="3">
        <f t="shared" si="8"/>
        <v>3.6056172054850233E-3</v>
      </c>
      <c r="I40" s="3">
        <f t="shared" si="9"/>
        <v>6.2502508618472508E-2</v>
      </c>
      <c r="J40" s="3">
        <f t="shared" si="10"/>
        <v>8.1732451779147341E-3</v>
      </c>
      <c r="K40" s="3">
        <f t="shared" si="11"/>
        <v>0.13186185374524761</v>
      </c>
      <c r="L40" s="3">
        <f t="shared" si="12"/>
        <v>1.8979599970174121E-2</v>
      </c>
      <c r="M40" s="3">
        <f t="shared" si="13"/>
        <v>5.1367403962438996E-3</v>
      </c>
      <c r="N40" s="3">
        <f t="shared" si="14"/>
        <v>7.4927196729906942E-2</v>
      </c>
      <c r="O40" s="3">
        <f t="shared" si="15"/>
        <v>3.939113750686507E-3</v>
      </c>
      <c r="P40" s="3">
        <f t="shared" si="16"/>
        <v>0.15892870453439306</v>
      </c>
      <c r="Q40" s="3">
        <f t="shared" si="17"/>
        <v>8.3546581734572634E-3</v>
      </c>
      <c r="R40" s="3"/>
      <c r="S40" s="3"/>
      <c r="T40" s="4">
        <f t="shared" si="18"/>
        <v>-0.31445756064614427</v>
      </c>
      <c r="U40" s="4">
        <f t="shared" si="19"/>
        <v>-0.33242315763286961</v>
      </c>
      <c r="V40" s="4">
        <f t="shared" si="20"/>
        <v>-0.39853128345682715</v>
      </c>
      <c r="W40" s="4">
        <f t="shared" si="21"/>
        <v>-0.34420202001626937</v>
      </c>
      <c r="X40" s="4">
        <f t="shared" si="22"/>
        <v>-0.46789062858360225</v>
      </c>
      <c r="Y40" s="4">
        <f t="shared" si="23"/>
        <v>-0.31704917486818052</v>
      </c>
      <c r="Z40" s="4">
        <f t="shared" si="24"/>
        <v>-0.33089203444211074</v>
      </c>
      <c r="AA40" s="4">
        <f t="shared" si="25"/>
        <v>-0.41095597156826158</v>
      </c>
      <c r="AB40" s="4">
        <f t="shared" si="26"/>
        <v>-0.33996788858904115</v>
      </c>
      <c r="AC40" s="4">
        <f t="shared" si="27"/>
        <v>-0.4949574793727477</v>
      </c>
      <c r="AD40">
        <f t="shared" si="28"/>
        <v>-0.3443834330118119</v>
      </c>
      <c r="AF40" t="s">
        <v>81</v>
      </c>
      <c r="AG40">
        <v>-255.18853783</v>
      </c>
      <c r="AH40">
        <v>-178.84646882999999</v>
      </c>
      <c r="AI40">
        <v>-76.341567879999999</v>
      </c>
      <c r="AJ40">
        <v>-255.25508840000001</v>
      </c>
      <c r="AK40">
        <v>-178.89110586999999</v>
      </c>
      <c r="AL40">
        <v>-76.363452780000003</v>
      </c>
      <c r="AM40" s="89">
        <v>-255.27507335000001</v>
      </c>
      <c r="AN40">
        <v>-178.90399381</v>
      </c>
      <c r="AO40">
        <v>-76.37044444</v>
      </c>
      <c r="AP40">
        <v>-255.18838855999999</v>
      </c>
      <c r="AQ40">
        <v>-178.84635990000001</v>
      </c>
      <c r="AR40">
        <v>-76.341523409999994</v>
      </c>
      <c r="AS40">
        <v>-255.25435422999999</v>
      </c>
      <c r="AT40">
        <v>-178.89055947</v>
      </c>
      <c r="AU40">
        <v>-76.363267449999995</v>
      </c>
      <c r="AV40" s="88">
        <v>-255.27378666000001</v>
      </c>
      <c r="AW40">
        <v>-178.90302503999999</v>
      </c>
      <c r="AX40">
        <v>-76.370106719999995</v>
      </c>
    </row>
    <row r="41" spans="1:50" ht="17" x14ac:dyDescent="0.25">
      <c r="A41" s="5">
        <v>3</v>
      </c>
      <c r="B41" t="s">
        <v>72</v>
      </c>
      <c r="C41" t="s">
        <v>2</v>
      </c>
      <c r="D41" t="s">
        <v>12</v>
      </c>
      <c r="E41" s="3">
        <v>2</v>
      </c>
      <c r="F41" s="2">
        <v>-0.14075745954842175</v>
      </c>
      <c r="G41" s="3">
        <f t="shared" si="7"/>
        <v>1.7766554836868009E-3</v>
      </c>
      <c r="H41" s="3">
        <f t="shared" si="8"/>
        <v>6.1576289734985301E-4</v>
      </c>
      <c r="I41" s="3">
        <f t="shared" si="9"/>
        <v>1.8942750873954806E-3</v>
      </c>
      <c r="J41" s="3">
        <f t="shared" si="10"/>
        <v>1.4535815120064743E-4</v>
      </c>
      <c r="K41" s="3">
        <f t="shared" si="11"/>
        <v>4.5277575631938738E-3</v>
      </c>
      <c r="L41" s="3">
        <f t="shared" si="12"/>
        <v>1.3859923904684657E-3</v>
      </c>
      <c r="M41" s="3">
        <f t="shared" si="13"/>
        <v>1.1867965673037773E-3</v>
      </c>
      <c r="N41" s="3">
        <f t="shared" si="14"/>
        <v>1.4299180546441803E-3</v>
      </c>
      <c r="O41" s="3">
        <f t="shared" si="15"/>
        <v>2.8736053662277161E-3</v>
      </c>
      <c r="P41" s="3">
        <f t="shared" si="16"/>
        <v>4.1753235596387606E-3</v>
      </c>
      <c r="Q41" s="3">
        <f t="shared" si="17"/>
        <v>3.6674350239151998E-4</v>
      </c>
      <c r="R41" s="3"/>
      <c r="S41" s="3"/>
      <c r="T41" s="4">
        <f t="shared" si="18"/>
        <v>-0.13898080406473495</v>
      </c>
      <c r="U41" s="4">
        <f t="shared" si="19"/>
        <v>-0.1401416966510719</v>
      </c>
      <c r="V41" s="4">
        <f t="shared" si="20"/>
        <v>-0.14265173463581723</v>
      </c>
      <c r="W41" s="4">
        <f t="shared" si="21"/>
        <v>-0.1409028176996224</v>
      </c>
      <c r="X41" s="4">
        <f t="shared" si="22"/>
        <v>-0.14528521711161563</v>
      </c>
      <c r="Y41" s="4">
        <f t="shared" si="23"/>
        <v>-0.14214345193889022</v>
      </c>
      <c r="Z41" s="4">
        <f t="shared" si="24"/>
        <v>-0.13957066298111798</v>
      </c>
      <c r="AA41" s="4">
        <f t="shared" si="25"/>
        <v>-0.14218737760306593</v>
      </c>
      <c r="AB41" s="4">
        <f t="shared" si="26"/>
        <v>-0.13788385418219404</v>
      </c>
      <c r="AC41" s="4">
        <f t="shared" si="27"/>
        <v>-0.14493278310806051</v>
      </c>
      <c r="AD41">
        <f t="shared" si="28"/>
        <v>-0.14112420305081327</v>
      </c>
      <c r="AF41" t="s">
        <v>80</v>
      </c>
      <c r="AG41">
        <v>-255.18818211000001</v>
      </c>
      <c r="AH41">
        <v>-178.84644828</v>
      </c>
      <c r="AI41">
        <v>-76.341512350000002</v>
      </c>
      <c r="AJ41">
        <v>-255.25475850000001</v>
      </c>
      <c r="AK41">
        <v>-178.89110285999999</v>
      </c>
      <c r="AL41">
        <v>-76.363432309999993</v>
      </c>
      <c r="AM41" s="87">
        <v>-255.27466025999999</v>
      </c>
      <c r="AN41">
        <v>-178.90399371999999</v>
      </c>
      <c r="AO41">
        <v>-76.370439210000001</v>
      </c>
      <c r="AP41">
        <v>-255.18803027999999</v>
      </c>
      <c r="AQ41">
        <v>-178.84633823999999</v>
      </c>
      <c r="AR41">
        <v>-76.34146552</v>
      </c>
      <c r="AS41">
        <v>-255.25402611999999</v>
      </c>
      <c r="AT41">
        <v>-178.89055632</v>
      </c>
      <c r="AU41">
        <v>-76.363247380000004</v>
      </c>
      <c r="AV41">
        <v>-255.27335246999999</v>
      </c>
      <c r="AW41">
        <v>-178.90302478999999</v>
      </c>
      <c r="AX41">
        <v>-76.370101090000006</v>
      </c>
    </row>
    <row r="42" spans="1:50" ht="17" x14ac:dyDescent="0.25">
      <c r="A42" s="5">
        <v>4</v>
      </c>
      <c r="B42" t="s">
        <v>72</v>
      </c>
      <c r="C42" t="s">
        <v>2</v>
      </c>
      <c r="D42" t="s">
        <v>1</v>
      </c>
      <c r="E42" s="3">
        <v>0.9</v>
      </c>
      <c r="F42" s="2">
        <v>-0.24365522457501679</v>
      </c>
      <c r="G42" s="3">
        <f t="shared" si="7"/>
        <v>6.4545187995640435E-2</v>
      </c>
      <c r="H42" s="3">
        <f t="shared" si="8"/>
        <v>2.7421725980550399E-2</v>
      </c>
      <c r="I42" s="3">
        <f t="shared" si="9"/>
        <v>1.2537200635148127E-2</v>
      </c>
      <c r="J42" s="3">
        <f t="shared" si="10"/>
        <v>3.0823093391656731E-3</v>
      </c>
      <c r="K42" s="3">
        <f t="shared" si="11"/>
        <v>3.0793505469132731E-3</v>
      </c>
      <c r="L42" s="3">
        <f t="shared" si="12"/>
        <v>6.2612458731781007E-2</v>
      </c>
      <c r="M42" s="3">
        <f t="shared" si="13"/>
        <v>2.5501546894353216E-2</v>
      </c>
      <c r="N42" s="3">
        <f t="shared" si="14"/>
        <v>7.353972155405869E-3</v>
      </c>
      <c r="O42" s="3">
        <f t="shared" si="15"/>
        <v>1.1703585804590799E-3</v>
      </c>
      <c r="P42" s="3">
        <f t="shared" si="16"/>
        <v>1.1686106259227419E-2</v>
      </c>
      <c r="Q42" s="3">
        <f t="shared" si="17"/>
        <v>2.9470182906955189E-3</v>
      </c>
      <c r="R42" s="3"/>
      <c r="S42" s="3"/>
      <c r="T42" s="4">
        <f t="shared" si="18"/>
        <v>-0.17911003657937635</v>
      </c>
      <c r="U42" s="4">
        <f t="shared" si="19"/>
        <v>-0.21623349859446639</v>
      </c>
      <c r="V42" s="4">
        <f t="shared" si="20"/>
        <v>-0.23111802393986866</v>
      </c>
      <c r="W42" s="4">
        <f t="shared" si="21"/>
        <v>-0.24057291523585111</v>
      </c>
      <c r="X42" s="4">
        <f t="shared" si="22"/>
        <v>-0.24673457512193006</v>
      </c>
      <c r="Y42" s="4">
        <f t="shared" si="23"/>
        <v>-0.18104276584323578</v>
      </c>
      <c r="Z42" s="4">
        <f t="shared" si="24"/>
        <v>-0.21815367768066357</v>
      </c>
      <c r="AA42" s="4">
        <f t="shared" si="25"/>
        <v>-0.23630125241961092</v>
      </c>
      <c r="AB42" s="4">
        <f t="shared" si="26"/>
        <v>-0.24248486599455771</v>
      </c>
      <c r="AC42" s="4">
        <f t="shared" si="27"/>
        <v>-0.25534133083424421</v>
      </c>
      <c r="AD42">
        <f t="shared" si="28"/>
        <v>-0.24070820628432127</v>
      </c>
      <c r="AF42" t="s">
        <v>79</v>
      </c>
      <c r="AG42">
        <v>-219.28694419999999</v>
      </c>
      <c r="AH42">
        <v>-178.84650929</v>
      </c>
      <c r="AI42">
        <v>-40.440149480000002</v>
      </c>
      <c r="AJ42">
        <v>-219.34314187999999</v>
      </c>
      <c r="AK42">
        <v>-178.89113212000001</v>
      </c>
      <c r="AL42">
        <v>-40.451665169999998</v>
      </c>
      <c r="AM42">
        <v>-219.35944945</v>
      </c>
      <c r="AN42">
        <v>-178.90401413000001</v>
      </c>
      <c r="AO42">
        <v>-40.45506701</v>
      </c>
      <c r="AP42">
        <v>-219.28683332</v>
      </c>
      <c r="AQ42">
        <v>-178.84640776000001</v>
      </c>
      <c r="AR42">
        <v>-40.440137049999997</v>
      </c>
      <c r="AS42">
        <v>-219.34245300000001</v>
      </c>
      <c r="AT42">
        <v>-178.89058267999999</v>
      </c>
      <c r="AU42">
        <v>-40.451522670000003</v>
      </c>
      <c r="AV42">
        <v>-219.35823356</v>
      </c>
      <c r="AW42">
        <v>-178.90304202999999</v>
      </c>
      <c r="AX42">
        <v>-40.45481496</v>
      </c>
    </row>
    <row r="43" spans="1:50" ht="17" x14ac:dyDescent="0.25">
      <c r="A43" s="5">
        <v>4</v>
      </c>
      <c r="B43" t="s">
        <v>72</v>
      </c>
      <c r="C43" t="s">
        <v>2</v>
      </c>
      <c r="D43" t="s">
        <v>1</v>
      </c>
      <c r="E43" s="3">
        <v>0.95</v>
      </c>
      <c r="F43" s="2">
        <v>-0.29432897367333299</v>
      </c>
      <c r="G43" s="3">
        <f t="shared" si="7"/>
        <v>5.3045295830594308E-2</v>
      </c>
      <c r="H43" s="3">
        <f t="shared" si="8"/>
        <v>2.2140452944447109E-2</v>
      </c>
      <c r="I43" s="3">
        <f t="shared" si="9"/>
        <v>5.737354630535374E-3</v>
      </c>
      <c r="J43" s="3">
        <f t="shared" si="10"/>
        <v>1.8781765722512E-3</v>
      </c>
      <c r="K43" s="3">
        <f t="shared" si="11"/>
        <v>1.1472453436519536E-2</v>
      </c>
      <c r="L43" s="3">
        <f t="shared" si="12"/>
        <v>5.1382395665143216E-2</v>
      </c>
      <c r="M43" s="3">
        <f t="shared" si="13"/>
        <v>2.0377151259606152E-2</v>
      </c>
      <c r="N43" s="3">
        <f t="shared" si="14"/>
        <v>5.0031685038344764E-3</v>
      </c>
      <c r="O43" s="3">
        <f t="shared" si="15"/>
        <v>4.9048203173085447E-5</v>
      </c>
      <c r="P43" s="3">
        <f t="shared" si="16"/>
        <v>1.1126911764516134E-2</v>
      </c>
      <c r="Q43" s="3">
        <f t="shared" si="17"/>
        <v>1.7617735606696439E-3</v>
      </c>
      <c r="R43" s="3"/>
      <c r="S43" s="3"/>
      <c r="T43" s="4">
        <f t="shared" si="18"/>
        <v>-0.24128367784273869</v>
      </c>
      <c r="U43" s="4">
        <f t="shared" si="19"/>
        <v>-0.27218852072888589</v>
      </c>
      <c r="V43" s="4">
        <f t="shared" si="20"/>
        <v>-0.28859161904279762</v>
      </c>
      <c r="W43" s="4">
        <f t="shared" si="21"/>
        <v>-0.29245079710108179</v>
      </c>
      <c r="X43" s="4">
        <f t="shared" si="22"/>
        <v>-0.30580142710985253</v>
      </c>
      <c r="Y43" s="4">
        <f t="shared" si="23"/>
        <v>-0.24294657800818978</v>
      </c>
      <c r="Z43" s="4">
        <f t="shared" si="24"/>
        <v>-0.27395182241372684</v>
      </c>
      <c r="AA43" s="4">
        <f t="shared" si="25"/>
        <v>-0.28932580516949852</v>
      </c>
      <c r="AB43" s="4">
        <f t="shared" si="26"/>
        <v>-0.29427992547015991</v>
      </c>
      <c r="AC43" s="4">
        <f t="shared" si="27"/>
        <v>-0.30545588543784913</v>
      </c>
      <c r="AD43">
        <f t="shared" si="28"/>
        <v>-0.29256720011266335</v>
      </c>
      <c r="AF43" t="s">
        <v>78</v>
      </c>
      <c r="AG43">
        <v>-219.28704107999999</v>
      </c>
      <c r="AH43">
        <v>-178.84650775</v>
      </c>
      <c r="AI43">
        <v>-40.440148819999997</v>
      </c>
      <c r="AJ43">
        <v>-219.34323230000001</v>
      </c>
      <c r="AK43">
        <v>-178.89113073999999</v>
      </c>
      <c r="AL43">
        <v>-40.451667800000003</v>
      </c>
      <c r="AM43">
        <v>-219.35953692999999</v>
      </c>
      <c r="AN43">
        <v>-178.90400495</v>
      </c>
      <c r="AO43">
        <v>-40.455072080000001</v>
      </c>
      <c r="AP43">
        <v>-219.28692831999999</v>
      </c>
      <c r="AQ43">
        <v>-178.84640468000001</v>
      </c>
      <c r="AR43">
        <v>-40.44013648</v>
      </c>
      <c r="AS43">
        <v>-219.34254257000001</v>
      </c>
      <c r="AT43">
        <v>-178.89058137000001</v>
      </c>
      <c r="AU43">
        <v>-40.451524630000002</v>
      </c>
      <c r="AV43">
        <v>-219.35831947</v>
      </c>
      <c r="AW43">
        <v>-178.90304012999999</v>
      </c>
      <c r="AX43">
        <v>-40.454818269999997</v>
      </c>
    </row>
    <row r="44" spans="1:50" ht="17" x14ac:dyDescent="0.25">
      <c r="A44" s="5">
        <v>4</v>
      </c>
      <c r="B44" t="s">
        <v>72</v>
      </c>
      <c r="C44" t="s">
        <v>2</v>
      </c>
      <c r="D44" t="s">
        <v>1</v>
      </c>
      <c r="E44" s="3">
        <v>1</v>
      </c>
      <c r="F44" s="2">
        <v>-0.30653765284162432</v>
      </c>
      <c r="G44" s="3">
        <f t="shared" si="7"/>
        <v>4.4364183740982444E-2</v>
      </c>
      <c r="H44" s="3">
        <f t="shared" si="8"/>
        <v>1.7205572589982787E-2</v>
      </c>
      <c r="I44" s="3">
        <f t="shared" si="9"/>
        <v>4.9816875307041597E-3</v>
      </c>
      <c r="J44" s="3">
        <f t="shared" si="10"/>
        <v>6.0054559847827482E-4</v>
      </c>
      <c r="K44" s="3">
        <f t="shared" si="11"/>
        <v>7.8433722036209685E-3</v>
      </c>
      <c r="L44" s="3">
        <f t="shared" si="12"/>
        <v>4.3215841354601325E-2</v>
      </c>
      <c r="M44" s="3">
        <f t="shared" si="13"/>
        <v>1.7274598636235317E-2</v>
      </c>
      <c r="N44" s="3">
        <f t="shared" si="14"/>
        <v>5.5589962605074872E-3</v>
      </c>
      <c r="O44" s="3">
        <f t="shared" si="15"/>
        <v>2.6662900072699225E-4</v>
      </c>
      <c r="P44" s="3">
        <f t="shared" si="16"/>
        <v>6.7327832812397181E-3</v>
      </c>
      <c r="Q44" s="3">
        <f t="shared" si="17"/>
        <v>6.8092956552495698E-4</v>
      </c>
      <c r="R44" s="3"/>
      <c r="S44" s="3"/>
      <c r="T44" s="4">
        <f t="shared" si="18"/>
        <v>-0.26217346910064188</v>
      </c>
      <c r="U44" s="4">
        <f t="shared" si="19"/>
        <v>-0.28933208025164153</v>
      </c>
      <c r="V44" s="4">
        <f t="shared" si="20"/>
        <v>-0.30155596531092016</v>
      </c>
      <c r="W44" s="4">
        <f t="shared" si="21"/>
        <v>-0.30713819844010259</v>
      </c>
      <c r="X44" s="4">
        <f t="shared" si="22"/>
        <v>-0.31438102504524529</v>
      </c>
      <c r="Y44" s="4">
        <f t="shared" si="23"/>
        <v>-0.26332181148702299</v>
      </c>
      <c r="Z44" s="4">
        <f t="shared" si="24"/>
        <v>-0.289263054205389</v>
      </c>
      <c r="AA44" s="4">
        <f t="shared" si="25"/>
        <v>-0.30097865658111683</v>
      </c>
      <c r="AB44" s="4">
        <f t="shared" si="26"/>
        <v>-0.30627102384089733</v>
      </c>
      <c r="AC44" s="4">
        <f t="shared" si="27"/>
        <v>-0.31327043612286404</v>
      </c>
      <c r="AD44">
        <f t="shared" si="28"/>
        <v>-0.30721858240714928</v>
      </c>
      <c r="AF44" t="s">
        <v>77</v>
      </c>
      <c r="AG44">
        <v>-219.28706700000001</v>
      </c>
      <c r="AH44">
        <v>-178.84650468000001</v>
      </c>
      <c r="AI44">
        <v>-40.440144519999997</v>
      </c>
      <c r="AJ44">
        <v>-219.34325138</v>
      </c>
      <c r="AK44">
        <v>-178.89112628000001</v>
      </c>
      <c r="AL44">
        <v>-40.451664020000003</v>
      </c>
      <c r="AM44">
        <v>-219.35955539</v>
      </c>
      <c r="AN44">
        <v>-178.90400475000001</v>
      </c>
      <c r="AO44">
        <v>-40.455070079999999</v>
      </c>
      <c r="AP44">
        <v>-219.28695368000001</v>
      </c>
      <c r="AQ44">
        <v>-178.84640167000001</v>
      </c>
      <c r="AR44">
        <v>-40.440132380000001</v>
      </c>
      <c r="AS44">
        <v>-219.34256205</v>
      </c>
      <c r="AT44">
        <v>-178.89057991000001</v>
      </c>
      <c r="AU44">
        <v>-40.451521169999999</v>
      </c>
      <c r="AV44">
        <v>-219.35833246999999</v>
      </c>
      <c r="AW44">
        <v>-178.90303829999999</v>
      </c>
      <c r="AX44">
        <v>-40.45481453</v>
      </c>
    </row>
    <row r="45" spans="1:50" ht="17" x14ac:dyDescent="0.25">
      <c r="A45" s="5">
        <v>4</v>
      </c>
      <c r="B45" t="s">
        <v>72</v>
      </c>
      <c r="C45" t="s">
        <v>2</v>
      </c>
      <c r="D45" t="s">
        <v>1</v>
      </c>
      <c r="E45" s="3">
        <v>1.05</v>
      </c>
      <c r="F45" s="2">
        <v>-0.29693175745065969</v>
      </c>
      <c r="G45" s="3">
        <f t="shared" si="7"/>
        <v>3.5975656773733988E-2</v>
      </c>
      <c r="H45" s="3">
        <f t="shared" si="8"/>
        <v>1.424500280543195E-2</v>
      </c>
      <c r="I45" s="3">
        <f t="shared" si="9"/>
        <v>5.547721133670025E-3</v>
      </c>
      <c r="J45" s="3">
        <f t="shared" si="10"/>
        <v>2.3602397837829692E-6</v>
      </c>
      <c r="K45" s="3">
        <f t="shared" si="11"/>
        <v>3.5772957022769392E-3</v>
      </c>
      <c r="L45" s="3">
        <f t="shared" si="12"/>
        <v>3.6258036045345776E-2</v>
      </c>
      <c r="M45" s="3">
        <f t="shared" si="13"/>
        <v>1.4715634933702426E-2</v>
      </c>
      <c r="N45" s="3">
        <f t="shared" si="14"/>
        <v>7.2043462125194191E-3</v>
      </c>
      <c r="O45" s="3">
        <f t="shared" si="15"/>
        <v>5.9169692654709172E-4</v>
      </c>
      <c r="P45" s="3">
        <f t="shared" si="16"/>
        <v>6.7635015068900906E-4</v>
      </c>
      <c r="Q45" s="3">
        <f t="shared" si="17"/>
        <v>1.740630922902886E-5</v>
      </c>
      <c r="R45" s="3"/>
      <c r="S45" s="3"/>
      <c r="T45" s="4">
        <f t="shared" si="18"/>
        <v>-0.26095610067692571</v>
      </c>
      <c r="U45" s="4">
        <f t="shared" si="19"/>
        <v>-0.28268675464522774</v>
      </c>
      <c r="V45" s="4">
        <f t="shared" si="20"/>
        <v>-0.29138403631698967</v>
      </c>
      <c r="W45" s="4">
        <f t="shared" si="21"/>
        <v>-0.29693411769044348</v>
      </c>
      <c r="X45" s="4">
        <f t="shared" si="22"/>
        <v>-0.30050905315293663</v>
      </c>
      <c r="Y45" s="4">
        <f t="shared" si="23"/>
        <v>-0.26067372140531392</v>
      </c>
      <c r="Z45" s="4">
        <f t="shared" si="24"/>
        <v>-0.28221612251695727</v>
      </c>
      <c r="AA45" s="4">
        <f t="shared" si="25"/>
        <v>-0.28972741123814028</v>
      </c>
      <c r="AB45" s="4">
        <f t="shared" si="26"/>
        <v>-0.2963400605241126</v>
      </c>
      <c r="AC45" s="4">
        <f t="shared" si="27"/>
        <v>-0.2976081076013487</v>
      </c>
      <c r="AD45">
        <f t="shared" si="28"/>
        <v>-0.29691435114143067</v>
      </c>
      <c r="AF45" t="s">
        <v>76</v>
      </c>
      <c r="AG45">
        <v>-219.28705868</v>
      </c>
      <c r="AH45">
        <v>-178.84650056999999</v>
      </c>
      <c r="AI45">
        <v>-40.440142250000001</v>
      </c>
      <c r="AJ45">
        <v>-219.34323599999999</v>
      </c>
      <c r="AK45">
        <v>-178.89112373</v>
      </c>
      <c r="AL45">
        <v>-40.451661780000002</v>
      </c>
      <c r="AM45">
        <v>-219.35953821999999</v>
      </c>
      <c r="AN45">
        <v>-178.90400434</v>
      </c>
      <c r="AO45">
        <v>-40.455069530000003</v>
      </c>
      <c r="AP45">
        <v>-219.28694311000001</v>
      </c>
      <c r="AQ45">
        <v>-178.84639727999999</v>
      </c>
      <c r="AR45">
        <v>-40.440130420000003</v>
      </c>
      <c r="AS45">
        <v>-219.34254630999999</v>
      </c>
      <c r="AT45">
        <v>-178.89057736000001</v>
      </c>
      <c r="AU45">
        <v>-40.451519210000001</v>
      </c>
      <c r="AV45">
        <v>-219.35831375999999</v>
      </c>
      <c r="AW45">
        <v>-178.90303795</v>
      </c>
      <c r="AX45">
        <v>-40.4548141</v>
      </c>
    </row>
    <row r="46" spans="1:50" ht="17" x14ac:dyDescent="0.25">
      <c r="A46" s="5">
        <v>4</v>
      </c>
      <c r="B46" t="s">
        <v>72</v>
      </c>
      <c r="C46" t="s">
        <v>2</v>
      </c>
      <c r="D46" t="s">
        <v>1</v>
      </c>
      <c r="E46" s="3">
        <v>1.1000000000000001</v>
      </c>
      <c r="F46" s="2">
        <v>-0.27593517286157421</v>
      </c>
      <c r="G46" s="3">
        <f t="shared" si="7"/>
        <v>2.8545827569109894E-2</v>
      </c>
      <c r="H46" s="3">
        <f t="shared" si="8"/>
        <v>1.1333241995643062E-2</v>
      </c>
      <c r="I46" s="3">
        <f t="shared" si="9"/>
        <v>3.6650759087735185E-3</v>
      </c>
      <c r="J46" s="3">
        <f t="shared" si="10"/>
        <v>4.8079755715024763E-5</v>
      </c>
      <c r="K46" s="3">
        <f t="shared" si="11"/>
        <v>4.380213100401098E-3</v>
      </c>
      <c r="L46" s="3">
        <f t="shared" si="12"/>
        <v>2.8696429870488233E-2</v>
      </c>
      <c r="M46" s="3">
        <f t="shared" si="13"/>
        <v>1.1891725443347489E-2</v>
      </c>
      <c r="N46" s="3">
        <f t="shared" si="14"/>
        <v>5.3656266651747608E-3</v>
      </c>
      <c r="O46" s="3">
        <f t="shared" si="15"/>
        <v>8.739840909584573E-4</v>
      </c>
      <c r="P46" s="3">
        <f t="shared" si="16"/>
        <v>1.4814277906129991E-3</v>
      </c>
      <c r="Q46" s="3">
        <f t="shared" si="17"/>
        <v>5.8621916811496533E-5</v>
      </c>
      <c r="R46" s="3"/>
      <c r="S46" s="3"/>
      <c r="T46" s="4">
        <f t="shared" si="18"/>
        <v>-0.24738934529246431</v>
      </c>
      <c r="U46" s="4">
        <f t="shared" si="19"/>
        <v>-0.26460193086593115</v>
      </c>
      <c r="V46" s="4">
        <f t="shared" si="20"/>
        <v>-0.27227009695280069</v>
      </c>
      <c r="W46" s="4">
        <f t="shared" si="21"/>
        <v>-0.27588709310585918</v>
      </c>
      <c r="X46" s="4">
        <f t="shared" si="22"/>
        <v>-0.28031538596197531</v>
      </c>
      <c r="Y46" s="4">
        <f t="shared" si="23"/>
        <v>-0.24723874299108597</v>
      </c>
      <c r="Z46" s="4">
        <f t="shared" si="24"/>
        <v>-0.26404344741822672</v>
      </c>
      <c r="AA46" s="4">
        <f t="shared" si="25"/>
        <v>-0.27056954619639945</v>
      </c>
      <c r="AB46" s="4">
        <f t="shared" si="26"/>
        <v>-0.27506118877061575</v>
      </c>
      <c r="AC46" s="4">
        <f t="shared" si="27"/>
        <v>-0.27741660065218721</v>
      </c>
      <c r="AD46">
        <f t="shared" si="28"/>
        <v>-0.27587655094476271</v>
      </c>
      <c r="AF46" t="s">
        <v>75</v>
      </c>
      <c r="AG46">
        <v>-219.28703236000001</v>
      </c>
      <c r="AH46">
        <v>-178.84649709999999</v>
      </c>
      <c r="AI46">
        <v>-40.440141019999999</v>
      </c>
      <c r="AJ46">
        <v>-219.34320611000001</v>
      </c>
      <c r="AK46">
        <v>-178.89112295000001</v>
      </c>
      <c r="AL46">
        <v>-40.451661489999999</v>
      </c>
      <c r="AM46">
        <v>-219.35950790000001</v>
      </c>
      <c r="AN46">
        <v>-178.90400425000001</v>
      </c>
      <c r="AO46">
        <v>-40.455069760000001</v>
      </c>
      <c r="AP46">
        <v>-219.28691689999999</v>
      </c>
      <c r="AQ46">
        <v>-178.84639368000001</v>
      </c>
      <c r="AR46">
        <v>-40.440129220000003</v>
      </c>
      <c r="AS46">
        <v>-219.34251635000001</v>
      </c>
      <c r="AT46">
        <v>-178.89057658999999</v>
      </c>
      <c r="AU46">
        <v>-40.451518980000003</v>
      </c>
      <c r="AV46">
        <v>-219.35828323999999</v>
      </c>
      <c r="AW46">
        <v>-178.90303779000001</v>
      </c>
      <c r="AX46">
        <v>-40.45481427</v>
      </c>
    </row>
    <row r="47" spans="1:50" ht="17" x14ac:dyDescent="0.25">
      <c r="A47" s="5">
        <v>4</v>
      </c>
      <c r="B47" t="s">
        <v>72</v>
      </c>
      <c r="C47" t="s">
        <v>2</v>
      </c>
      <c r="D47" t="s">
        <v>1</v>
      </c>
      <c r="E47" s="3">
        <v>1.25</v>
      </c>
      <c r="F47" s="2">
        <v>-0.19678620903679123</v>
      </c>
      <c r="G47" s="3">
        <f t="shared" si="7"/>
        <v>1.517240954589516E-2</v>
      </c>
      <c r="H47" s="3">
        <f t="shared" si="8"/>
        <v>6.6320052621133552E-3</v>
      </c>
      <c r="I47" s="3">
        <f t="shared" si="9"/>
        <v>7.3969104220575344E-4</v>
      </c>
      <c r="J47" s="3">
        <f t="shared" si="10"/>
        <v>1.032622907516767E-3</v>
      </c>
      <c r="K47" s="3">
        <f t="shared" si="11"/>
        <v>5.4424091229431926E-3</v>
      </c>
      <c r="L47" s="3">
        <f t="shared" si="12"/>
        <v>1.3917390549063768E-2</v>
      </c>
      <c r="M47" s="3">
        <f t="shared" si="13"/>
        <v>5.8978191354124854E-3</v>
      </c>
      <c r="N47" s="3">
        <f t="shared" si="14"/>
        <v>2.4904425493844362E-3</v>
      </c>
      <c r="O47" s="3">
        <f t="shared" si="15"/>
        <v>6.3991269762242453E-4</v>
      </c>
      <c r="P47" s="3">
        <f t="shared" si="16"/>
        <v>1.0845099343171349E-3</v>
      </c>
      <c r="Q47" s="3">
        <f t="shared" si="17"/>
        <v>9.4477157773856235E-4</v>
      </c>
      <c r="R47" s="3"/>
      <c r="S47" s="3"/>
      <c r="T47" s="4">
        <f t="shared" si="18"/>
        <v>-0.18161379949089607</v>
      </c>
      <c r="U47" s="4">
        <f t="shared" si="19"/>
        <v>-0.19015420377467787</v>
      </c>
      <c r="V47" s="4">
        <f t="shared" si="20"/>
        <v>-0.19604651799458547</v>
      </c>
      <c r="W47" s="4">
        <f t="shared" si="21"/>
        <v>-0.19575358612927446</v>
      </c>
      <c r="X47" s="4">
        <f t="shared" si="22"/>
        <v>-0.20222861815973442</v>
      </c>
      <c r="Y47" s="4">
        <f t="shared" si="23"/>
        <v>-0.18286881848772746</v>
      </c>
      <c r="Z47" s="4">
        <f t="shared" si="24"/>
        <v>-0.19088838990137874</v>
      </c>
      <c r="AA47" s="4">
        <f t="shared" si="25"/>
        <v>-0.19429576648740679</v>
      </c>
      <c r="AB47" s="4">
        <f t="shared" si="26"/>
        <v>-0.1961462963391688</v>
      </c>
      <c r="AC47" s="4">
        <f t="shared" si="27"/>
        <v>-0.19787071897110836</v>
      </c>
      <c r="AD47">
        <f t="shared" si="28"/>
        <v>-0.19584143745905266</v>
      </c>
      <c r="AF47" t="s">
        <v>74</v>
      </c>
      <c r="AG47">
        <v>-219.28691874</v>
      </c>
      <c r="AH47">
        <v>-178.84649138</v>
      </c>
      <c r="AI47">
        <v>-40.44013794</v>
      </c>
      <c r="AJ47">
        <v>-219.34308791999999</v>
      </c>
      <c r="AK47">
        <v>-178.89112309000001</v>
      </c>
      <c r="AL47">
        <v>-40.451661799999997</v>
      </c>
      <c r="AM47">
        <v>-219.35938815</v>
      </c>
      <c r="AN47">
        <v>-178.90400468999999</v>
      </c>
      <c r="AO47">
        <v>-40.45507104</v>
      </c>
      <c r="AP47">
        <v>-219.28680093</v>
      </c>
      <c r="AQ47">
        <v>-178.84638321</v>
      </c>
      <c r="AR47">
        <v>-40.440126300000003</v>
      </c>
      <c r="AS47">
        <v>-219.34239729000001</v>
      </c>
      <c r="AT47">
        <v>-178.8905737</v>
      </c>
      <c r="AU47">
        <v>-40.451519390000001</v>
      </c>
      <c r="AV47">
        <v>-219.35816256000001</v>
      </c>
      <c r="AW47">
        <v>-178.90303746000001</v>
      </c>
      <c r="AX47">
        <v>-40.45481547</v>
      </c>
    </row>
    <row r="48" spans="1:50" ht="17" x14ac:dyDescent="0.25">
      <c r="A48" s="5">
        <v>4</v>
      </c>
      <c r="B48" t="s">
        <v>72</v>
      </c>
      <c r="C48" t="s">
        <v>2</v>
      </c>
      <c r="D48" t="s">
        <v>1</v>
      </c>
      <c r="E48" s="3">
        <v>1.5</v>
      </c>
      <c r="F48" s="2">
        <v>-0.10167860872213311</v>
      </c>
      <c r="G48" s="3">
        <f t="shared" si="7"/>
        <v>1.1829622842285809E-3</v>
      </c>
      <c r="H48" s="3">
        <f t="shared" si="8"/>
        <v>2.81448700329473E-3</v>
      </c>
      <c r="I48" s="3">
        <f t="shared" si="9"/>
        <v>2.1179514497090823E-3</v>
      </c>
      <c r="J48" s="3">
        <f t="shared" si="10"/>
        <v>3.8841706411496119E-3</v>
      </c>
      <c r="K48" s="3">
        <f t="shared" si="11"/>
        <v>1.3871600492257746E-3</v>
      </c>
      <c r="L48" s="3">
        <f t="shared" si="12"/>
        <v>9.6312018715526138E-4</v>
      </c>
      <c r="M48" s="3">
        <f t="shared" si="13"/>
        <v>2.7893866301353654E-3</v>
      </c>
      <c r="N48" s="3">
        <f t="shared" si="14"/>
        <v>1.5029921378730687E-3</v>
      </c>
      <c r="O48" s="3">
        <f t="shared" si="15"/>
        <v>5.2496589732306115E-3</v>
      </c>
      <c r="P48" s="3">
        <f t="shared" si="16"/>
        <v>1.5333234271262819E-4</v>
      </c>
      <c r="Q48" s="3">
        <f t="shared" si="17"/>
        <v>3.7339448681527471E-3</v>
      </c>
      <c r="R48" s="3"/>
      <c r="S48" s="3"/>
      <c r="T48" s="4">
        <f t="shared" si="18"/>
        <v>-0.10049564643790453</v>
      </c>
      <c r="U48" s="4">
        <f t="shared" si="19"/>
        <v>-9.8864121718838377E-2</v>
      </c>
      <c r="V48" s="4">
        <f t="shared" si="20"/>
        <v>-9.9560657272424025E-2</v>
      </c>
      <c r="W48" s="4">
        <f t="shared" si="21"/>
        <v>-9.7794438080983495E-2</v>
      </c>
      <c r="X48" s="4">
        <f t="shared" si="22"/>
        <v>-0.10029144867290733</v>
      </c>
      <c r="Y48" s="4">
        <f t="shared" si="23"/>
        <v>-0.10264172890928837</v>
      </c>
      <c r="Z48" s="4">
        <f t="shared" si="24"/>
        <v>-9.8889222091997742E-2</v>
      </c>
      <c r="AA48" s="4">
        <f t="shared" si="25"/>
        <v>-0.10017561658426004</v>
      </c>
      <c r="AB48" s="4">
        <f t="shared" si="26"/>
        <v>-9.6428949748902495E-2</v>
      </c>
      <c r="AC48" s="4">
        <f t="shared" si="27"/>
        <v>-0.10152527637942048</v>
      </c>
      <c r="AD48">
        <f t="shared" si="28"/>
        <v>-9.794466385398036E-2</v>
      </c>
      <c r="AF48" t="s">
        <v>73</v>
      </c>
      <c r="AG48">
        <v>-219.28675566000001</v>
      </c>
      <c r="AH48">
        <v>-178.84647122999999</v>
      </c>
      <c r="AI48">
        <v>-40.440124279999999</v>
      </c>
      <c r="AJ48">
        <v>-219.34293738</v>
      </c>
      <c r="AK48">
        <v>-178.89111854000001</v>
      </c>
      <c r="AL48">
        <v>-40.451661289999997</v>
      </c>
      <c r="AM48">
        <v>-219.35923412</v>
      </c>
      <c r="AN48">
        <v>-178.90400464999999</v>
      </c>
      <c r="AO48">
        <v>-40.455070810000002</v>
      </c>
      <c r="AP48">
        <v>-219.28663951999999</v>
      </c>
      <c r="AQ48">
        <v>-178.8463634</v>
      </c>
      <c r="AR48">
        <v>-40.440112550000002</v>
      </c>
      <c r="AS48">
        <v>-219.34224811999999</v>
      </c>
      <c r="AT48">
        <v>-178.89057156000001</v>
      </c>
      <c r="AU48">
        <v>-40.451518970000002</v>
      </c>
      <c r="AV48">
        <v>-219.35801218</v>
      </c>
      <c r="AW48">
        <v>-178.90303727</v>
      </c>
      <c r="AX48">
        <v>-40.454815269999997</v>
      </c>
    </row>
    <row r="49" spans="1:50" ht="17" x14ac:dyDescent="0.25">
      <c r="A49" s="5">
        <v>4</v>
      </c>
      <c r="B49" t="s">
        <v>72</v>
      </c>
      <c r="C49" t="s">
        <v>2</v>
      </c>
      <c r="D49" t="s">
        <v>1</v>
      </c>
      <c r="E49" s="3">
        <v>2</v>
      </c>
      <c r="F49" s="2">
        <v>-3.1010754382688438E-2</v>
      </c>
      <c r="G49" s="3">
        <f t="shared" si="7"/>
        <v>2.3768851136192481E-4</v>
      </c>
      <c r="H49" s="3">
        <f t="shared" si="8"/>
        <v>2.5804399006793682E-4</v>
      </c>
      <c r="I49" s="3">
        <f t="shared" si="9"/>
        <v>7.3928270157685161E-3</v>
      </c>
      <c r="J49" s="3">
        <f t="shared" si="10"/>
        <v>5.8306324312339813E-4</v>
      </c>
      <c r="K49" s="3">
        <f t="shared" si="11"/>
        <v>1.4878501009946171E-2</v>
      </c>
      <c r="L49" s="3">
        <f t="shared" si="12"/>
        <v>6.769451620363999E-4</v>
      </c>
      <c r="M49" s="3">
        <f t="shared" si="13"/>
        <v>8.3382253664032041E-4</v>
      </c>
      <c r="N49" s="3">
        <f t="shared" si="14"/>
        <v>1.889568713592811E-3</v>
      </c>
      <c r="O49" s="3">
        <f t="shared" si="15"/>
        <v>9.3667673112625763E-4</v>
      </c>
      <c r="P49" s="3">
        <f t="shared" si="16"/>
        <v>4.7468972384275693E-3</v>
      </c>
      <c r="Q49" s="3">
        <f t="shared" si="17"/>
        <v>5.5231527757618193E-4</v>
      </c>
      <c r="R49" s="3"/>
      <c r="S49" s="3"/>
      <c r="T49" s="4">
        <f t="shared" si="18"/>
        <v>-3.0773065871326513E-2</v>
      </c>
      <c r="U49" s="4">
        <f t="shared" si="19"/>
        <v>-3.1268798372756375E-2</v>
      </c>
      <c r="V49" s="4">
        <f t="shared" si="20"/>
        <v>-3.8403581398456954E-2</v>
      </c>
      <c r="W49" s="4">
        <f t="shared" si="21"/>
        <v>-3.1593817625811836E-2</v>
      </c>
      <c r="X49" s="4">
        <f t="shared" si="22"/>
        <v>-4.5889255392634609E-2</v>
      </c>
      <c r="Y49" s="4">
        <f t="shared" si="23"/>
        <v>-3.0333809220652038E-2</v>
      </c>
      <c r="Z49" s="4">
        <f t="shared" si="24"/>
        <v>-3.0176931846048118E-2</v>
      </c>
      <c r="AA49" s="4">
        <f t="shared" si="25"/>
        <v>-3.2900323096281249E-2</v>
      </c>
      <c r="AB49" s="4">
        <f t="shared" si="26"/>
        <v>-3.007407765156218E-2</v>
      </c>
      <c r="AC49" s="4">
        <f t="shared" si="27"/>
        <v>-3.5757651621116007E-2</v>
      </c>
      <c r="AD49">
        <f t="shared" si="28"/>
        <v>-3.156306966026462E-2</v>
      </c>
      <c r="AF49" t="s">
        <v>71</v>
      </c>
      <c r="AG49">
        <v>-219.28662661999999</v>
      </c>
      <c r="AH49">
        <v>-178.84646648</v>
      </c>
      <c r="AI49">
        <v>-40.440111100000003</v>
      </c>
      <c r="AJ49">
        <v>-219.34282160999999</v>
      </c>
      <c r="AK49">
        <v>-178.89111657000001</v>
      </c>
      <c r="AL49">
        <v>-40.451655209999998</v>
      </c>
      <c r="AM49">
        <v>-219.35913292000001</v>
      </c>
      <c r="AN49">
        <v>-178.90400460000001</v>
      </c>
      <c r="AO49">
        <v>-40.455067120000002</v>
      </c>
      <c r="AP49">
        <v>-219.286507</v>
      </c>
      <c r="AQ49">
        <v>-178.84635761000001</v>
      </c>
      <c r="AR49">
        <v>-40.440101050000003</v>
      </c>
      <c r="AS49">
        <v>-219.34213061</v>
      </c>
      <c r="AT49">
        <v>-178.89056959000001</v>
      </c>
      <c r="AU49">
        <v>-40.45151293</v>
      </c>
      <c r="AV49">
        <v>-219.35790112000001</v>
      </c>
      <c r="AW49">
        <v>-178.90303721999999</v>
      </c>
      <c r="AX49">
        <v>-40.454811470000003</v>
      </c>
    </row>
    <row r="50" spans="1:50" ht="17" x14ac:dyDescent="0.25">
      <c r="A50" s="5">
        <v>5</v>
      </c>
      <c r="B50" t="s">
        <v>39</v>
      </c>
      <c r="C50" t="s">
        <v>2</v>
      </c>
      <c r="D50" t="s">
        <v>30</v>
      </c>
      <c r="E50" s="3">
        <v>0.9</v>
      </c>
      <c r="F50" s="2">
        <v>-6.7009892817043859</v>
      </c>
      <c r="G50" s="3">
        <f t="shared" ref="G50:G81" si="29">ABS(T50-$F50)</f>
        <v>0.2487922755185128</v>
      </c>
      <c r="H50" s="3">
        <f t="shared" ref="H50:H81" si="30">ABS(U50-$F50)</f>
        <v>0.11130494406250424</v>
      </c>
      <c r="I50" s="3">
        <f t="shared" ref="I50:I81" si="31">ABS(V50-$F50)</f>
        <v>6.0639827040571248E-2</v>
      </c>
      <c r="J50" s="3">
        <f t="shared" ref="J50:J81" si="32">ABS(W50-$F50)</f>
        <v>2.1163527783501834E-2</v>
      </c>
      <c r="K50" s="3">
        <f t="shared" ref="K50:K81" si="33">ABS(X50-$F50)</f>
        <v>7.4829829519860169E-3</v>
      </c>
      <c r="L50" s="3">
        <f t="shared" ref="L50:L81" si="34">ABS(Y50-$F50)</f>
        <v>0.23786106002472263</v>
      </c>
      <c r="M50" s="3">
        <f t="shared" ref="M50:M81" si="35">ABS(Z50-$F50)</f>
        <v>0.10748968630785605</v>
      </c>
      <c r="N50" s="3">
        <f t="shared" ref="N50:N81" si="36">ABS(AA50-$F50)</f>
        <v>4.6778142175623927E-2</v>
      </c>
      <c r="O50" s="3">
        <f t="shared" ref="O50:O81" si="37">ABS(AB50-$F50)</f>
        <v>2.2013736308509557E-2</v>
      </c>
      <c r="P50" s="3">
        <f t="shared" ref="P50:P81" si="38">ABS(AC50-$F50)</f>
        <v>1.6919215602455573E-2</v>
      </c>
      <c r="Q50" s="3">
        <f t="shared" ref="Q50:Q81" si="39">ABS(AD50-$F50)</f>
        <v>2.0398342698936922E-2</v>
      </c>
      <c r="R50" s="3"/>
      <c r="S50" s="3"/>
      <c r="T50" s="4">
        <f t="shared" ref="T50:T81" si="40">627.5095*(AG50-AH50-AI50)</f>
        <v>-6.4521970061858731</v>
      </c>
      <c r="U50" s="4">
        <f t="shared" ref="U50:U81" si="41">627.5095*(AJ50-AK50-AL50)</f>
        <v>-6.5896843376418817</v>
      </c>
      <c r="V50" s="4">
        <f t="shared" ref="V50:V81" si="42">627.5095*(AM50-AN50-AO50)</f>
        <v>-6.6403494546638147</v>
      </c>
      <c r="W50" s="4">
        <f t="shared" ref="W50:W81" si="43">U50+$W$1*(U50-T50)</f>
        <v>-6.6798257539208841</v>
      </c>
      <c r="X50" s="4">
        <f t="shared" ref="X50:X81" si="44">V50+$X$1*(V50-U50)</f>
        <v>-6.6935062987523999</v>
      </c>
      <c r="Y50" s="4">
        <f t="shared" ref="Y50:Y81" si="45">627.5095*(AP50-AQ50-AR50)</f>
        <v>-6.4631282216796633</v>
      </c>
      <c r="Z50" s="4">
        <f t="shared" ref="Z50:Z81" si="46">627.5095*(AS50-AT50-AU50)</f>
        <v>-6.5934995953965299</v>
      </c>
      <c r="AA50" s="4">
        <f t="shared" ref="AA50:AA81" si="47">627.5095*(AV50-AW50-AX50)</f>
        <v>-6.654211139528762</v>
      </c>
      <c r="AB50" s="4">
        <f t="shared" ref="AB50:AB81" si="48">Z50+$W$1*(Z50-Y50)</f>
        <v>-6.6789755453958763</v>
      </c>
      <c r="AC50" s="4">
        <f t="shared" ref="AC50:AC81" si="49">AA50+$X$1*(AA50-Z50)</f>
        <v>-6.7179084973068415</v>
      </c>
      <c r="AD50">
        <f t="shared" ref="AD50:AD81" si="50">W50+$AD$1*(Y50-T50)</f>
        <v>-6.680590939005449</v>
      </c>
      <c r="AF50" t="s">
        <v>70</v>
      </c>
      <c r="AG50">
        <v>-335.33737385000001</v>
      </c>
      <c r="AH50">
        <v>-165.67209564000001</v>
      </c>
      <c r="AI50">
        <v>-169.65499598</v>
      </c>
      <c r="AJ50">
        <v>-335.42416713</v>
      </c>
      <c r="AK50">
        <v>-165.71335872</v>
      </c>
      <c r="AL50">
        <v>-169.70030707999999</v>
      </c>
      <c r="AM50">
        <v>-335.45022384999999</v>
      </c>
      <c r="AN50">
        <v>-165.72519951999999</v>
      </c>
      <c r="AO50">
        <v>-169.71444226</v>
      </c>
      <c r="AP50">
        <v>-335.33722795</v>
      </c>
      <c r="AQ50">
        <v>-165.67190079</v>
      </c>
      <c r="AR50">
        <v>-169.65502751</v>
      </c>
      <c r="AS50">
        <v>-335.42326926999999</v>
      </c>
      <c r="AT50">
        <v>-165.71274701999999</v>
      </c>
      <c r="AU50">
        <v>-169.70001483999999</v>
      </c>
      <c r="AV50">
        <v>-335.4486723</v>
      </c>
      <c r="AW50">
        <v>-165.72420817</v>
      </c>
      <c r="AX50">
        <v>-169.71385996999999</v>
      </c>
    </row>
    <row r="51" spans="1:50" ht="17" x14ac:dyDescent="0.25">
      <c r="A51" s="5">
        <v>5</v>
      </c>
      <c r="B51" t="s">
        <v>39</v>
      </c>
      <c r="C51" t="s">
        <v>2</v>
      </c>
      <c r="D51" t="s">
        <v>30</v>
      </c>
      <c r="E51" s="3">
        <v>0.95</v>
      </c>
      <c r="F51" s="2">
        <v>-7.083338564787983</v>
      </c>
      <c r="G51" s="3">
        <f t="shared" si="29"/>
        <v>0.21369713881095631</v>
      </c>
      <c r="H51" s="3">
        <f t="shared" si="30"/>
        <v>9.5587300730942459E-2</v>
      </c>
      <c r="I51" s="3">
        <f t="shared" si="31"/>
        <v>5.5313741014900941E-2</v>
      </c>
      <c r="J51" s="3">
        <f t="shared" si="32"/>
        <v>1.8150434597406395E-2</v>
      </c>
      <c r="K51" s="3">
        <f t="shared" si="33"/>
        <v>1.3059514427578911E-2</v>
      </c>
      <c r="L51" s="3">
        <f t="shared" si="34"/>
        <v>0.20484925488686212</v>
      </c>
      <c r="M51" s="3">
        <f t="shared" si="35"/>
        <v>9.1866169386789487E-2</v>
      </c>
      <c r="N51" s="3">
        <f t="shared" si="36"/>
        <v>4.0981424043978087E-2</v>
      </c>
      <c r="O51" s="3">
        <f t="shared" si="37"/>
        <v>1.7790578314554217E-2</v>
      </c>
      <c r="P51" s="3">
        <f t="shared" si="38"/>
        <v>1.240584975831549E-2</v>
      </c>
      <c r="Q51" s="3">
        <f t="shared" si="39"/>
        <v>1.7531082722720193E-2</v>
      </c>
      <c r="R51" s="3"/>
      <c r="S51" s="3"/>
      <c r="T51" s="4">
        <f t="shared" si="40"/>
        <v>-6.8696414259770266</v>
      </c>
      <c r="U51" s="4">
        <f t="shared" si="41"/>
        <v>-6.9877512640570405</v>
      </c>
      <c r="V51" s="4">
        <f t="shared" si="42"/>
        <v>-7.028024823773082</v>
      </c>
      <c r="W51" s="4">
        <f t="shared" si="43"/>
        <v>-7.0651881301905766</v>
      </c>
      <c r="X51" s="4">
        <f t="shared" si="44"/>
        <v>-7.070279050360404</v>
      </c>
      <c r="Y51" s="4">
        <f t="shared" si="45"/>
        <v>-6.8784893099011208</v>
      </c>
      <c r="Z51" s="4">
        <f t="shared" si="46"/>
        <v>-6.9914723954011935</v>
      </c>
      <c r="AA51" s="4">
        <f t="shared" si="47"/>
        <v>-7.0423571407440049</v>
      </c>
      <c r="AB51" s="4">
        <f t="shared" si="48"/>
        <v>-7.0655479864734287</v>
      </c>
      <c r="AC51" s="4">
        <f t="shared" si="49"/>
        <v>-7.0957444145462985</v>
      </c>
      <c r="AD51">
        <f t="shared" si="50"/>
        <v>-7.0658074820652628</v>
      </c>
      <c r="AF51" t="s">
        <v>69</v>
      </c>
      <c r="AG51">
        <v>-335.33800523000002</v>
      </c>
      <c r="AH51">
        <v>-165.67208467</v>
      </c>
      <c r="AI51">
        <v>-169.65497309</v>
      </c>
      <c r="AJ51">
        <v>-335.42479506000001</v>
      </c>
      <c r="AK51">
        <v>-165.71335744000001</v>
      </c>
      <c r="AL51">
        <v>-169.70030192999999</v>
      </c>
      <c r="AM51">
        <v>-335.45083740000001</v>
      </c>
      <c r="AN51">
        <v>-165.72519826999999</v>
      </c>
      <c r="AO51">
        <v>-169.71443926000001</v>
      </c>
      <c r="AP51">
        <v>-335.33785548999998</v>
      </c>
      <c r="AQ51">
        <v>-165.67188919</v>
      </c>
      <c r="AR51">
        <v>-169.65500473</v>
      </c>
      <c r="AS51">
        <v>-335.42389750000001</v>
      </c>
      <c r="AT51">
        <v>-165.71274600999999</v>
      </c>
      <c r="AU51">
        <v>-169.70000987</v>
      </c>
      <c r="AV51">
        <v>-335.44928254000001</v>
      </c>
      <c r="AW51">
        <v>-165.72420456</v>
      </c>
      <c r="AX51">
        <v>-169.71385527000001</v>
      </c>
    </row>
    <row r="52" spans="1:50" ht="17" x14ac:dyDescent="0.25">
      <c r="A52" s="5">
        <v>5</v>
      </c>
      <c r="B52" t="s">
        <v>39</v>
      </c>
      <c r="C52" t="s">
        <v>2</v>
      </c>
      <c r="D52" t="s">
        <v>30</v>
      </c>
      <c r="E52" s="3">
        <v>1</v>
      </c>
      <c r="F52" s="2">
        <v>-7.2522175036381373</v>
      </c>
      <c r="G52" s="3">
        <f t="shared" si="29"/>
        <v>0.17913749778250043</v>
      </c>
      <c r="H52" s="3">
        <f t="shared" si="30"/>
        <v>7.8698327204269169E-2</v>
      </c>
      <c r="I52" s="3">
        <f t="shared" si="31"/>
        <v>4.3388367647090753E-2</v>
      </c>
      <c r="J52" s="3">
        <f t="shared" si="32"/>
        <v>1.2846957554935479E-2</v>
      </c>
      <c r="K52" s="3">
        <f t="shared" si="33"/>
        <v>6.341852701853945E-3</v>
      </c>
      <c r="L52" s="3">
        <f t="shared" si="34"/>
        <v>0.1739166187207255</v>
      </c>
      <c r="M52" s="3">
        <f t="shared" si="35"/>
        <v>7.5993761236134105E-2</v>
      </c>
      <c r="N52" s="3">
        <f t="shared" si="36"/>
        <v>3.1377835813171551E-2</v>
      </c>
      <c r="O52" s="3">
        <f t="shared" si="37"/>
        <v>1.1792172869628637E-2</v>
      </c>
      <c r="P52" s="3">
        <f t="shared" si="38"/>
        <v>1.5432315450264689E-2</v>
      </c>
      <c r="Q52" s="3">
        <f t="shared" si="39"/>
        <v>1.2481496020611438E-2</v>
      </c>
      <c r="R52" s="3"/>
      <c r="S52" s="3"/>
      <c r="T52" s="4">
        <f t="shared" si="40"/>
        <v>-7.0730800058556369</v>
      </c>
      <c r="U52" s="4">
        <f t="shared" si="41"/>
        <v>-7.1735191764338682</v>
      </c>
      <c r="V52" s="4">
        <f t="shared" si="42"/>
        <v>-7.2088291359910466</v>
      </c>
      <c r="W52" s="4">
        <f t="shared" si="43"/>
        <v>-7.2393705460832019</v>
      </c>
      <c r="X52" s="4">
        <f t="shared" si="44"/>
        <v>-7.2458756509362834</v>
      </c>
      <c r="Y52" s="4">
        <f t="shared" si="45"/>
        <v>-7.0783008849174118</v>
      </c>
      <c r="Z52" s="4">
        <f t="shared" si="46"/>
        <v>-7.1762237424020032</v>
      </c>
      <c r="AA52" s="4">
        <f t="shared" si="47"/>
        <v>-7.2208396678249658</v>
      </c>
      <c r="AB52" s="4">
        <f t="shared" si="48"/>
        <v>-7.2404253307685087</v>
      </c>
      <c r="AC52" s="4">
        <f t="shared" si="49"/>
        <v>-7.267649819088402</v>
      </c>
      <c r="AD52">
        <f t="shared" si="50"/>
        <v>-7.2397360076175259</v>
      </c>
      <c r="AF52" t="s">
        <v>68</v>
      </c>
      <c r="AG52">
        <v>-335.33828238000001</v>
      </c>
      <c r="AH52">
        <v>-165.67206211000001</v>
      </c>
      <c r="AI52">
        <v>-169.65494860000001</v>
      </c>
      <c r="AJ52">
        <v>-335.42508624999999</v>
      </c>
      <c r="AK52">
        <v>-165.71335675</v>
      </c>
      <c r="AL52">
        <v>-169.70029776999999</v>
      </c>
      <c r="AM52">
        <v>-335.45111444999998</v>
      </c>
      <c r="AN52">
        <v>-165.72519424999999</v>
      </c>
      <c r="AO52">
        <v>-169.7144322</v>
      </c>
      <c r="AP52">
        <v>-335.33812454000002</v>
      </c>
      <c r="AQ52">
        <v>-165.67186415</v>
      </c>
      <c r="AR52">
        <v>-169.6549804</v>
      </c>
      <c r="AS52">
        <v>-335.42418507000002</v>
      </c>
      <c r="AT52">
        <v>-165.71274491</v>
      </c>
      <c r="AU52">
        <v>-169.70000411999999</v>
      </c>
      <c r="AV52">
        <v>-335.44956208999997</v>
      </c>
      <c r="AW52">
        <v>-165.72420253999999</v>
      </c>
      <c r="AX52">
        <v>-169.71385240999999</v>
      </c>
    </row>
    <row r="53" spans="1:50" ht="17" x14ac:dyDescent="0.25">
      <c r="A53" s="5">
        <v>5</v>
      </c>
      <c r="B53" t="s">
        <v>39</v>
      </c>
      <c r="C53" t="s">
        <v>2</v>
      </c>
      <c r="D53" t="s">
        <v>30</v>
      </c>
      <c r="E53" s="3">
        <v>1.05</v>
      </c>
      <c r="F53" s="2">
        <v>-7.265988531153285</v>
      </c>
      <c r="G53" s="3">
        <f t="shared" si="29"/>
        <v>0.15843315334197339</v>
      </c>
      <c r="H53" s="3">
        <f t="shared" si="30"/>
        <v>6.7205822254702063E-2</v>
      </c>
      <c r="I53" s="3">
        <f t="shared" si="31"/>
        <v>3.9815032556115959E-2</v>
      </c>
      <c r="J53" s="3">
        <f t="shared" si="32"/>
        <v>7.3940509411301036E-3</v>
      </c>
      <c r="K53" s="3">
        <f t="shared" si="33"/>
        <v>1.1077154839566283E-2</v>
      </c>
      <c r="L53" s="3">
        <f t="shared" si="34"/>
        <v>0.15490654999012676</v>
      </c>
      <c r="M53" s="3">
        <f t="shared" si="35"/>
        <v>6.3572542238900631E-2</v>
      </c>
      <c r="N53" s="3">
        <f t="shared" si="36"/>
        <v>2.9655653753223987E-2</v>
      </c>
      <c r="O53" s="3">
        <f t="shared" si="37"/>
        <v>3.6908300408047268E-3</v>
      </c>
      <c r="P53" s="3">
        <f t="shared" si="38"/>
        <v>5.9292784284696864E-3</v>
      </c>
      <c r="Q53" s="3">
        <f t="shared" si="39"/>
        <v>7.1471887065008843E-3</v>
      </c>
      <c r="R53" s="3"/>
      <c r="S53" s="3"/>
      <c r="T53" s="4">
        <f t="shared" si="40"/>
        <v>-7.1075553778113116</v>
      </c>
      <c r="U53" s="4">
        <f t="shared" si="41"/>
        <v>-7.198782708898583</v>
      </c>
      <c r="V53" s="4">
        <f t="shared" si="42"/>
        <v>-7.2261734985971691</v>
      </c>
      <c r="W53" s="4">
        <f t="shared" si="43"/>
        <v>-7.2585944802121549</v>
      </c>
      <c r="X53" s="4">
        <f t="shared" si="44"/>
        <v>-7.2549113763137187</v>
      </c>
      <c r="Y53" s="4">
        <f t="shared" si="45"/>
        <v>-7.1110819811631583</v>
      </c>
      <c r="Z53" s="4">
        <f t="shared" si="46"/>
        <v>-7.2024159889143844</v>
      </c>
      <c r="AA53" s="4">
        <f t="shared" si="47"/>
        <v>-7.236332877400061</v>
      </c>
      <c r="AB53" s="4">
        <f t="shared" si="48"/>
        <v>-7.2622977011124803</v>
      </c>
      <c r="AC53" s="4">
        <f t="shared" si="49"/>
        <v>-7.2719178095817547</v>
      </c>
      <c r="AD53">
        <f t="shared" si="50"/>
        <v>-7.2588413424467841</v>
      </c>
      <c r="AF53" t="s">
        <v>67</v>
      </c>
      <c r="AG53">
        <v>-335.33830884000002</v>
      </c>
      <c r="AH53">
        <v>-165.67205493</v>
      </c>
      <c r="AI53">
        <v>-169.6549273</v>
      </c>
      <c r="AJ53">
        <v>-335.42511317999998</v>
      </c>
      <c r="AK53">
        <v>-165.71335539</v>
      </c>
      <c r="AL53">
        <v>-169.70028579999999</v>
      </c>
      <c r="AM53">
        <v>-335.45113522000003</v>
      </c>
      <c r="AN53">
        <v>-165.72519319</v>
      </c>
      <c r="AO53">
        <v>-169.71442639</v>
      </c>
      <c r="AP53">
        <v>-335.33814748999998</v>
      </c>
      <c r="AQ53">
        <v>-165.67185627000001</v>
      </c>
      <c r="AR53">
        <v>-169.65495899000001</v>
      </c>
      <c r="AS53">
        <v>-335.42421329000001</v>
      </c>
      <c r="AT53">
        <v>-165.71274371999999</v>
      </c>
      <c r="AU53">
        <v>-169.69999179000001</v>
      </c>
      <c r="AV53">
        <v>-335.44957849000002</v>
      </c>
      <c r="AW53">
        <v>-165.72420102000001</v>
      </c>
      <c r="AX53">
        <v>-169.71384563999999</v>
      </c>
    </row>
    <row r="54" spans="1:50" ht="17" x14ac:dyDescent="0.25">
      <c r="A54" s="5">
        <v>5</v>
      </c>
      <c r="B54" t="s">
        <v>39</v>
      </c>
      <c r="C54" t="s">
        <v>2</v>
      </c>
      <c r="D54" t="s">
        <v>30</v>
      </c>
      <c r="E54" s="3">
        <v>1.1000000000000001</v>
      </c>
      <c r="F54" s="2">
        <v>-7.1741089117002144</v>
      </c>
      <c r="G54" s="3">
        <f t="shared" si="29"/>
        <v>0.13775703687316909</v>
      </c>
      <c r="H54" s="3">
        <f t="shared" si="30"/>
        <v>6.2719450869991533E-2</v>
      </c>
      <c r="I54" s="3">
        <f t="shared" si="31"/>
        <v>3.9470223893051326E-2</v>
      </c>
      <c r="J54" s="3">
        <f t="shared" si="32"/>
        <v>1.3522232443738957E-2</v>
      </c>
      <c r="K54" s="3">
        <f t="shared" si="33"/>
        <v>1.5077592310687393E-2</v>
      </c>
      <c r="L54" s="3">
        <f t="shared" si="34"/>
        <v>0.13450653765282716</v>
      </c>
      <c r="M54" s="3">
        <f t="shared" si="35"/>
        <v>6.0272163786932786E-2</v>
      </c>
      <c r="N54" s="3">
        <f t="shared" si="36"/>
        <v>2.7905223800866352E-2</v>
      </c>
      <c r="O54" s="3">
        <f t="shared" si="37"/>
        <v>1.1601558822883717E-2</v>
      </c>
      <c r="P54" s="3">
        <f t="shared" si="38"/>
        <v>6.053532905826664E-3</v>
      </c>
      <c r="Q54" s="3">
        <f t="shared" si="39"/>
        <v>1.3294697498315244E-2</v>
      </c>
      <c r="R54" s="3"/>
      <c r="S54" s="3"/>
      <c r="T54" s="4">
        <f t="shared" si="40"/>
        <v>-7.0363518748270453</v>
      </c>
      <c r="U54" s="4">
        <f t="shared" si="41"/>
        <v>-7.1113894608302228</v>
      </c>
      <c r="V54" s="4">
        <f t="shared" si="42"/>
        <v>-7.134638687807163</v>
      </c>
      <c r="W54" s="4">
        <f t="shared" si="43"/>
        <v>-7.1605866792564754</v>
      </c>
      <c r="X54" s="4">
        <f t="shared" si="44"/>
        <v>-7.159031319389527</v>
      </c>
      <c r="Y54" s="4">
        <f t="shared" si="45"/>
        <v>-7.0396023740473872</v>
      </c>
      <c r="Z54" s="4">
        <f t="shared" si="46"/>
        <v>-7.1138367479132816</v>
      </c>
      <c r="AA54" s="4">
        <f t="shared" si="47"/>
        <v>-7.146203687899348</v>
      </c>
      <c r="AB54" s="4">
        <f t="shared" si="48"/>
        <v>-7.1625073528773306</v>
      </c>
      <c r="AC54" s="4">
        <f t="shared" si="49"/>
        <v>-7.180162444606041</v>
      </c>
      <c r="AD54">
        <f t="shared" si="50"/>
        <v>-7.1608142142018991</v>
      </c>
      <c r="AF54" t="s">
        <v>66</v>
      </c>
      <c r="AG54">
        <v>-335.33815124</v>
      </c>
      <c r="AH54">
        <v>-165.67204397</v>
      </c>
      <c r="AI54">
        <v>-169.65489413</v>
      </c>
      <c r="AJ54">
        <v>-335.42495653999998</v>
      </c>
      <c r="AK54">
        <v>-165.71335393000001</v>
      </c>
      <c r="AL54">
        <v>-169.70026988999999</v>
      </c>
      <c r="AM54">
        <v>-335.45097633</v>
      </c>
      <c r="AN54">
        <v>-165.72519385000001</v>
      </c>
      <c r="AO54">
        <v>-169.71441271</v>
      </c>
      <c r="AP54">
        <v>-335.33798631000002</v>
      </c>
      <c r="AQ54">
        <v>-165.67184454</v>
      </c>
      <c r="AR54">
        <v>-169.65492345000001</v>
      </c>
      <c r="AS54">
        <v>-335.42405495000003</v>
      </c>
      <c r="AT54">
        <v>-165.71274242999999</v>
      </c>
      <c r="AU54">
        <v>-169.6999759</v>
      </c>
      <c r="AV54">
        <v>-335.44941879999999</v>
      </c>
      <c r="AW54">
        <v>-165.72419972</v>
      </c>
      <c r="AX54">
        <v>-169.71383087999999</v>
      </c>
    </row>
    <row r="55" spans="1:50" ht="17" x14ac:dyDescent="0.25">
      <c r="A55" s="5">
        <v>5</v>
      </c>
      <c r="B55" t="s">
        <v>39</v>
      </c>
      <c r="C55" t="s">
        <v>2</v>
      </c>
      <c r="D55" t="s">
        <v>30</v>
      </c>
      <c r="E55" s="3">
        <v>1.25</v>
      </c>
      <c r="F55" s="2">
        <v>-6.5550732787889752</v>
      </c>
      <c r="G55" s="3">
        <f t="shared" si="29"/>
        <v>9.7655393576997263E-2</v>
      </c>
      <c r="H55" s="3">
        <f t="shared" si="30"/>
        <v>4.1160713276972238E-2</v>
      </c>
      <c r="I55" s="3">
        <f t="shared" si="31"/>
        <v>2.6797020823993378E-2</v>
      </c>
      <c r="J55" s="3">
        <f t="shared" si="32"/>
        <v>4.120860655327796E-3</v>
      </c>
      <c r="K55" s="3">
        <f t="shared" si="33"/>
        <v>1.1726917266769554E-2</v>
      </c>
      <c r="L55" s="3">
        <f t="shared" si="34"/>
        <v>9.6889831968241857E-2</v>
      </c>
      <c r="M55" s="3">
        <f t="shared" si="35"/>
        <v>4.1424267279861482E-2</v>
      </c>
      <c r="N55" s="3">
        <f t="shared" si="36"/>
        <v>1.9486535146048922E-2</v>
      </c>
      <c r="O55" s="3">
        <f t="shared" si="37"/>
        <v>5.0591381964961712E-3</v>
      </c>
      <c r="P55" s="3">
        <f t="shared" si="38"/>
        <v>3.5301018468034684E-3</v>
      </c>
      <c r="Q55" s="3">
        <f t="shared" si="39"/>
        <v>4.0672713427145624E-3</v>
      </c>
      <c r="R55" s="3"/>
      <c r="S55" s="3"/>
      <c r="T55" s="4">
        <f t="shared" si="40"/>
        <v>-6.4574178852119779</v>
      </c>
      <c r="U55" s="4">
        <f t="shared" si="41"/>
        <v>-6.5139125655120029</v>
      </c>
      <c r="V55" s="4">
        <f t="shared" si="42"/>
        <v>-6.5282762579649818</v>
      </c>
      <c r="W55" s="4">
        <f t="shared" si="43"/>
        <v>-6.5509524181336474</v>
      </c>
      <c r="X55" s="4">
        <f t="shared" si="44"/>
        <v>-6.5433463615222056</v>
      </c>
      <c r="Y55" s="4">
        <f t="shared" si="45"/>
        <v>-6.4581834468207333</v>
      </c>
      <c r="Z55" s="4">
        <f t="shared" si="46"/>
        <v>-6.5136490115091137</v>
      </c>
      <c r="AA55" s="4">
        <f t="shared" si="47"/>
        <v>-6.5355867436429262</v>
      </c>
      <c r="AB55" s="4">
        <f t="shared" si="48"/>
        <v>-6.550014140592479</v>
      </c>
      <c r="AC55" s="4">
        <f t="shared" si="49"/>
        <v>-6.5586033806357786</v>
      </c>
      <c r="AD55">
        <f t="shared" si="50"/>
        <v>-6.5510060074462606</v>
      </c>
      <c r="AF55" t="s">
        <v>65</v>
      </c>
      <c r="AG55">
        <v>-335.33722501</v>
      </c>
      <c r="AH55">
        <v>-165.67202567000001</v>
      </c>
      <c r="AI55">
        <v>-169.65490879000001</v>
      </c>
      <c r="AJ55">
        <v>-335.42402824999999</v>
      </c>
      <c r="AK55">
        <v>-165.71334855999999</v>
      </c>
      <c r="AL55">
        <v>-169.70029911</v>
      </c>
      <c r="AM55">
        <v>-335.45005046</v>
      </c>
      <c r="AN55">
        <v>-165.72519265</v>
      </c>
      <c r="AO55">
        <v>-169.71445434</v>
      </c>
      <c r="AP55">
        <v>-335.33705484000001</v>
      </c>
      <c r="AQ55">
        <v>-165.67182606</v>
      </c>
      <c r="AR55">
        <v>-169.65493701</v>
      </c>
      <c r="AS55">
        <v>-335.42312479999998</v>
      </c>
      <c r="AT55">
        <v>-165.71273862999999</v>
      </c>
      <c r="AU55">
        <v>-169.70000601000001</v>
      </c>
      <c r="AV55">
        <v>-335.44848213</v>
      </c>
      <c r="AW55">
        <v>-165.72419685</v>
      </c>
      <c r="AX55">
        <v>-169.71387016</v>
      </c>
    </row>
    <row r="56" spans="1:50" ht="17" x14ac:dyDescent="0.25">
      <c r="A56" s="5">
        <v>5</v>
      </c>
      <c r="B56" t="s">
        <v>39</v>
      </c>
      <c r="C56" t="s">
        <v>2</v>
      </c>
      <c r="D56" t="s">
        <v>30</v>
      </c>
      <c r="E56" s="3">
        <v>1.5</v>
      </c>
      <c r="F56" s="2">
        <v>-5.3221319549402271</v>
      </c>
      <c r="G56" s="3">
        <f t="shared" si="29"/>
        <v>5.8902298809438314E-2</v>
      </c>
      <c r="H56" s="3">
        <f t="shared" si="30"/>
        <v>2.6422407059438768E-2</v>
      </c>
      <c r="I56" s="3">
        <f t="shared" si="31"/>
        <v>1.9915133536613006E-2</v>
      </c>
      <c r="J56" s="3">
        <f t="shared" si="32"/>
        <v>5.1274745596368021E-3</v>
      </c>
      <c r="K56" s="3">
        <f t="shared" si="33"/>
        <v>1.3087830168402093E-2</v>
      </c>
      <c r="L56" s="3">
        <f t="shared" si="34"/>
        <v>5.6517762672655181E-2</v>
      </c>
      <c r="M56" s="3">
        <f t="shared" si="35"/>
        <v>2.7520548681666313E-2</v>
      </c>
      <c r="N56" s="3">
        <f t="shared" si="36"/>
        <v>1.5961823707295153E-2</v>
      </c>
      <c r="O56" s="3">
        <f t="shared" si="37"/>
        <v>8.5089793275150427E-3</v>
      </c>
      <c r="P56" s="3">
        <f t="shared" si="38"/>
        <v>3.8346368489383664E-3</v>
      </c>
      <c r="Q56" s="3">
        <f t="shared" si="39"/>
        <v>4.9605570300617075E-3</v>
      </c>
      <c r="R56" s="3"/>
      <c r="S56" s="3"/>
      <c r="T56" s="4">
        <f t="shared" si="40"/>
        <v>-5.2632296561307887</v>
      </c>
      <c r="U56" s="4">
        <f t="shared" si="41"/>
        <v>-5.2957095478807883</v>
      </c>
      <c r="V56" s="4">
        <f t="shared" si="42"/>
        <v>-5.3022168214036141</v>
      </c>
      <c r="W56" s="4">
        <f t="shared" si="43"/>
        <v>-5.3170044803805903</v>
      </c>
      <c r="X56" s="4">
        <f t="shared" si="44"/>
        <v>-5.309044124771825</v>
      </c>
      <c r="Y56" s="4">
        <f t="shared" si="45"/>
        <v>-5.2656141922675719</v>
      </c>
      <c r="Z56" s="4">
        <f t="shared" si="46"/>
        <v>-5.2946114062585607</v>
      </c>
      <c r="AA56" s="4">
        <f t="shared" si="47"/>
        <v>-5.3061701312329319</v>
      </c>
      <c r="AB56" s="4">
        <f t="shared" si="48"/>
        <v>-5.313622975612712</v>
      </c>
      <c r="AC56" s="4">
        <f t="shared" si="49"/>
        <v>-5.3182973180912887</v>
      </c>
      <c r="AD56">
        <f t="shared" si="50"/>
        <v>-5.3171713979101654</v>
      </c>
      <c r="AF56" t="s">
        <v>64</v>
      </c>
      <c r="AG56">
        <v>-335.33524613999998</v>
      </c>
      <c r="AH56">
        <v>-165.67200646000001</v>
      </c>
      <c r="AI56">
        <v>-169.65485219000001</v>
      </c>
      <c r="AJ56">
        <v>-335.42205165000001</v>
      </c>
      <c r="AK56">
        <v>-165.71334390999999</v>
      </c>
      <c r="AL56">
        <v>-169.70026849000001</v>
      </c>
      <c r="AM56">
        <v>-335.44807544000003</v>
      </c>
      <c r="AN56">
        <v>-165.72519159000001</v>
      </c>
      <c r="AO56">
        <v>-169.71443422999999</v>
      </c>
      <c r="AP56">
        <v>-335.33507671000001</v>
      </c>
      <c r="AQ56">
        <v>-165.67180574</v>
      </c>
      <c r="AR56">
        <v>-169.65487967999999</v>
      </c>
      <c r="AS56">
        <v>-335.42114800000002</v>
      </c>
      <c r="AT56">
        <v>-165.71273454000001</v>
      </c>
      <c r="AU56">
        <v>-169.69997595999999</v>
      </c>
      <c r="AV56">
        <v>-335.44649737999998</v>
      </c>
      <c r="AW56">
        <v>-165.72419371999999</v>
      </c>
      <c r="AX56">
        <v>-169.71384774000001</v>
      </c>
    </row>
    <row r="57" spans="1:50" ht="17" x14ac:dyDescent="0.25">
      <c r="A57" s="5">
        <v>5</v>
      </c>
      <c r="B57" t="s">
        <v>39</v>
      </c>
      <c r="C57" t="s">
        <v>2</v>
      </c>
      <c r="D57" t="s">
        <v>30</v>
      </c>
      <c r="E57" s="3">
        <v>2</v>
      </c>
      <c r="F57" s="2">
        <v>-3.5275343977586973</v>
      </c>
      <c r="G57" s="3">
        <f t="shared" si="29"/>
        <v>1.8149868440807015E-2</v>
      </c>
      <c r="H57" s="3">
        <f t="shared" si="30"/>
        <v>1.0889583527015745E-2</v>
      </c>
      <c r="I57" s="3">
        <f t="shared" si="31"/>
        <v>8.850177639330159E-3</v>
      </c>
      <c r="J57" s="3">
        <f t="shared" si="32"/>
        <v>6.1294913949807572E-3</v>
      </c>
      <c r="K57" s="3">
        <f t="shared" si="33"/>
        <v>6.7104731014304697E-3</v>
      </c>
      <c r="L57" s="3">
        <f t="shared" si="34"/>
        <v>2.1714122410356307E-2</v>
      </c>
      <c r="M57" s="3">
        <f t="shared" si="35"/>
        <v>1.3449822284832269E-2</v>
      </c>
      <c r="N57" s="3">
        <f t="shared" si="36"/>
        <v>7.5010322141690899E-3</v>
      </c>
      <c r="O57" s="3">
        <f t="shared" si="37"/>
        <v>8.0314632987330548E-3</v>
      </c>
      <c r="P57" s="3">
        <f t="shared" si="38"/>
        <v>1.259678697407729E-3</v>
      </c>
      <c r="Q57" s="3">
        <f t="shared" si="39"/>
        <v>6.378989172849181E-3</v>
      </c>
      <c r="R57" s="3"/>
      <c r="S57" s="3"/>
      <c r="T57" s="4">
        <f t="shared" si="40"/>
        <v>-3.5093845293178902</v>
      </c>
      <c r="U57" s="4">
        <f t="shared" si="41"/>
        <v>-3.5166448142316815</v>
      </c>
      <c r="V57" s="4">
        <f t="shared" si="42"/>
        <v>-3.5186842201193671</v>
      </c>
      <c r="W57" s="4">
        <f t="shared" si="43"/>
        <v>-3.5214049063637165</v>
      </c>
      <c r="X57" s="4">
        <f t="shared" si="44"/>
        <v>-3.5208239246572668</v>
      </c>
      <c r="Y57" s="4">
        <f t="shared" si="45"/>
        <v>-3.505820275348341</v>
      </c>
      <c r="Z57" s="4">
        <f t="shared" si="46"/>
        <v>-3.514084575473865</v>
      </c>
      <c r="AA57" s="4">
        <f t="shared" si="47"/>
        <v>-3.5200333655445282</v>
      </c>
      <c r="AB57" s="4">
        <f t="shared" si="48"/>
        <v>-3.5195029344599642</v>
      </c>
      <c r="AC57" s="4">
        <f t="shared" si="49"/>
        <v>-3.5262747190612895</v>
      </c>
      <c r="AD57">
        <f t="shared" si="50"/>
        <v>-3.5211554085858481</v>
      </c>
      <c r="AF57" t="s">
        <v>63</v>
      </c>
      <c r="AG57">
        <v>-335.33237475999999</v>
      </c>
      <c r="AH57">
        <v>-165.67197983</v>
      </c>
      <c r="AI57">
        <v>-169.65480237</v>
      </c>
      <c r="AJ57">
        <v>-335.41919763999999</v>
      </c>
      <c r="AK57">
        <v>-165.71333766000001</v>
      </c>
      <c r="AL57">
        <v>-169.70025584999999</v>
      </c>
      <c r="AM57">
        <v>-335.44522902</v>
      </c>
      <c r="AN57">
        <v>-165.72519149999999</v>
      </c>
      <c r="AO57">
        <v>-169.71443013999999</v>
      </c>
      <c r="AP57">
        <v>-335.33219517999999</v>
      </c>
      <c r="AQ57">
        <v>-165.67177941</v>
      </c>
      <c r="AR57">
        <v>-169.65482889</v>
      </c>
      <c r="AS57">
        <v>-335.41829216000002</v>
      </c>
      <c r="AT57">
        <v>-165.71272913000001</v>
      </c>
      <c r="AU57">
        <v>-169.69996298000001</v>
      </c>
      <c r="AV57">
        <v>-335.44364544000001</v>
      </c>
      <c r="AW57">
        <v>-165.72419298</v>
      </c>
      <c r="AX57">
        <v>-169.71384293</v>
      </c>
    </row>
    <row r="58" spans="1:50" ht="17" x14ac:dyDescent="0.25">
      <c r="A58" s="5">
        <v>6</v>
      </c>
      <c r="B58" t="s">
        <v>39</v>
      </c>
      <c r="C58" t="s">
        <v>2</v>
      </c>
      <c r="D58" t="s">
        <v>21</v>
      </c>
      <c r="E58" s="3">
        <v>0.9</v>
      </c>
      <c r="F58" s="2">
        <v>-5.9257266153257628</v>
      </c>
      <c r="G58" s="3">
        <f t="shared" si="29"/>
        <v>0.30062478071156828</v>
      </c>
      <c r="H58" s="3">
        <f t="shared" si="30"/>
        <v>0.15567636130298901</v>
      </c>
      <c r="I58" s="3">
        <f t="shared" si="31"/>
        <v>7.8699770931515367E-2</v>
      </c>
      <c r="J58" s="3">
        <f t="shared" si="32"/>
        <v>6.064319952347752E-2</v>
      </c>
      <c r="K58" s="3">
        <f t="shared" si="33"/>
        <v>2.0625533926539319E-3</v>
      </c>
      <c r="L58" s="3">
        <f t="shared" si="34"/>
        <v>0.27850507083890985</v>
      </c>
      <c r="M58" s="3">
        <f t="shared" si="35"/>
        <v>0.14076673558888597</v>
      </c>
      <c r="N58" s="3">
        <f t="shared" si="36"/>
        <v>6.5151840824693608E-2</v>
      </c>
      <c r="O58" s="3">
        <f t="shared" si="37"/>
        <v>5.0460752602214498E-2</v>
      </c>
      <c r="P58" s="3">
        <f t="shared" si="38"/>
        <v>1.4181819255770556E-2</v>
      </c>
      <c r="Q58" s="3">
        <f t="shared" si="39"/>
        <v>5.9094819832391288E-2</v>
      </c>
      <c r="R58" s="3"/>
      <c r="S58" s="3"/>
      <c r="T58" s="4">
        <f t="shared" si="40"/>
        <v>-5.6251018346141946</v>
      </c>
      <c r="U58" s="4">
        <f t="shared" si="41"/>
        <v>-5.7700502540227738</v>
      </c>
      <c r="V58" s="4">
        <f t="shared" si="42"/>
        <v>-5.8470268443942475</v>
      </c>
      <c r="W58" s="4">
        <f t="shared" si="43"/>
        <v>-5.8650834158022853</v>
      </c>
      <c r="X58" s="4">
        <f t="shared" si="44"/>
        <v>-5.9277891687184168</v>
      </c>
      <c r="Y58" s="4">
        <f t="shared" si="45"/>
        <v>-5.647221544486853</v>
      </c>
      <c r="Z58" s="4">
        <f t="shared" si="46"/>
        <v>-5.7849598797368769</v>
      </c>
      <c r="AA58" s="4">
        <f t="shared" si="47"/>
        <v>-5.8605747745010692</v>
      </c>
      <c r="AB58" s="4">
        <f t="shared" si="48"/>
        <v>-5.8752658627235483</v>
      </c>
      <c r="AC58" s="4">
        <f t="shared" si="49"/>
        <v>-5.9399084345815334</v>
      </c>
      <c r="AD58">
        <f t="shared" si="50"/>
        <v>-5.8666317954933715</v>
      </c>
      <c r="AF58" t="s">
        <v>62</v>
      </c>
      <c r="AG58">
        <v>-281.2420166</v>
      </c>
      <c r="AH58">
        <v>-165.67209130000001</v>
      </c>
      <c r="AI58">
        <v>-115.56096113</v>
      </c>
      <c r="AJ58">
        <v>-281.31522054999999</v>
      </c>
      <c r="AK58">
        <v>-165.71336708999999</v>
      </c>
      <c r="AL58">
        <v>-115.5926583</v>
      </c>
      <c r="AM58">
        <v>-281.33718463000002</v>
      </c>
      <c r="AN58">
        <v>-165.72520546000001</v>
      </c>
      <c r="AO58">
        <v>-115.60266134</v>
      </c>
      <c r="AP58">
        <v>-281.24181172999999</v>
      </c>
      <c r="AQ58">
        <v>-165.67189291</v>
      </c>
      <c r="AR58">
        <v>-115.5609194</v>
      </c>
      <c r="AS58">
        <v>-281.31437223</v>
      </c>
      <c r="AT58">
        <v>-165.7127547</v>
      </c>
      <c r="AU58">
        <v>-115.59239861</v>
      </c>
      <c r="AV58">
        <v>-281.33572499000002</v>
      </c>
      <c r="AW58">
        <v>-165.72422030999999</v>
      </c>
      <c r="AX58">
        <v>-115.60216526000001</v>
      </c>
    </row>
    <row r="59" spans="1:50" ht="17" x14ac:dyDescent="0.25">
      <c r="A59" s="5">
        <v>6</v>
      </c>
      <c r="B59" t="s">
        <v>39</v>
      </c>
      <c r="C59" t="s">
        <v>2</v>
      </c>
      <c r="D59" t="s">
        <v>21</v>
      </c>
      <c r="E59" s="3">
        <v>0.95</v>
      </c>
      <c r="F59" s="2">
        <v>-6.4106744526504311</v>
      </c>
      <c r="G59" s="3">
        <f t="shared" si="29"/>
        <v>0.26184063913341227</v>
      </c>
      <c r="H59" s="3">
        <f t="shared" si="30"/>
        <v>0.13762513363488438</v>
      </c>
      <c r="I59" s="3">
        <f t="shared" si="31"/>
        <v>7.4020770713529416E-2</v>
      </c>
      <c r="J59" s="3">
        <f t="shared" si="32"/>
        <v>5.6185182252657562E-2</v>
      </c>
      <c r="K59" s="3">
        <f t="shared" si="33"/>
        <v>7.2883243698127487E-3</v>
      </c>
      <c r="L59" s="3">
        <f t="shared" si="34"/>
        <v>0.24146540569916652</v>
      </c>
      <c r="M59" s="3">
        <f t="shared" si="35"/>
        <v>0.12434075749528262</v>
      </c>
      <c r="N59" s="3">
        <f t="shared" si="36"/>
        <v>5.8584037002566092E-2</v>
      </c>
      <c r="O59" s="3">
        <f t="shared" si="37"/>
        <v>4.754981567926464E-2</v>
      </c>
      <c r="P59" s="3">
        <f t="shared" si="38"/>
        <v>1.0406620563562896E-2</v>
      </c>
      <c r="Q59" s="3">
        <f t="shared" si="39"/>
        <v>5.4758915912260342E-2</v>
      </c>
      <c r="R59" s="3"/>
      <c r="S59" s="3"/>
      <c r="T59" s="4">
        <f t="shared" si="40"/>
        <v>-6.1488338135170189</v>
      </c>
      <c r="U59" s="4">
        <f t="shared" si="41"/>
        <v>-6.2730493190155467</v>
      </c>
      <c r="V59" s="4">
        <f t="shared" si="42"/>
        <v>-6.3366536819369017</v>
      </c>
      <c r="W59" s="4">
        <f t="shared" si="43"/>
        <v>-6.3544892703977736</v>
      </c>
      <c r="X59" s="4">
        <f t="shared" si="44"/>
        <v>-6.4033861282806184</v>
      </c>
      <c r="Y59" s="4">
        <f t="shared" si="45"/>
        <v>-6.1692090469512646</v>
      </c>
      <c r="Z59" s="4">
        <f t="shared" si="46"/>
        <v>-6.2863336951551485</v>
      </c>
      <c r="AA59" s="4">
        <f t="shared" si="47"/>
        <v>-6.352090415647865</v>
      </c>
      <c r="AB59" s="4">
        <f t="shared" si="48"/>
        <v>-6.3631246369711665</v>
      </c>
      <c r="AC59" s="4">
        <f t="shared" si="49"/>
        <v>-6.421081073213994</v>
      </c>
      <c r="AD59">
        <f t="shared" si="50"/>
        <v>-6.3559155367381708</v>
      </c>
      <c r="AF59" t="s">
        <v>61</v>
      </c>
      <c r="AG59">
        <v>-281.24282226000003</v>
      </c>
      <c r="AH59">
        <v>-165.67208141</v>
      </c>
      <c r="AI59">
        <v>-115.56094206</v>
      </c>
      <c r="AJ59">
        <v>-281.31601626999998</v>
      </c>
      <c r="AK59">
        <v>-165.71336552</v>
      </c>
      <c r="AL59">
        <v>-115.59265401</v>
      </c>
      <c r="AM59">
        <v>-281.33795941</v>
      </c>
      <c r="AN59">
        <v>-165.72520374000001</v>
      </c>
      <c r="AO59">
        <v>-115.60265757000001</v>
      </c>
      <c r="AP59">
        <v>-281.24261345999997</v>
      </c>
      <c r="AQ59">
        <v>-165.67188250000001</v>
      </c>
      <c r="AR59">
        <v>-115.56089969999999</v>
      </c>
      <c r="AS59">
        <v>-281.31516575000001</v>
      </c>
      <c r="AT59">
        <v>-165.71275370999999</v>
      </c>
      <c r="AU59">
        <v>-115.59239413</v>
      </c>
      <c r="AV59">
        <v>-281.33649775999999</v>
      </c>
      <c r="AW59">
        <v>-165.72421679999999</v>
      </c>
      <c r="AX59">
        <v>-115.60215826</v>
      </c>
    </row>
    <row r="60" spans="1:50" ht="17" x14ac:dyDescent="0.25">
      <c r="A60" s="5">
        <v>6</v>
      </c>
      <c r="B60" t="s">
        <v>39</v>
      </c>
      <c r="C60" t="s">
        <v>2</v>
      </c>
      <c r="D60" t="s">
        <v>21</v>
      </c>
      <c r="E60" s="3">
        <v>1</v>
      </c>
      <c r="F60" s="2">
        <v>-6.6569838192282837</v>
      </c>
      <c r="G60" s="3">
        <f t="shared" si="29"/>
        <v>0.22792308831783981</v>
      </c>
      <c r="H60" s="3">
        <f t="shared" si="30"/>
        <v>0.11775752049633059</v>
      </c>
      <c r="I60" s="3">
        <f t="shared" si="31"/>
        <v>7.0681757817105506E-2</v>
      </c>
      <c r="J60" s="3">
        <f t="shared" si="32"/>
        <v>4.5529190777175543E-2</v>
      </c>
      <c r="K60" s="3">
        <f t="shared" si="33"/>
        <v>2.1290793694640264E-2</v>
      </c>
      <c r="L60" s="3">
        <f t="shared" si="34"/>
        <v>0.20993866604901612</v>
      </c>
      <c r="M60" s="3">
        <f t="shared" si="35"/>
        <v>0.10594151660121298</v>
      </c>
      <c r="N60" s="3">
        <f t="shared" si="36"/>
        <v>5.0902658345716389E-2</v>
      </c>
      <c r="O60" s="3">
        <f t="shared" si="37"/>
        <v>3.7757413812051333E-2</v>
      </c>
      <c r="P60" s="3">
        <f t="shared" si="38"/>
        <v>6.8430290043126618E-3</v>
      </c>
      <c r="Q60" s="3">
        <f t="shared" si="39"/>
        <v>4.4270281218357965E-2</v>
      </c>
      <c r="R60" s="3"/>
      <c r="S60" s="3"/>
      <c r="T60" s="4">
        <f t="shared" si="40"/>
        <v>-6.4290607309104439</v>
      </c>
      <c r="U60" s="4">
        <f t="shared" si="41"/>
        <v>-6.5392262987319532</v>
      </c>
      <c r="V60" s="4">
        <f t="shared" si="42"/>
        <v>-6.5863020614111782</v>
      </c>
      <c r="W60" s="4">
        <f t="shared" si="43"/>
        <v>-6.6114546284511082</v>
      </c>
      <c r="X60" s="4">
        <f t="shared" si="44"/>
        <v>-6.6356930255336435</v>
      </c>
      <c r="Y60" s="4">
        <f t="shared" si="45"/>
        <v>-6.4470451531792676</v>
      </c>
      <c r="Z60" s="4">
        <f t="shared" si="46"/>
        <v>-6.5510423026270708</v>
      </c>
      <c r="AA60" s="4">
        <f t="shared" si="47"/>
        <v>-6.6060811608825674</v>
      </c>
      <c r="AB60" s="4">
        <f t="shared" si="48"/>
        <v>-6.6192264054162324</v>
      </c>
      <c r="AC60" s="4">
        <f t="shared" si="49"/>
        <v>-6.6638268482325964</v>
      </c>
      <c r="AD60">
        <f t="shared" si="50"/>
        <v>-6.6127135380099258</v>
      </c>
      <c r="AF60" t="s">
        <v>60</v>
      </c>
      <c r="AG60">
        <v>-281.24324181999998</v>
      </c>
      <c r="AH60">
        <v>-165.67207316</v>
      </c>
      <c r="AI60">
        <v>-115.5609233</v>
      </c>
      <c r="AJ60">
        <v>-281.31642959999999</v>
      </c>
      <c r="AK60">
        <v>-165.71336087</v>
      </c>
      <c r="AL60">
        <v>-115.59264781</v>
      </c>
      <c r="AM60">
        <v>-281.33835105999998</v>
      </c>
      <c r="AN60">
        <v>-165.72520255000001</v>
      </c>
      <c r="AO60">
        <v>-115.60265257</v>
      </c>
      <c r="AP60">
        <v>-281.24303057999998</v>
      </c>
      <c r="AQ60">
        <v>-165.67187432</v>
      </c>
      <c r="AR60">
        <v>-115.56088224</v>
      </c>
      <c r="AS60">
        <v>-281.31557781999999</v>
      </c>
      <c r="AT60">
        <v>-165.71274940999999</v>
      </c>
      <c r="AU60">
        <v>-115.59238866</v>
      </c>
      <c r="AV60">
        <v>-281.33688181000002</v>
      </c>
      <c r="AW60">
        <v>-165.72420897000001</v>
      </c>
      <c r="AX60">
        <v>-115.60214538</v>
      </c>
    </row>
    <row r="61" spans="1:50" ht="17" x14ac:dyDescent="0.25">
      <c r="A61" s="5">
        <v>6</v>
      </c>
      <c r="B61" t="s">
        <v>39</v>
      </c>
      <c r="C61" t="s">
        <v>2</v>
      </c>
      <c r="D61" t="s">
        <v>21</v>
      </c>
      <c r="E61" s="3">
        <v>1.05</v>
      </c>
      <c r="F61" s="2">
        <v>-6.7413131195856257</v>
      </c>
      <c r="G61" s="3">
        <f t="shared" si="29"/>
        <v>0.19635765912172243</v>
      </c>
      <c r="H61" s="3">
        <f t="shared" si="30"/>
        <v>9.7819842329754714E-2</v>
      </c>
      <c r="I61" s="3">
        <f t="shared" si="31"/>
        <v>5.6642668939204555E-2</v>
      </c>
      <c r="J61" s="3">
        <f t="shared" si="32"/>
        <v>3.3215065521567055E-2</v>
      </c>
      <c r="K61" s="3">
        <f t="shared" si="33"/>
        <v>1.3440388660594493E-2</v>
      </c>
      <c r="L61" s="3">
        <f t="shared" si="34"/>
        <v>0.18080797370924806</v>
      </c>
      <c r="M61" s="3">
        <f t="shared" si="35"/>
        <v>8.7378084241874099E-2</v>
      </c>
      <c r="N61" s="3">
        <f t="shared" si="36"/>
        <v>4.0634901567203841E-2</v>
      </c>
      <c r="O61" s="3">
        <f t="shared" si="37"/>
        <v>2.6122240011059006E-2</v>
      </c>
      <c r="P61" s="3">
        <f t="shared" si="38"/>
        <v>8.4071261570404232E-3</v>
      </c>
      <c r="Q61" s="3">
        <f t="shared" si="39"/>
        <v>3.2126587542693485E-2</v>
      </c>
      <c r="R61" s="3"/>
      <c r="S61" s="3"/>
      <c r="T61" s="4">
        <f t="shared" si="40"/>
        <v>-6.5449554604639033</v>
      </c>
      <c r="U61" s="4">
        <f t="shared" si="41"/>
        <v>-6.643493277255871</v>
      </c>
      <c r="V61" s="4">
        <f t="shared" si="42"/>
        <v>-6.6846704506464212</v>
      </c>
      <c r="W61" s="4">
        <f t="shared" si="43"/>
        <v>-6.7080980540640587</v>
      </c>
      <c r="X61" s="4">
        <f t="shared" si="44"/>
        <v>-6.7278727309250312</v>
      </c>
      <c r="Y61" s="4">
        <f t="shared" si="45"/>
        <v>-6.5605051458763777</v>
      </c>
      <c r="Z61" s="4">
        <f t="shared" si="46"/>
        <v>-6.6539350353437516</v>
      </c>
      <c r="AA61" s="4">
        <f t="shared" si="47"/>
        <v>-6.7006782180184219</v>
      </c>
      <c r="AB61" s="4">
        <f t="shared" si="48"/>
        <v>-6.7151908795745667</v>
      </c>
      <c r="AC61" s="4">
        <f t="shared" si="49"/>
        <v>-6.7497202457426662</v>
      </c>
      <c r="AD61">
        <f t="shared" si="50"/>
        <v>-6.7091865320429322</v>
      </c>
      <c r="AF61" t="s">
        <v>59</v>
      </c>
      <c r="AG61">
        <v>-281.24340468999998</v>
      </c>
      <c r="AH61">
        <v>-165.67206532</v>
      </c>
      <c r="AI61">
        <v>-115.56090931999999</v>
      </c>
      <c r="AJ61">
        <v>-281.31659318999999</v>
      </c>
      <c r="AK61">
        <v>-165.71336026</v>
      </c>
      <c r="AL61">
        <v>-115.59264585</v>
      </c>
      <c r="AM61">
        <v>-281.3384944</v>
      </c>
      <c r="AN61">
        <v>-165.72519793000001</v>
      </c>
      <c r="AO61">
        <v>-115.60264377</v>
      </c>
      <c r="AP61">
        <v>-281.24318903</v>
      </c>
      <c r="AQ61">
        <v>-165.67186631000001</v>
      </c>
      <c r="AR61">
        <v>-115.56086789</v>
      </c>
      <c r="AS61">
        <v>-281.31573800000001</v>
      </c>
      <c r="AT61">
        <v>-165.71274836000001</v>
      </c>
      <c r="AU61">
        <v>-115.59238592</v>
      </c>
      <c r="AV61">
        <v>-281.33702907000003</v>
      </c>
      <c r="AW61">
        <v>-165.72420688</v>
      </c>
      <c r="AX61">
        <v>-115.60214397999999</v>
      </c>
    </row>
    <row r="62" spans="1:50" ht="17" x14ac:dyDescent="0.25">
      <c r="A62" s="5">
        <v>6</v>
      </c>
      <c r="B62" t="s">
        <v>39</v>
      </c>
      <c r="C62" t="s">
        <v>2</v>
      </c>
      <c r="D62" t="s">
        <v>21</v>
      </c>
      <c r="E62" s="3">
        <v>1.1000000000000001</v>
      </c>
      <c r="F62" s="2">
        <v>-6.7015452589212163</v>
      </c>
      <c r="G62" s="3">
        <f t="shared" si="29"/>
        <v>0.17382120933517253</v>
      </c>
      <c r="H62" s="3">
        <f t="shared" si="30"/>
        <v>8.7143322066827622E-2</v>
      </c>
      <c r="I62" s="3">
        <f t="shared" si="31"/>
        <v>5.4908159055453432E-2</v>
      </c>
      <c r="J62" s="3">
        <f t="shared" si="32"/>
        <v>3.0314322364114688E-2</v>
      </c>
      <c r="K62" s="3">
        <f t="shared" si="33"/>
        <v>2.1087660158274346E-2</v>
      </c>
      <c r="L62" s="3">
        <f t="shared" si="34"/>
        <v>0.15973362104045208</v>
      </c>
      <c r="M62" s="3">
        <f t="shared" si="35"/>
        <v>7.8502516263656119E-2</v>
      </c>
      <c r="N62" s="3">
        <f t="shared" si="36"/>
        <v>3.8028153517752017E-2</v>
      </c>
      <c r="O62" s="3">
        <f t="shared" si="37"/>
        <v>2.5244614223195683E-2</v>
      </c>
      <c r="P62" s="3">
        <f t="shared" si="38"/>
        <v>4.4367516582788369E-3</v>
      </c>
      <c r="Q62" s="3">
        <f t="shared" si="39"/>
        <v>2.932819118348462E-2</v>
      </c>
      <c r="R62" s="3"/>
      <c r="S62" s="3"/>
      <c r="T62" s="4">
        <f t="shared" si="40"/>
        <v>-6.5277240495860438</v>
      </c>
      <c r="U62" s="4">
        <f t="shared" si="41"/>
        <v>-6.6144019368543887</v>
      </c>
      <c r="V62" s="4">
        <f t="shared" si="42"/>
        <v>-6.6466370998657629</v>
      </c>
      <c r="W62" s="4">
        <f t="shared" si="43"/>
        <v>-6.6712309365571016</v>
      </c>
      <c r="X62" s="4">
        <f t="shared" si="44"/>
        <v>-6.680457598762942</v>
      </c>
      <c r="Y62" s="4">
        <f t="shared" si="45"/>
        <v>-6.5418116378807643</v>
      </c>
      <c r="Z62" s="4">
        <f t="shared" si="46"/>
        <v>-6.6230427426575602</v>
      </c>
      <c r="AA62" s="4">
        <f t="shared" si="47"/>
        <v>-6.6635171054034643</v>
      </c>
      <c r="AB62" s="4">
        <f t="shared" si="48"/>
        <v>-6.6763006446980206</v>
      </c>
      <c r="AC62" s="4">
        <f t="shared" si="49"/>
        <v>-6.7059820105794952</v>
      </c>
      <c r="AD62">
        <f t="shared" si="50"/>
        <v>-6.6722170677377317</v>
      </c>
      <c r="AF62" t="s">
        <v>58</v>
      </c>
      <c r="AG62">
        <v>-281.24336406999998</v>
      </c>
      <c r="AH62">
        <v>-165.67205874000001</v>
      </c>
      <c r="AI62">
        <v>-115.56090274</v>
      </c>
      <c r="AJ62">
        <v>-281.31654707000001</v>
      </c>
      <c r="AK62">
        <v>-165.71335902999999</v>
      </c>
      <c r="AL62">
        <v>-115.59264732</v>
      </c>
      <c r="AM62">
        <v>-281.33843722</v>
      </c>
      <c r="AN62">
        <v>-165.72519686999999</v>
      </c>
      <c r="AO62">
        <v>-115.60264826</v>
      </c>
      <c r="AP62">
        <v>-281.24314525</v>
      </c>
      <c r="AQ62">
        <v>-165.67185907999999</v>
      </c>
      <c r="AR62">
        <v>-115.56086113000001</v>
      </c>
      <c r="AS62">
        <v>-281.31568926</v>
      </c>
      <c r="AT62">
        <v>-165.71274722999999</v>
      </c>
      <c r="AU62">
        <v>-115.59238754</v>
      </c>
      <c r="AV62">
        <v>-281.33696892</v>
      </c>
      <c r="AW62">
        <v>-165.7242052</v>
      </c>
      <c r="AX62">
        <v>-115.60214473000001</v>
      </c>
    </row>
    <row r="63" spans="1:50" ht="17" x14ac:dyDescent="0.25">
      <c r="A63" s="5">
        <v>6</v>
      </c>
      <c r="B63" t="s">
        <v>39</v>
      </c>
      <c r="C63" t="s">
        <v>2</v>
      </c>
      <c r="D63" t="s">
        <v>21</v>
      </c>
      <c r="E63" s="3">
        <v>1.25</v>
      </c>
      <c r="F63" s="2">
        <v>-6.2143423810260163</v>
      </c>
      <c r="G63" s="3">
        <f t="shared" si="29"/>
        <v>0.12036544802564819</v>
      </c>
      <c r="H63" s="3">
        <f t="shared" si="30"/>
        <v>6.0463391139594869E-2</v>
      </c>
      <c r="I63" s="3">
        <f t="shared" si="31"/>
        <v>3.9485748553341082E-2</v>
      </c>
      <c r="J63" s="3">
        <f t="shared" si="32"/>
        <v>2.1189545407401589E-2</v>
      </c>
      <c r="K63" s="3">
        <f t="shared" si="33"/>
        <v>1.7476418626779733E-2</v>
      </c>
      <c r="L63" s="3">
        <f t="shared" si="34"/>
        <v>0.10994879031984528</v>
      </c>
      <c r="M63" s="3">
        <f t="shared" si="35"/>
        <v>5.5073084556765295E-2</v>
      </c>
      <c r="N63" s="3">
        <f t="shared" si="36"/>
        <v>2.4375319809375462E-2</v>
      </c>
      <c r="O63" s="3">
        <f t="shared" si="37"/>
        <v>1.9094687242562358E-2</v>
      </c>
      <c r="P63" s="3">
        <f t="shared" si="38"/>
        <v>7.8321710731321659E-3</v>
      </c>
      <c r="Q63" s="3">
        <f t="shared" si="39"/>
        <v>2.0460379367995607E-2</v>
      </c>
      <c r="R63" s="3"/>
      <c r="S63" s="3"/>
      <c r="T63" s="4">
        <f t="shared" si="40"/>
        <v>-6.0939769330003681</v>
      </c>
      <c r="U63" s="4">
        <f t="shared" si="41"/>
        <v>-6.1538789898864215</v>
      </c>
      <c r="V63" s="4">
        <f t="shared" si="42"/>
        <v>-6.1748566324726752</v>
      </c>
      <c r="W63" s="4">
        <f t="shared" si="43"/>
        <v>-6.1931528356186147</v>
      </c>
      <c r="X63" s="4">
        <f t="shared" si="44"/>
        <v>-6.1968659623992366</v>
      </c>
      <c r="Y63" s="4">
        <f t="shared" si="45"/>
        <v>-6.104393590706171</v>
      </c>
      <c r="Z63" s="4">
        <f t="shared" si="46"/>
        <v>-6.159269296469251</v>
      </c>
      <c r="AA63" s="4">
        <f t="shared" si="47"/>
        <v>-6.1899670612166409</v>
      </c>
      <c r="AB63" s="4">
        <f t="shared" si="48"/>
        <v>-6.195247693783454</v>
      </c>
      <c r="AC63" s="4">
        <f t="shared" si="49"/>
        <v>-6.2221745520991485</v>
      </c>
      <c r="AD63">
        <f t="shared" si="50"/>
        <v>-6.1938820016580207</v>
      </c>
      <c r="AF63" t="s">
        <v>57</v>
      </c>
      <c r="AG63">
        <v>-281.24261505999999</v>
      </c>
      <c r="AH63">
        <v>-165.67203846000001</v>
      </c>
      <c r="AI63">
        <v>-115.56086523</v>
      </c>
      <c r="AJ63">
        <v>-281.31580263000001</v>
      </c>
      <c r="AK63">
        <v>-165.71335528</v>
      </c>
      <c r="AL63">
        <v>-115.59264052</v>
      </c>
      <c r="AM63">
        <v>-281.3376834</v>
      </c>
      <c r="AN63">
        <v>-165.72519638</v>
      </c>
      <c r="AO63">
        <v>-115.60264676</v>
      </c>
      <c r="AP63">
        <v>-281.24239090999998</v>
      </c>
      <c r="AQ63">
        <v>-165.67183709</v>
      </c>
      <c r="AR63">
        <v>-115.56082585</v>
      </c>
      <c r="AS63">
        <v>-281.31494042999998</v>
      </c>
      <c r="AT63">
        <v>-165.71274364000001</v>
      </c>
      <c r="AU63">
        <v>-115.59238137</v>
      </c>
      <c r="AV63">
        <v>-281.33620911999998</v>
      </c>
      <c r="AW63">
        <v>-165.72420179</v>
      </c>
      <c r="AX63">
        <v>-115.60214299</v>
      </c>
    </row>
    <row r="64" spans="1:50" ht="17" x14ac:dyDescent="0.25">
      <c r="A64" s="5">
        <v>6</v>
      </c>
      <c r="B64" t="s">
        <v>39</v>
      </c>
      <c r="C64" t="s">
        <v>2</v>
      </c>
      <c r="D64" t="s">
        <v>21</v>
      </c>
      <c r="E64" s="3">
        <v>1.5</v>
      </c>
      <c r="F64" s="2">
        <v>-5.0490788373229494</v>
      </c>
      <c r="G64" s="3">
        <f t="shared" si="29"/>
        <v>6.7425244019663211E-2</v>
      </c>
      <c r="H64" s="3">
        <f t="shared" si="30"/>
        <v>3.0170004994211297E-2</v>
      </c>
      <c r="I64" s="3">
        <f t="shared" si="31"/>
        <v>1.8404201854330005E-2</v>
      </c>
      <c r="J64" s="3">
        <f t="shared" si="32"/>
        <v>5.7441908191684377E-3</v>
      </c>
      <c r="K64" s="3">
        <f t="shared" si="33"/>
        <v>6.0597526583885397E-3</v>
      </c>
      <c r="L64" s="3">
        <f t="shared" si="34"/>
        <v>6.0704617275936457E-2</v>
      </c>
      <c r="M64" s="3">
        <f t="shared" si="35"/>
        <v>2.5538984902324202E-2</v>
      </c>
      <c r="N64" s="3">
        <f t="shared" si="36"/>
        <v>1.138237057918623E-2</v>
      </c>
      <c r="O64" s="3">
        <f t="shared" si="37"/>
        <v>2.4831886123335423E-3</v>
      </c>
      <c r="P64" s="3">
        <f t="shared" si="38"/>
        <v>3.4704706778763139E-3</v>
      </c>
      <c r="Q64" s="3">
        <f t="shared" si="39"/>
        <v>5.2737469471075826E-3</v>
      </c>
      <c r="R64" s="3"/>
      <c r="S64" s="3"/>
      <c r="T64" s="4">
        <f t="shared" si="40"/>
        <v>-4.9816535933032862</v>
      </c>
      <c r="U64" s="4">
        <f t="shared" si="41"/>
        <v>-5.0189088323287381</v>
      </c>
      <c r="V64" s="4">
        <f t="shared" si="42"/>
        <v>-5.0306746354686194</v>
      </c>
      <c r="W64" s="4">
        <f t="shared" si="43"/>
        <v>-5.0433346465037809</v>
      </c>
      <c r="X64" s="4">
        <f t="shared" si="44"/>
        <v>-5.0430190846645608</v>
      </c>
      <c r="Y64" s="4">
        <f t="shared" si="45"/>
        <v>-4.9883742200470129</v>
      </c>
      <c r="Z64" s="4">
        <f t="shared" si="46"/>
        <v>-5.0235398524206252</v>
      </c>
      <c r="AA64" s="4">
        <f t="shared" si="47"/>
        <v>-5.0376964667437631</v>
      </c>
      <c r="AB64" s="4">
        <f t="shared" si="48"/>
        <v>-5.0465956487106158</v>
      </c>
      <c r="AC64" s="4">
        <f t="shared" si="49"/>
        <v>-5.0525493080008257</v>
      </c>
      <c r="AD64">
        <f t="shared" si="50"/>
        <v>-5.0438050903758418</v>
      </c>
      <c r="AF64" t="s">
        <v>56</v>
      </c>
      <c r="AG64">
        <v>-281.24078472999997</v>
      </c>
      <c r="AH64">
        <v>-165.67202053</v>
      </c>
      <c r="AI64">
        <v>-115.56082542999999</v>
      </c>
      <c r="AJ64">
        <v>-281.31397122999999</v>
      </c>
      <c r="AK64">
        <v>-165.71334795999999</v>
      </c>
      <c r="AL64">
        <v>-115.59262513</v>
      </c>
      <c r="AM64">
        <v>-281.33585248000003</v>
      </c>
      <c r="AN64">
        <v>-165.72519513</v>
      </c>
      <c r="AO64">
        <v>-115.60264046</v>
      </c>
      <c r="AP64">
        <v>-281.24055234999997</v>
      </c>
      <c r="AQ64">
        <v>-165.6718181</v>
      </c>
      <c r="AR64">
        <v>-115.56078477</v>
      </c>
      <c r="AS64">
        <v>-281.31310589999998</v>
      </c>
      <c r="AT64">
        <v>-165.71273668000001</v>
      </c>
      <c r="AU64">
        <v>-115.59236370000001</v>
      </c>
      <c r="AV64">
        <v>-281.33435904999999</v>
      </c>
      <c r="AW64">
        <v>-165.72419891000001</v>
      </c>
      <c r="AX64">
        <v>-115.60213206</v>
      </c>
    </row>
    <row r="65" spans="1:50" ht="17" x14ac:dyDescent="0.25">
      <c r="A65" s="5">
        <v>6</v>
      </c>
      <c r="B65" t="s">
        <v>39</v>
      </c>
      <c r="C65" t="s">
        <v>2</v>
      </c>
      <c r="D65" t="s">
        <v>21</v>
      </c>
      <c r="E65" s="3">
        <v>2</v>
      </c>
      <c r="F65" s="2">
        <v>-3.3037623255559123</v>
      </c>
      <c r="G65" s="3">
        <f t="shared" si="29"/>
        <v>1.4683831490047261E-2</v>
      </c>
      <c r="H65" s="3">
        <f t="shared" si="30"/>
        <v>1.0975250354767319E-2</v>
      </c>
      <c r="I65" s="3">
        <f t="shared" si="31"/>
        <v>8.1765579761388096E-3</v>
      </c>
      <c r="J65" s="3">
        <f t="shared" si="32"/>
        <v>8.5437771973535526E-3</v>
      </c>
      <c r="K65" s="3">
        <f t="shared" si="33"/>
        <v>5.2402249887251173E-3</v>
      </c>
      <c r="L65" s="3">
        <f t="shared" si="34"/>
        <v>1.3830418579692694E-2</v>
      </c>
      <c r="M65" s="3">
        <f t="shared" si="35"/>
        <v>8.5467885894781048E-3</v>
      </c>
      <c r="N65" s="3">
        <f t="shared" si="36"/>
        <v>5.6351444915034854E-3</v>
      </c>
      <c r="O65" s="3">
        <f t="shared" si="37"/>
        <v>5.0826593103048268E-3</v>
      </c>
      <c r="P65" s="3">
        <f t="shared" si="38"/>
        <v>2.5803047821528757E-3</v>
      </c>
      <c r="Q65" s="3">
        <f t="shared" si="39"/>
        <v>8.4840382936288705E-3</v>
      </c>
      <c r="R65" s="3"/>
      <c r="S65" s="3"/>
      <c r="T65" s="4">
        <f t="shared" si="40"/>
        <v>-3.2890784940658651</v>
      </c>
      <c r="U65" s="4">
        <f t="shared" si="41"/>
        <v>-3.292787075201145</v>
      </c>
      <c r="V65" s="4">
        <f t="shared" si="42"/>
        <v>-3.2955857675797735</v>
      </c>
      <c r="W65" s="4">
        <f t="shared" si="43"/>
        <v>-3.2952185483585588</v>
      </c>
      <c r="X65" s="4">
        <f t="shared" si="44"/>
        <v>-3.2985221005671872</v>
      </c>
      <c r="Y65" s="4">
        <f t="shared" si="45"/>
        <v>-3.2899319069762196</v>
      </c>
      <c r="Z65" s="4">
        <f t="shared" si="46"/>
        <v>-3.2952155369664342</v>
      </c>
      <c r="AA65" s="4">
        <f t="shared" si="47"/>
        <v>-3.2981271810644088</v>
      </c>
      <c r="AB65" s="4">
        <f t="shared" si="48"/>
        <v>-3.2986796662456075</v>
      </c>
      <c r="AC65" s="4">
        <f t="shared" si="49"/>
        <v>-3.3011820207737594</v>
      </c>
      <c r="AD65">
        <f t="shared" si="50"/>
        <v>-3.2952782872622834</v>
      </c>
      <c r="AF65" t="s">
        <v>55</v>
      </c>
      <c r="AG65">
        <v>-281.23803370000002</v>
      </c>
      <c r="AH65">
        <v>-165.67199668000001</v>
      </c>
      <c r="AI65">
        <v>-115.56079554</v>
      </c>
      <c r="AJ65">
        <v>-281.31123667999998</v>
      </c>
      <c r="AK65">
        <v>-165.71334257999999</v>
      </c>
      <c r="AL65">
        <v>-115.59264671</v>
      </c>
      <c r="AM65">
        <v>-281.33312071</v>
      </c>
      <c r="AN65">
        <v>-165.72519414999999</v>
      </c>
      <c r="AO65">
        <v>-115.60267471</v>
      </c>
      <c r="AP65">
        <v>-281.23779404999999</v>
      </c>
      <c r="AQ65">
        <v>-165.67179480999999</v>
      </c>
      <c r="AR65">
        <v>-115.5607564</v>
      </c>
      <c r="AS65">
        <v>-281.31036878999998</v>
      </c>
      <c r="AT65">
        <v>-165.71273196999999</v>
      </c>
      <c r="AU65">
        <v>-115.59238556</v>
      </c>
      <c r="AV65">
        <v>-281.33161752000001</v>
      </c>
      <c r="AW65">
        <v>-165.72419672999999</v>
      </c>
      <c r="AX65">
        <v>-115.60216489</v>
      </c>
    </row>
    <row r="66" spans="1:50" ht="17" x14ac:dyDescent="0.25">
      <c r="A66" s="5">
        <v>7</v>
      </c>
      <c r="B66" t="s">
        <v>39</v>
      </c>
      <c r="C66" t="s">
        <v>2</v>
      </c>
      <c r="D66" t="s">
        <v>12</v>
      </c>
      <c r="E66" s="3">
        <v>0.9</v>
      </c>
      <c r="F66" s="2">
        <v>-5.4609665222926562</v>
      </c>
      <c r="G66" s="3">
        <f t="shared" si="29"/>
        <v>0.27687836426898915</v>
      </c>
      <c r="H66" s="3">
        <f t="shared" si="30"/>
        <v>0.13902707730853603</v>
      </c>
      <c r="I66" s="3">
        <f t="shared" si="31"/>
        <v>7.4531650912628145E-2</v>
      </c>
      <c r="J66" s="3">
        <f t="shared" si="32"/>
        <v>4.864703930136649E-2</v>
      </c>
      <c r="K66" s="3">
        <f t="shared" si="33"/>
        <v>6.8643183005283603E-3</v>
      </c>
      <c r="L66" s="3">
        <f t="shared" si="34"/>
        <v>0.26036858933570972</v>
      </c>
      <c r="M66" s="3">
        <f t="shared" si="35"/>
        <v>0.13239430191099544</v>
      </c>
      <c r="N66" s="3">
        <f t="shared" si="36"/>
        <v>5.9885579165745106E-2</v>
      </c>
      <c r="O66" s="3">
        <f t="shared" si="37"/>
        <v>4.8489964008772368E-2</v>
      </c>
      <c r="P66" s="3">
        <f t="shared" si="38"/>
        <v>1.6189146337468152E-2</v>
      </c>
      <c r="Q66" s="3">
        <f t="shared" si="39"/>
        <v>4.7491355056036966E-2</v>
      </c>
      <c r="R66" s="3"/>
      <c r="S66" s="3"/>
      <c r="T66" s="4">
        <f t="shared" si="40"/>
        <v>-5.1840881580236671</v>
      </c>
      <c r="U66" s="4">
        <f t="shared" si="41"/>
        <v>-5.3219394449841202</v>
      </c>
      <c r="V66" s="4">
        <f t="shared" si="42"/>
        <v>-5.3864348713800281</v>
      </c>
      <c r="W66" s="4">
        <f t="shared" si="43"/>
        <v>-5.4123194829912897</v>
      </c>
      <c r="X66" s="4">
        <f t="shared" si="44"/>
        <v>-5.4541022039921279</v>
      </c>
      <c r="Y66" s="4">
        <f t="shared" si="45"/>
        <v>-5.2005979329569465</v>
      </c>
      <c r="Z66" s="4">
        <f t="shared" si="46"/>
        <v>-5.3285722203816608</v>
      </c>
      <c r="AA66" s="4">
        <f t="shared" si="47"/>
        <v>-5.4010809431269111</v>
      </c>
      <c r="AB66" s="4">
        <f t="shared" si="48"/>
        <v>-5.4124765582838839</v>
      </c>
      <c r="AC66" s="4">
        <f t="shared" si="49"/>
        <v>-5.4771556686301244</v>
      </c>
      <c r="AD66">
        <f t="shared" si="50"/>
        <v>-5.4134751672366193</v>
      </c>
      <c r="AF66" t="s">
        <v>54</v>
      </c>
      <c r="AG66">
        <v>-242.02178888</v>
      </c>
      <c r="AH66">
        <v>-165.67207458999999</v>
      </c>
      <c r="AI66">
        <v>-76.341452919999995</v>
      </c>
      <c r="AJ66">
        <v>-242.08500788000001</v>
      </c>
      <c r="AK66">
        <v>-165.71336471999999</v>
      </c>
      <c r="AL66">
        <v>-76.363162110000005</v>
      </c>
      <c r="AM66">
        <v>-242.10392906999999</v>
      </c>
      <c r="AN66">
        <v>-165.72520871</v>
      </c>
      <c r="AO66">
        <v>-76.370136529999996</v>
      </c>
      <c r="AP66">
        <v>-242.02158008000001</v>
      </c>
      <c r="AQ66">
        <v>-165.67187856000001</v>
      </c>
      <c r="AR66">
        <v>-76.341413840000001</v>
      </c>
      <c r="AS66">
        <v>-242.0842207</v>
      </c>
      <c r="AT66">
        <v>-165.71275446000001</v>
      </c>
      <c r="AU66">
        <v>-76.362974620000003</v>
      </c>
      <c r="AV66">
        <v>-242.10263366000001</v>
      </c>
      <c r="AW66">
        <v>-165.72422316999999</v>
      </c>
      <c r="AX66">
        <v>-76.369803320000003</v>
      </c>
    </row>
    <row r="67" spans="1:50" ht="17" x14ac:dyDescent="0.25">
      <c r="A67" s="5">
        <v>7</v>
      </c>
      <c r="B67" t="s">
        <v>39</v>
      </c>
      <c r="C67" t="s">
        <v>2</v>
      </c>
      <c r="D67" t="s">
        <v>12</v>
      </c>
      <c r="E67" s="3">
        <v>0.95</v>
      </c>
      <c r="F67" s="2">
        <v>-5.9396536254971171</v>
      </c>
      <c r="G67" s="3">
        <f t="shared" si="29"/>
        <v>0.24352399058211116</v>
      </c>
      <c r="H67" s="3">
        <f t="shared" si="30"/>
        <v>0.12213227779970204</v>
      </c>
      <c r="I67" s="3">
        <f t="shared" si="31"/>
        <v>6.7689553578401451E-2</v>
      </c>
      <c r="J67" s="3">
        <f t="shared" si="32"/>
        <v>4.2543701900682684E-2</v>
      </c>
      <c r="K67" s="3">
        <f t="shared" si="33"/>
        <v>1.0569318329824107E-2</v>
      </c>
      <c r="L67" s="3">
        <f t="shared" si="34"/>
        <v>0.22924814944856742</v>
      </c>
      <c r="M67" s="3">
        <f t="shared" si="35"/>
        <v>0.11557480353055727</v>
      </c>
      <c r="N67" s="3">
        <f t="shared" si="36"/>
        <v>5.284267881057314E-2</v>
      </c>
      <c r="O67" s="3">
        <f t="shared" si="37"/>
        <v>4.1046654022462548E-2</v>
      </c>
      <c r="P67" s="3">
        <f t="shared" si="38"/>
        <v>1.2974632371049566E-2</v>
      </c>
      <c r="Q67" s="3">
        <f t="shared" si="39"/>
        <v>4.1544393021334614E-2</v>
      </c>
      <c r="R67" s="3"/>
      <c r="S67" s="3"/>
      <c r="T67" s="4">
        <f t="shared" si="40"/>
        <v>-5.6961296349150059</v>
      </c>
      <c r="U67" s="4">
        <f t="shared" si="41"/>
        <v>-5.817521347697415</v>
      </c>
      <c r="V67" s="4">
        <f t="shared" si="42"/>
        <v>-5.8719640719187156</v>
      </c>
      <c r="W67" s="4">
        <f t="shared" si="43"/>
        <v>-5.8971099235964344</v>
      </c>
      <c r="X67" s="4">
        <f t="shared" si="44"/>
        <v>-5.929084307167293</v>
      </c>
      <c r="Y67" s="4">
        <f t="shared" si="45"/>
        <v>-5.7104054760485496</v>
      </c>
      <c r="Z67" s="4">
        <f t="shared" si="46"/>
        <v>-5.8240788219665598</v>
      </c>
      <c r="AA67" s="4">
        <f t="shared" si="47"/>
        <v>-5.8868109466865439</v>
      </c>
      <c r="AB67" s="4">
        <f t="shared" si="48"/>
        <v>-5.8986069714746545</v>
      </c>
      <c r="AC67" s="4">
        <f t="shared" si="49"/>
        <v>-5.9526282578681666</v>
      </c>
      <c r="AD67">
        <f t="shared" si="50"/>
        <v>-5.8981092324757824</v>
      </c>
      <c r="AF67" t="s">
        <v>53</v>
      </c>
      <c r="AG67">
        <v>-242.02259597</v>
      </c>
      <c r="AH67">
        <v>-165.67206558000001</v>
      </c>
      <c r="AI67">
        <v>-76.341453029999997</v>
      </c>
      <c r="AJ67">
        <v>-242.08580406999999</v>
      </c>
      <c r="AK67">
        <v>-165.71336371999999</v>
      </c>
      <c r="AL67">
        <v>-76.363169540000001</v>
      </c>
      <c r="AM67">
        <v>-242.10470828000001</v>
      </c>
      <c r="AN67">
        <v>-165.72520727</v>
      </c>
      <c r="AO67">
        <v>-76.370143440000007</v>
      </c>
      <c r="AP67">
        <v>-242.02238414000001</v>
      </c>
      <c r="AQ67">
        <v>-165.67186946000001</v>
      </c>
      <c r="AR67">
        <v>-76.341414569999998</v>
      </c>
      <c r="AS67">
        <v>-242.08501845999999</v>
      </c>
      <c r="AT67">
        <v>-165.71275401</v>
      </c>
      <c r="AU67">
        <v>-76.362983189999994</v>
      </c>
      <c r="AV67">
        <v>-242.10339951</v>
      </c>
      <c r="AW67">
        <v>-165.72421481000001</v>
      </c>
      <c r="AX67">
        <v>-76.369803469999994</v>
      </c>
    </row>
    <row r="68" spans="1:50" ht="17" x14ac:dyDescent="0.25">
      <c r="A68" s="5">
        <v>7</v>
      </c>
      <c r="B68" t="s">
        <v>39</v>
      </c>
      <c r="C68" t="s">
        <v>2</v>
      </c>
      <c r="D68" t="s">
        <v>12</v>
      </c>
      <c r="E68" s="3">
        <v>1</v>
      </c>
      <c r="F68" s="2">
        <v>-6.2087616860089181</v>
      </c>
      <c r="G68" s="3">
        <f t="shared" si="29"/>
        <v>0.21958511459363717</v>
      </c>
      <c r="H68" s="3">
        <f t="shared" si="30"/>
        <v>0.10966427547508228</v>
      </c>
      <c r="I68" s="3">
        <f t="shared" si="31"/>
        <v>6.2996393955559782E-2</v>
      </c>
      <c r="J68" s="3">
        <f t="shared" si="32"/>
        <v>3.7596398298389566E-2</v>
      </c>
      <c r="K68" s="3">
        <f t="shared" si="33"/>
        <v>1.403337072196198E-2</v>
      </c>
      <c r="L68" s="3">
        <f t="shared" si="34"/>
        <v>0.20603718447789809</v>
      </c>
      <c r="M68" s="3">
        <f t="shared" si="35"/>
        <v>0.10392256355209462</v>
      </c>
      <c r="N68" s="3">
        <f t="shared" si="36"/>
        <v>4.7170604358075963E-2</v>
      </c>
      <c r="O68" s="3">
        <f t="shared" si="37"/>
        <v>3.6972711114303891E-2</v>
      </c>
      <c r="P68" s="3">
        <f t="shared" si="38"/>
        <v>1.2372434796303899E-2</v>
      </c>
      <c r="Q68" s="3">
        <f t="shared" si="39"/>
        <v>3.6648043190288249E-2</v>
      </c>
      <c r="R68" s="3"/>
      <c r="S68" s="3"/>
      <c r="T68" s="4">
        <f t="shared" si="40"/>
        <v>-5.9891765714152809</v>
      </c>
      <c r="U68" s="4">
        <f t="shared" si="41"/>
        <v>-6.0990974105338358</v>
      </c>
      <c r="V68" s="4">
        <f t="shared" si="42"/>
        <v>-6.1457652920533583</v>
      </c>
      <c r="W68" s="4">
        <f t="shared" si="43"/>
        <v>-6.1711652877105285</v>
      </c>
      <c r="X68" s="4">
        <f t="shared" si="44"/>
        <v>-6.1947283152869561</v>
      </c>
      <c r="Y68" s="4">
        <f t="shared" si="45"/>
        <v>-6.00272450153102</v>
      </c>
      <c r="Z68" s="4">
        <f t="shared" si="46"/>
        <v>-6.1048391224568235</v>
      </c>
      <c r="AA68" s="4">
        <f t="shared" si="47"/>
        <v>-6.1615910816508421</v>
      </c>
      <c r="AB68" s="4">
        <f t="shared" si="48"/>
        <v>-6.1717889748946142</v>
      </c>
      <c r="AC68" s="4">
        <f t="shared" si="49"/>
        <v>-6.221134120805222</v>
      </c>
      <c r="AD68">
        <f t="shared" si="50"/>
        <v>-6.1721136428186298</v>
      </c>
      <c r="AF68" t="s">
        <v>52</v>
      </c>
      <c r="AG68">
        <v>-242.02301711000001</v>
      </c>
      <c r="AH68">
        <v>-165.67205756000001</v>
      </c>
      <c r="AI68">
        <v>-76.341415190000006</v>
      </c>
      <c r="AJ68">
        <v>-242.08620995999999</v>
      </c>
      <c r="AK68">
        <v>-165.71336274999999</v>
      </c>
      <c r="AL68">
        <v>-76.363127680000005</v>
      </c>
      <c r="AM68">
        <v>-242.10509714</v>
      </c>
      <c r="AN68">
        <v>-165.72520659</v>
      </c>
      <c r="AO68">
        <v>-76.370096649999994</v>
      </c>
      <c r="AP68">
        <v>-242.02280343000001</v>
      </c>
      <c r="AQ68">
        <v>-165.67186046</v>
      </c>
      <c r="AR68">
        <v>-76.341377019999996</v>
      </c>
      <c r="AS68">
        <v>-242.08542305</v>
      </c>
      <c r="AT68">
        <v>-165.71275313000001</v>
      </c>
      <c r="AU68">
        <v>-76.362941239999998</v>
      </c>
      <c r="AV68">
        <v>-242.10379062000001</v>
      </c>
      <c r="AW68">
        <v>-165.72421261</v>
      </c>
      <c r="AX68">
        <v>-76.36975889</v>
      </c>
    </row>
    <row r="69" spans="1:50" ht="17" x14ac:dyDescent="0.25">
      <c r="A69" s="5">
        <v>7</v>
      </c>
      <c r="B69" t="s">
        <v>39</v>
      </c>
      <c r="C69" t="s">
        <v>2</v>
      </c>
      <c r="D69" t="s">
        <v>12</v>
      </c>
      <c r="E69" s="3">
        <v>1.05</v>
      </c>
      <c r="F69" s="2">
        <v>-6.293734567878456</v>
      </c>
      <c r="G69" s="3">
        <f t="shared" si="29"/>
        <v>0.19499483775800375</v>
      </c>
      <c r="H69" s="3">
        <f t="shared" si="30"/>
        <v>9.1330268359341993E-2</v>
      </c>
      <c r="I69" s="3">
        <f t="shared" si="31"/>
        <v>5.1389288683524548E-2</v>
      </c>
      <c r="J69" s="3">
        <f t="shared" si="32"/>
        <v>2.3364216472312904E-2</v>
      </c>
      <c r="K69" s="3">
        <f t="shared" si="33"/>
        <v>9.4839985318468933E-3</v>
      </c>
      <c r="L69" s="3">
        <f t="shared" si="34"/>
        <v>0.18508018766698431</v>
      </c>
      <c r="M69" s="3">
        <f t="shared" si="35"/>
        <v>8.7100854327179178E-2</v>
      </c>
      <c r="N69" s="3">
        <f t="shared" si="36"/>
        <v>3.796686048708775E-2</v>
      </c>
      <c r="O69" s="3">
        <f t="shared" si="37"/>
        <v>2.2862238450425565E-2</v>
      </c>
      <c r="P69" s="3">
        <f t="shared" si="38"/>
        <v>1.3583559279565449E-2</v>
      </c>
      <c r="Q69" s="3">
        <f t="shared" si="39"/>
        <v>2.2670190965941472E-2</v>
      </c>
      <c r="R69" s="3"/>
      <c r="S69" s="3"/>
      <c r="T69" s="4">
        <f t="shared" si="40"/>
        <v>-6.0987397301204522</v>
      </c>
      <c r="U69" s="4">
        <f t="shared" si="41"/>
        <v>-6.202404299519114</v>
      </c>
      <c r="V69" s="4">
        <f t="shared" si="42"/>
        <v>-6.2423452791949314</v>
      </c>
      <c r="W69" s="4">
        <f t="shared" si="43"/>
        <v>-6.2703703514061431</v>
      </c>
      <c r="X69" s="4">
        <f t="shared" si="44"/>
        <v>-6.2842505693466091</v>
      </c>
      <c r="Y69" s="4">
        <f t="shared" si="45"/>
        <v>-6.1086543802114717</v>
      </c>
      <c r="Z69" s="4">
        <f t="shared" si="46"/>
        <v>-6.2066337135512768</v>
      </c>
      <c r="AA69" s="4">
        <f t="shared" si="47"/>
        <v>-6.2557677073913682</v>
      </c>
      <c r="AB69" s="4">
        <f t="shared" si="48"/>
        <v>-6.2708723294280304</v>
      </c>
      <c r="AC69" s="4">
        <f t="shared" si="49"/>
        <v>-6.3073181271580214</v>
      </c>
      <c r="AD69">
        <f t="shared" si="50"/>
        <v>-6.2710643769125145</v>
      </c>
      <c r="AF69" t="s">
        <v>51</v>
      </c>
      <c r="AG69">
        <v>-242.02321499999999</v>
      </c>
      <c r="AH69">
        <v>-165.67205150999999</v>
      </c>
      <c r="AI69">
        <v>-76.341444530000004</v>
      </c>
      <c r="AJ69">
        <v>-242.08641029</v>
      </c>
      <c r="AK69">
        <v>-165.71336219</v>
      </c>
      <c r="AL69">
        <v>-76.363163940000007</v>
      </c>
      <c r="AM69">
        <v>-242.10527837000001</v>
      </c>
      <c r="AN69">
        <v>-165.72520276</v>
      </c>
      <c r="AO69">
        <v>-76.370127800000006</v>
      </c>
      <c r="AP69">
        <v>-242.02299495</v>
      </c>
      <c r="AQ69">
        <v>-165.67185344000001</v>
      </c>
      <c r="AR69">
        <v>-76.341406750000004</v>
      </c>
      <c r="AS69">
        <v>-242.08562025000001</v>
      </c>
      <c r="AT69">
        <v>-165.71275212</v>
      </c>
      <c r="AU69">
        <v>-76.362977229999998</v>
      </c>
      <c r="AV69">
        <v>-242.10397460999999</v>
      </c>
      <c r="AW69">
        <v>-165.72421051000001</v>
      </c>
      <c r="AX69">
        <v>-76.369794900000002</v>
      </c>
    </row>
    <row r="70" spans="1:50" ht="17" x14ac:dyDescent="0.25">
      <c r="A70" s="5">
        <v>7</v>
      </c>
      <c r="B70" t="s">
        <v>39</v>
      </c>
      <c r="C70" t="s">
        <v>2</v>
      </c>
      <c r="D70" t="s">
        <v>12</v>
      </c>
      <c r="E70" s="3">
        <v>1.1000000000000001</v>
      </c>
      <c r="F70" s="2">
        <v>-6.2780875793504807</v>
      </c>
      <c r="G70" s="3">
        <f t="shared" si="29"/>
        <v>0.17322963159372318</v>
      </c>
      <c r="H70" s="3">
        <f t="shared" si="30"/>
        <v>8.1468917418530573E-2</v>
      </c>
      <c r="I70" s="3">
        <f t="shared" si="31"/>
        <v>4.9340431017607322E-2</v>
      </c>
      <c r="J70" s="3">
        <f t="shared" si="32"/>
        <v>2.1307441834351515E-2</v>
      </c>
      <c r="K70" s="3">
        <f t="shared" si="33"/>
        <v>1.5631855121556626E-2</v>
      </c>
      <c r="L70" s="3">
        <f t="shared" si="34"/>
        <v>0.16343420829527489</v>
      </c>
      <c r="M70" s="3">
        <f t="shared" si="35"/>
        <v>7.7898388366838489E-2</v>
      </c>
      <c r="N70" s="3">
        <f t="shared" si="36"/>
        <v>3.5805051110741282E-2</v>
      </c>
      <c r="O70" s="3">
        <f t="shared" si="37"/>
        <v>2.181816723459562E-2</v>
      </c>
      <c r="P70" s="3">
        <f t="shared" si="38"/>
        <v>8.3584502727047649E-3</v>
      </c>
      <c r="Q70" s="3">
        <f t="shared" si="39"/>
        <v>2.062176220346057E-2</v>
      </c>
      <c r="R70" s="3"/>
      <c r="S70" s="3"/>
      <c r="T70" s="4">
        <f t="shared" si="40"/>
        <v>-6.1048579477567575</v>
      </c>
      <c r="U70" s="4">
        <f t="shared" si="41"/>
        <v>-6.1966186619319501</v>
      </c>
      <c r="V70" s="4">
        <f t="shared" si="42"/>
        <v>-6.2287471483328734</v>
      </c>
      <c r="W70" s="4">
        <f t="shared" si="43"/>
        <v>-6.2567801375161292</v>
      </c>
      <c r="X70" s="4">
        <f t="shared" si="44"/>
        <v>-6.262455724228924</v>
      </c>
      <c r="Y70" s="4">
        <f t="shared" si="45"/>
        <v>-6.1146533710552058</v>
      </c>
      <c r="Z70" s="4">
        <f t="shared" si="46"/>
        <v>-6.2001891909836422</v>
      </c>
      <c r="AA70" s="4">
        <f t="shared" si="47"/>
        <v>-6.2422825282397394</v>
      </c>
      <c r="AB70" s="4">
        <f t="shared" si="48"/>
        <v>-6.2562694121158851</v>
      </c>
      <c r="AC70" s="4">
        <f t="shared" si="49"/>
        <v>-6.2864460296231854</v>
      </c>
      <c r="AD70">
        <f t="shared" si="50"/>
        <v>-6.2574658171470201</v>
      </c>
      <c r="AF70" t="s">
        <v>50</v>
      </c>
      <c r="AG70">
        <v>-242.02320269000001</v>
      </c>
      <c r="AH70">
        <v>-165.67203516999999</v>
      </c>
      <c r="AI70">
        <v>-76.34143881</v>
      </c>
      <c r="AJ70">
        <v>-242.08639731</v>
      </c>
      <c r="AK70">
        <v>-165.71336099999999</v>
      </c>
      <c r="AL70">
        <v>-76.36316137</v>
      </c>
      <c r="AM70">
        <v>-242.10525301000001</v>
      </c>
      <c r="AN70">
        <v>-165.72520169000001</v>
      </c>
      <c r="AO70">
        <v>-76.370125180000002</v>
      </c>
      <c r="AP70">
        <v>-242.02298167000001</v>
      </c>
      <c r="AQ70">
        <v>-165.67183578999999</v>
      </c>
      <c r="AR70">
        <v>-76.341401559999994</v>
      </c>
      <c r="AS70">
        <v>-242.08560654999999</v>
      </c>
      <c r="AT70">
        <v>-165.71275102999999</v>
      </c>
      <c r="AU70">
        <v>-76.362974890000004</v>
      </c>
      <c r="AV70">
        <v>-242.10394872000001</v>
      </c>
      <c r="AW70">
        <v>-165.72420908000001</v>
      </c>
      <c r="AX70">
        <v>-76.369791930000005</v>
      </c>
    </row>
    <row r="71" spans="1:50" ht="17" x14ac:dyDescent="0.25">
      <c r="A71" s="5">
        <v>7</v>
      </c>
      <c r="B71" t="s">
        <v>39</v>
      </c>
      <c r="C71" t="s">
        <v>2</v>
      </c>
      <c r="D71" t="s">
        <v>12</v>
      </c>
      <c r="E71" s="3">
        <v>1.25</v>
      </c>
      <c r="F71" s="2">
        <v>-5.8620179315218177</v>
      </c>
      <c r="G71" s="3">
        <f t="shared" si="29"/>
        <v>0.12114686924671236</v>
      </c>
      <c r="H71" s="3">
        <f t="shared" si="30"/>
        <v>5.3538995714051296E-2</v>
      </c>
      <c r="I71" s="3">
        <f t="shared" si="31"/>
        <v>3.1168282038460227E-2</v>
      </c>
      <c r="J71" s="3">
        <f t="shared" si="32"/>
        <v>9.2129519447334829E-3</v>
      </c>
      <c r="K71" s="3">
        <f t="shared" si="33"/>
        <v>7.6973693296435997E-3</v>
      </c>
      <c r="L71" s="3">
        <f t="shared" si="34"/>
        <v>0.11366695602096044</v>
      </c>
      <c r="M71" s="3">
        <f t="shared" si="35"/>
        <v>4.9359782454959422E-2</v>
      </c>
      <c r="N71" s="3">
        <f t="shared" si="36"/>
        <v>2.1536011223511231E-2</v>
      </c>
      <c r="O71" s="3">
        <f t="shared" si="37"/>
        <v>7.1977909409000063E-3</v>
      </c>
      <c r="P71" s="3">
        <f t="shared" si="38"/>
        <v>7.6561421996474976E-3</v>
      </c>
      <c r="Q71" s="3">
        <f t="shared" si="39"/>
        <v>8.6893580189304487E-3</v>
      </c>
      <c r="R71" s="3"/>
      <c r="S71" s="3"/>
      <c r="T71" s="4">
        <f t="shared" si="40"/>
        <v>-5.7408710622751054</v>
      </c>
      <c r="U71" s="4">
        <f t="shared" si="41"/>
        <v>-5.8084789358077664</v>
      </c>
      <c r="V71" s="4">
        <f t="shared" si="42"/>
        <v>-5.8308496494833575</v>
      </c>
      <c r="W71" s="4">
        <f t="shared" si="43"/>
        <v>-5.8528049795770842</v>
      </c>
      <c r="X71" s="4">
        <f t="shared" si="44"/>
        <v>-5.8543205621921741</v>
      </c>
      <c r="Y71" s="4">
        <f t="shared" si="45"/>
        <v>-5.7483509755008573</v>
      </c>
      <c r="Z71" s="4">
        <f t="shared" si="46"/>
        <v>-5.8126581490668583</v>
      </c>
      <c r="AA71" s="4">
        <f t="shared" si="47"/>
        <v>-5.8404819202983065</v>
      </c>
      <c r="AB71" s="4">
        <f t="shared" si="48"/>
        <v>-5.8548201405809177</v>
      </c>
      <c r="AC71" s="4">
        <f t="shared" si="49"/>
        <v>-5.8696740737214652</v>
      </c>
      <c r="AD71">
        <f t="shared" si="50"/>
        <v>-5.8533285735028873</v>
      </c>
      <c r="AF71" t="s">
        <v>49</v>
      </c>
      <c r="AG71">
        <v>-242.02257470000001</v>
      </c>
      <c r="AH71">
        <v>-165.67202662</v>
      </c>
      <c r="AI71">
        <v>-76.341399420000002</v>
      </c>
      <c r="AJ71">
        <v>-242.08575553</v>
      </c>
      <c r="AK71">
        <v>-165.71335705999999</v>
      </c>
      <c r="AL71">
        <v>-76.363142069999995</v>
      </c>
      <c r="AM71">
        <v>-242.10459922000001</v>
      </c>
      <c r="AN71">
        <v>-165.72520091999999</v>
      </c>
      <c r="AO71">
        <v>-76.370106250000006</v>
      </c>
      <c r="AP71">
        <v>-242.02235013999999</v>
      </c>
      <c r="AQ71">
        <v>-165.67182639000001</v>
      </c>
      <c r="AR71">
        <v>-76.341363169999994</v>
      </c>
      <c r="AS71">
        <v>-242.08496543999999</v>
      </c>
      <c r="AT71">
        <v>-165.71274729999999</v>
      </c>
      <c r="AU71">
        <v>-76.362955080000006</v>
      </c>
      <c r="AV71">
        <v>-242.10328340999999</v>
      </c>
      <c r="AW71">
        <v>-165.72420615999999</v>
      </c>
      <c r="AX71">
        <v>-76.369769849999997</v>
      </c>
    </row>
    <row r="72" spans="1:50" ht="17" x14ac:dyDescent="0.25">
      <c r="A72" s="5">
        <v>7</v>
      </c>
      <c r="B72" t="s">
        <v>39</v>
      </c>
      <c r="C72" t="s">
        <v>2</v>
      </c>
      <c r="D72" t="s">
        <v>12</v>
      </c>
      <c r="E72" s="3">
        <v>1.5</v>
      </c>
      <c r="F72" s="2">
        <v>-4.8269046629709651</v>
      </c>
      <c r="G72" s="3">
        <f t="shared" si="29"/>
        <v>5.9049831405795672E-2</v>
      </c>
      <c r="H72" s="3">
        <f t="shared" si="30"/>
        <v>2.9406282625375368E-2</v>
      </c>
      <c r="I72" s="3">
        <f t="shared" si="31"/>
        <v>1.3555392645813846E-2</v>
      </c>
      <c r="J72" s="3">
        <f t="shared" si="32"/>
        <v>9.97095398596759E-3</v>
      </c>
      <c r="K72" s="3">
        <f t="shared" si="33"/>
        <v>3.0750492999560564E-3</v>
      </c>
      <c r="L72" s="3">
        <f t="shared" si="34"/>
        <v>5.790776411047549E-2</v>
      </c>
      <c r="M72" s="3">
        <f t="shared" si="35"/>
        <v>2.6846043858641977E-2</v>
      </c>
      <c r="N72" s="3">
        <f t="shared" si="36"/>
        <v>9.72130960014983E-3</v>
      </c>
      <c r="O72" s="3">
        <f t="shared" si="37"/>
        <v>6.4809132978069783E-3</v>
      </c>
      <c r="P72" s="3">
        <f t="shared" si="38"/>
        <v>8.2456247038420472E-3</v>
      </c>
      <c r="Q72" s="3">
        <f t="shared" si="39"/>
        <v>9.8910092752948486E-3</v>
      </c>
      <c r="R72" s="3"/>
      <c r="S72" s="3"/>
      <c r="T72" s="4">
        <f t="shared" si="40"/>
        <v>-4.7678548315651694</v>
      </c>
      <c r="U72" s="4">
        <f t="shared" si="41"/>
        <v>-4.7974983803455897</v>
      </c>
      <c r="V72" s="4">
        <f t="shared" si="42"/>
        <v>-4.8133492703251513</v>
      </c>
      <c r="W72" s="4">
        <f t="shared" si="43"/>
        <v>-4.8169337089849975</v>
      </c>
      <c r="X72" s="4">
        <f t="shared" si="44"/>
        <v>-4.8299797122709212</v>
      </c>
      <c r="Y72" s="4">
        <f t="shared" si="45"/>
        <v>-4.7689968988604896</v>
      </c>
      <c r="Z72" s="4">
        <f t="shared" si="46"/>
        <v>-4.8000586191123231</v>
      </c>
      <c r="AA72" s="4">
        <f t="shared" si="47"/>
        <v>-4.8171833533708153</v>
      </c>
      <c r="AB72" s="4">
        <f t="shared" si="48"/>
        <v>-4.8204237496731581</v>
      </c>
      <c r="AC72" s="4">
        <f t="shared" si="49"/>
        <v>-4.8351502876748071</v>
      </c>
      <c r="AD72">
        <f t="shared" si="50"/>
        <v>-4.8170136536956702</v>
      </c>
      <c r="AF72" t="s">
        <v>48</v>
      </c>
      <c r="AG72">
        <v>-242.02095566</v>
      </c>
      <c r="AH72">
        <v>-165.67201234000001</v>
      </c>
      <c r="AI72">
        <v>-76.341345259999997</v>
      </c>
      <c r="AJ72">
        <v>-242.08412819</v>
      </c>
      <c r="AK72">
        <v>-165.71334973</v>
      </c>
      <c r="AL72">
        <v>-76.363133160000004</v>
      </c>
      <c r="AM72">
        <v>-242.10297141000001</v>
      </c>
      <c r="AN72">
        <v>-165.72520004</v>
      </c>
      <c r="AO72">
        <v>-76.370100809999997</v>
      </c>
      <c r="AP72">
        <v>-242.02071844</v>
      </c>
      <c r="AQ72">
        <v>-165.67181108</v>
      </c>
      <c r="AR72">
        <v>-76.341307479999998</v>
      </c>
      <c r="AS72">
        <v>-242.08333585</v>
      </c>
      <c r="AT72">
        <v>-165.71274030999999</v>
      </c>
      <c r="AU72">
        <v>-76.362946160000007</v>
      </c>
      <c r="AV72">
        <v>-242.10164308</v>
      </c>
      <c r="AW72">
        <v>-165.72420369</v>
      </c>
      <c r="AX72">
        <v>-76.369762719999997</v>
      </c>
    </row>
    <row r="73" spans="1:50" ht="17" x14ac:dyDescent="0.25">
      <c r="A73" s="5">
        <v>7</v>
      </c>
      <c r="B73" t="s">
        <v>39</v>
      </c>
      <c r="C73" t="s">
        <v>2</v>
      </c>
      <c r="D73" t="s">
        <v>12</v>
      </c>
      <c r="E73" s="3">
        <v>2</v>
      </c>
      <c r="F73" s="2">
        <v>-3.2435849574972813</v>
      </c>
      <c r="G73" s="3">
        <f t="shared" si="29"/>
        <v>4.1325408611703196E-4</v>
      </c>
      <c r="H73" s="3">
        <f t="shared" si="30"/>
        <v>7.5059158081445254E-3</v>
      </c>
      <c r="I73" s="3">
        <f t="shared" si="31"/>
        <v>2.3334331633968475E-3</v>
      </c>
      <c r="J73" s="3">
        <f t="shared" si="32"/>
        <v>1.2697995561697706E-2</v>
      </c>
      <c r="K73" s="3">
        <f t="shared" si="33"/>
        <v>1.2656684543374652E-2</v>
      </c>
      <c r="L73" s="3">
        <f t="shared" si="34"/>
        <v>2.5844369574126169E-3</v>
      </c>
      <c r="M73" s="3">
        <f t="shared" si="35"/>
        <v>6.1379450830498783E-3</v>
      </c>
      <c r="N73" s="3">
        <f t="shared" si="36"/>
        <v>4.5422665810552765E-3</v>
      </c>
      <c r="O73" s="3">
        <f t="shared" si="37"/>
        <v>1.1856638304653444E-2</v>
      </c>
      <c r="P73" s="3">
        <f t="shared" si="38"/>
        <v>1.5747734556510018E-2</v>
      </c>
      <c r="Q73" s="3">
        <f t="shared" si="39"/>
        <v>1.2546012760707104E-2</v>
      </c>
      <c r="R73" s="3"/>
      <c r="S73" s="3"/>
      <c r="T73" s="4">
        <f t="shared" si="40"/>
        <v>-3.2439982115833983</v>
      </c>
      <c r="U73" s="4">
        <f t="shared" si="41"/>
        <v>-3.2360790416891367</v>
      </c>
      <c r="V73" s="4">
        <f t="shared" si="42"/>
        <v>-3.2459183906606781</v>
      </c>
      <c r="W73" s="4">
        <f t="shared" si="43"/>
        <v>-3.2308869619355836</v>
      </c>
      <c r="X73" s="4">
        <f t="shared" si="44"/>
        <v>-3.2562416420406559</v>
      </c>
      <c r="Y73" s="4">
        <f t="shared" si="45"/>
        <v>-3.2461693944546939</v>
      </c>
      <c r="Z73" s="4">
        <f t="shared" si="46"/>
        <v>-3.2374470124142314</v>
      </c>
      <c r="AA73" s="4">
        <f t="shared" si="47"/>
        <v>-3.2481272240783365</v>
      </c>
      <c r="AB73" s="4">
        <f t="shared" si="48"/>
        <v>-3.2317283191926278</v>
      </c>
      <c r="AC73" s="4">
        <f t="shared" si="49"/>
        <v>-3.2593326920537913</v>
      </c>
      <c r="AD73">
        <f t="shared" si="50"/>
        <v>-3.2310389447365742</v>
      </c>
      <c r="AF73" t="s">
        <v>47</v>
      </c>
      <c r="AG73">
        <v>-242.01842563</v>
      </c>
      <c r="AH73">
        <v>-165.67199325999999</v>
      </c>
      <c r="AI73">
        <v>-76.341262729999997</v>
      </c>
      <c r="AJ73">
        <v>-242.08161776</v>
      </c>
      <c r="AK73">
        <v>-165.71334593</v>
      </c>
      <c r="AL73">
        <v>-76.363114809999999</v>
      </c>
      <c r="AM73">
        <v>-242.10047040000001</v>
      </c>
      <c r="AN73">
        <v>-165.72519926999999</v>
      </c>
      <c r="AO73">
        <v>-76.370098429999999</v>
      </c>
      <c r="AP73">
        <v>-242.01818473</v>
      </c>
      <c r="AQ73">
        <v>-165.67179240999999</v>
      </c>
      <c r="AR73">
        <v>-76.341219219999999</v>
      </c>
      <c r="AS73">
        <v>-242.08082386000001</v>
      </c>
      <c r="AT73">
        <v>-165.71273676999999</v>
      </c>
      <c r="AU73">
        <v>-76.362927889999995</v>
      </c>
      <c r="AV73">
        <v>-242.09913528999999</v>
      </c>
      <c r="AW73">
        <v>-165.72420152000001</v>
      </c>
      <c r="AX73">
        <v>-76.369757550000003</v>
      </c>
    </row>
    <row r="74" spans="1:50" ht="17" x14ac:dyDescent="0.25">
      <c r="A74" s="5">
        <v>8</v>
      </c>
      <c r="B74" t="s">
        <v>39</v>
      </c>
      <c r="C74" t="s">
        <v>2</v>
      </c>
      <c r="D74" t="s">
        <v>1</v>
      </c>
      <c r="E74" s="3">
        <v>0.9</v>
      </c>
      <c r="F74" s="2">
        <v>-0.9060543238010238</v>
      </c>
      <c r="G74" s="3">
        <f t="shared" si="29"/>
        <v>0.10658839551753319</v>
      </c>
      <c r="H74" s="3">
        <f t="shared" si="30"/>
        <v>5.1034979465131691E-2</v>
      </c>
      <c r="I74" s="3">
        <f t="shared" si="31"/>
        <v>2.8319135576112875E-2</v>
      </c>
      <c r="J74" s="3">
        <f t="shared" si="32"/>
        <v>1.4612252010403171E-2</v>
      </c>
      <c r="K74" s="3">
        <f t="shared" si="33"/>
        <v>4.4861190368143955E-3</v>
      </c>
      <c r="L74" s="3">
        <f t="shared" si="34"/>
        <v>0.10704647744584783</v>
      </c>
      <c r="M74" s="3">
        <f t="shared" si="35"/>
        <v>4.7163245855269764E-2</v>
      </c>
      <c r="N74" s="3">
        <f t="shared" si="36"/>
        <v>2.2771951609761532E-2</v>
      </c>
      <c r="O74" s="3">
        <f t="shared" si="37"/>
        <v>7.9017426333140017E-3</v>
      </c>
      <c r="P74" s="3">
        <f t="shared" si="38"/>
        <v>2.8189144838864921E-3</v>
      </c>
      <c r="Q74" s="3">
        <f t="shared" si="39"/>
        <v>1.4644317745385216E-2</v>
      </c>
      <c r="R74" s="3"/>
      <c r="S74" s="3"/>
      <c r="T74" s="4">
        <f t="shared" si="40"/>
        <v>-0.79946592828349061</v>
      </c>
      <c r="U74" s="4">
        <f t="shared" si="41"/>
        <v>-0.85501934433589211</v>
      </c>
      <c r="V74" s="4">
        <f t="shared" si="42"/>
        <v>-0.87773518822491092</v>
      </c>
      <c r="W74" s="4">
        <f t="shared" si="43"/>
        <v>-0.89144207179062063</v>
      </c>
      <c r="X74" s="4">
        <f t="shared" si="44"/>
        <v>-0.9015682047642094</v>
      </c>
      <c r="Y74" s="4">
        <f t="shared" si="45"/>
        <v>-0.79900784635517597</v>
      </c>
      <c r="Z74" s="4">
        <f t="shared" si="46"/>
        <v>-0.85889107794575403</v>
      </c>
      <c r="AA74" s="4">
        <f t="shared" si="47"/>
        <v>-0.88328237219126227</v>
      </c>
      <c r="AB74" s="4">
        <f t="shared" si="48"/>
        <v>-0.8981525811677098</v>
      </c>
      <c r="AC74" s="4">
        <f t="shared" si="49"/>
        <v>-0.90887323828491029</v>
      </c>
      <c r="AD74">
        <f t="shared" si="50"/>
        <v>-0.89141000605563858</v>
      </c>
      <c r="AF74" t="s">
        <v>46</v>
      </c>
      <c r="AG74">
        <v>-206.11355166999999</v>
      </c>
      <c r="AH74">
        <v>-165.67213115999999</v>
      </c>
      <c r="AI74">
        <v>-40.440146480000003</v>
      </c>
      <c r="AJ74">
        <v>-206.16642655000001</v>
      </c>
      <c r="AK74">
        <v>-165.71341480999999</v>
      </c>
      <c r="AL74">
        <v>-40.451649179999997</v>
      </c>
      <c r="AM74">
        <v>-206.18169759</v>
      </c>
      <c r="AN74">
        <v>-165.72524777999999</v>
      </c>
      <c r="AO74">
        <v>-40.455051050000002</v>
      </c>
      <c r="AP74">
        <v>-206.11333316</v>
      </c>
      <c r="AQ74">
        <v>-165.67192965999999</v>
      </c>
      <c r="AR74">
        <v>-40.440130199999999</v>
      </c>
      <c r="AS74">
        <v>-206.16568108000001</v>
      </c>
      <c r="AT74">
        <v>-165.71280369999999</v>
      </c>
      <c r="AU74">
        <v>-40.451508650000001</v>
      </c>
      <c r="AV74">
        <v>-206.18045973</v>
      </c>
      <c r="AW74">
        <v>-165.72425308000001</v>
      </c>
      <c r="AX74">
        <v>-40.454799049999998</v>
      </c>
    </row>
    <row r="75" spans="1:50" ht="17" x14ac:dyDescent="0.25">
      <c r="A75" s="5">
        <v>8</v>
      </c>
      <c r="B75" t="s">
        <v>39</v>
      </c>
      <c r="C75" t="s">
        <v>2</v>
      </c>
      <c r="D75" t="s">
        <v>1</v>
      </c>
      <c r="E75" s="3">
        <v>0.95</v>
      </c>
      <c r="F75" s="2">
        <v>-1.009279132623853</v>
      </c>
      <c r="G75" s="3">
        <f t="shared" si="29"/>
        <v>9.3573344560099248E-2</v>
      </c>
      <c r="H75" s="3">
        <f t="shared" si="30"/>
        <v>5.0155962260918452E-2</v>
      </c>
      <c r="I75" s="3">
        <f t="shared" si="31"/>
        <v>2.9128118919427681E-2</v>
      </c>
      <c r="J75" s="3">
        <f t="shared" si="32"/>
        <v>2.1690035326935586E-2</v>
      </c>
      <c r="K75" s="3">
        <f t="shared" si="33"/>
        <v>7.0661193480274775E-3</v>
      </c>
      <c r="L75" s="3">
        <f t="shared" si="34"/>
        <v>9.6679516579040392E-2</v>
      </c>
      <c r="M75" s="3">
        <f t="shared" si="35"/>
        <v>4.4815856415489796E-2</v>
      </c>
      <c r="N75" s="3">
        <f t="shared" si="36"/>
        <v>2.1240324498303487E-2</v>
      </c>
      <c r="O75" s="3">
        <f t="shared" si="37"/>
        <v>1.0812259640094024E-2</v>
      </c>
      <c r="P75" s="3">
        <f t="shared" si="38"/>
        <v>3.494659808252587E-3</v>
      </c>
      <c r="Q75" s="3">
        <f t="shared" si="39"/>
        <v>2.1907467368261435E-2</v>
      </c>
      <c r="R75" s="3"/>
      <c r="S75" s="3"/>
      <c r="T75" s="4">
        <f t="shared" si="40"/>
        <v>-0.9157057880637538</v>
      </c>
      <c r="U75" s="4">
        <f t="shared" si="41"/>
        <v>-0.9591231703629346</v>
      </c>
      <c r="V75" s="4">
        <f t="shared" si="42"/>
        <v>-0.98015101370442537</v>
      </c>
      <c r="W75" s="4">
        <f t="shared" si="43"/>
        <v>-0.98758909729691746</v>
      </c>
      <c r="X75" s="4">
        <f t="shared" si="44"/>
        <v>-1.0022130132758256</v>
      </c>
      <c r="Y75" s="4">
        <f t="shared" si="45"/>
        <v>-0.91259961604481266</v>
      </c>
      <c r="Z75" s="4">
        <f t="shared" si="46"/>
        <v>-0.96446327620836325</v>
      </c>
      <c r="AA75" s="4">
        <f t="shared" si="47"/>
        <v>-0.98803880812554956</v>
      </c>
      <c r="AB75" s="4">
        <f t="shared" si="48"/>
        <v>-0.99846687298375902</v>
      </c>
      <c r="AC75" s="4">
        <f t="shared" si="49"/>
        <v>-1.0127737924321056</v>
      </c>
      <c r="AD75">
        <f t="shared" si="50"/>
        <v>-0.98737166525559161</v>
      </c>
      <c r="AF75" t="s">
        <v>45</v>
      </c>
      <c r="AG75">
        <v>-206.11372828</v>
      </c>
      <c r="AH75">
        <v>-165.67212777</v>
      </c>
      <c r="AI75">
        <v>-40.440141240000003</v>
      </c>
      <c r="AJ75">
        <v>-206.16659473999999</v>
      </c>
      <c r="AK75">
        <v>-165.71341361</v>
      </c>
      <c r="AL75">
        <v>-40.451652670000001</v>
      </c>
      <c r="AM75">
        <v>-206.18186252999999</v>
      </c>
      <c r="AN75">
        <v>-165.72524855</v>
      </c>
      <c r="AO75">
        <v>-40.455052010000003</v>
      </c>
      <c r="AP75">
        <v>-206.11350911</v>
      </c>
      <c r="AQ75">
        <v>-165.67192603999999</v>
      </c>
      <c r="AR75">
        <v>-40.44012875</v>
      </c>
      <c r="AS75">
        <v>-206.16584900999999</v>
      </c>
      <c r="AT75">
        <v>-165.71280267</v>
      </c>
      <c r="AU75">
        <v>-40.451509369999997</v>
      </c>
      <c r="AV75">
        <v>-206.18062660999999</v>
      </c>
      <c r="AW75">
        <v>-165.72425192</v>
      </c>
      <c r="AX75">
        <v>-40.454800149999997</v>
      </c>
    </row>
    <row r="76" spans="1:50" ht="17" x14ac:dyDescent="0.25">
      <c r="A76" s="5">
        <v>8</v>
      </c>
      <c r="B76" t="s">
        <v>39</v>
      </c>
      <c r="C76" t="s">
        <v>2</v>
      </c>
      <c r="D76" t="s">
        <v>1</v>
      </c>
      <c r="E76" s="3">
        <v>1</v>
      </c>
      <c r="F76" s="2">
        <v>-1.0394180353840465</v>
      </c>
      <c r="G76" s="3">
        <f t="shared" si="29"/>
        <v>7.3862892644516287E-2</v>
      </c>
      <c r="H76" s="3">
        <f t="shared" si="30"/>
        <v>3.1763280288441553E-2</v>
      </c>
      <c r="I76" s="3">
        <f t="shared" si="31"/>
        <v>1.9871975251552154E-2</v>
      </c>
      <c r="J76" s="3">
        <f t="shared" si="32"/>
        <v>4.1613285858019822E-3</v>
      </c>
      <c r="K76" s="3">
        <f t="shared" si="33"/>
        <v>7.3958519341599249E-3</v>
      </c>
      <c r="L76" s="3">
        <f t="shared" si="34"/>
        <v>7.8406061430345675E-2</v>
      </c>
      <c r="M76" s="3">
        <f t="shared" si="35"/>
        <v>2.7891546665203437E-2</v>
      </c>
      <c r="N76" s="3">
        <f t="shared" si="36"/>
        <v>1.1701801581109672E-2</v>
      </c>
      <c r="O76" s="3">
        <f t="shared" si="37"/>
        <v>5.2275040528144689E-3</v>
      </c>
      <c r="P76" s="3">
        <f t="shared" si="38"/>
        <v>5.2841604743329995E-3</v>
      </c>
      <c r="Q76" s="3">
        <f t="shared" si="39"/>
        <v>4.4793504008100449E-3</v>
      </c>
      <c r="R76" s="3"/>
      <c r="S76" s="3"/>
      <c r="T76" s="4">
        <f t="shared" si="40"/>
        <v>-0.96555514273953025</v>
      </c>
      <c r="U76" s="4">
        <f t="shared" si="41"/>
        <v>-1.007654755095605</v>
      </c>
      <c r="V76" s="4">
        <f t="shared" si="42"/>
        <v>-1.0195460601324944</v>
      </c>
      <c r="W76" s="4">
        <f t="shared" si="43"/>
        <v>-1.0352567067982446</v>
      </c>
      <c r="X76" s="4">
        <f t="shared" si="44"/>
        <v>-1.0320221834498866</v>
      </c>
      <c r="Y76" s="4">
        <f t="shared" si="45"/>
        <v>-0.96101197395370086</v>
      </c>
      <c r="Z76" s="4">
        <f t="shared" si="46"/>
        <v>-1.0115264887188431</v>
      </c>
      <c r="AA76" s="4">
        <f t="shared" si="47"/>
        <v>-1.0277162338029369</v>
      </c>
      <c r="AB76" s="4">
        <f t="shared" si="48"/>
        <v>-1.044645539436861</v>
      </c>
      <c r="AC76" s="4">
        <f t="shared" si="49"/>
        <v>-1.0447021958583795</v>
      </c>
      <c r="AD76">
        <f t="shared" si="50"/>
        <v>-1.0349386849832365</v>
      </c>
      <c r="AF76" t="s">
        <v>44</v>
      </c>
      <c r="AG76">
        <v>-206.11379971</v>
      </c>
      <c r="AH76">
        <v>-165.6721244</v>
      </c>
      <c r="AI76">
        <v>-40.440136600000002</v>
      </c>
      <c r="AJ76">
        <v>-206.16666781000001</v>
      </c>
      <c r="AK76">
        <v>-165.71341251000001</v>
      </c>
      <c r="AL76">
        <v>-40.451649500000002</v>
      </c>
      <c r="AM76">
        <v>-206.18192418000001</v>
      </c>
      <c r="AN76">
        <v>-165.72524811</v>
      </c>
      <c r="AO76">
        <v>-40.455051320000003</v>
      </c>
      <c r="AP76">
        <v>-206.11357810999999</v>
      </c>
      <c r="AQ76">
        <v>-165.67192248000001</v>
      </c>
      <c r="AR76">
        <v>-40.440124160000003</v>
      </c>
      <c r="AS76">
        <v>-206.16591990000001</v>
      </c>
      <c r="AT76">
        <v>-165.7128017</v>
      </c>
      <c r="AU76">
        <v>-40.45150623</v>
      </c>
      <c r="AV76">
        <v>-206.18068625999999</v>
      </c>
      <c r="AW76">
        <v>-165.72425125000001</v>
      </c>
      <c r="AX76">
        <v>-40.454797239999998</v>
      </c>
    </row>
    <row r="77" spans="1:50" ht="17" x14ac:dyDescent="0.25">
      <c r="A77" s="5">
        <v>8</v>
      </c>
      <c r="B77" t="s">
        <v>39</v>
      </c>
      <c r="C77" t="s">
        <v>2</v>
      </c>
      <c r="D77" t="s">
        <v>1</v>
      </c>
      <c r="E77" s="3">
        <v>1.05</v>
      </c>
      <c r="F77" s="2">
        <v>-1.0215259303701729</v>
      </c>
      <c r="G77" s="3">
        <f t="shared" si="29"/>
        <v>6.4203712251818312E-2</v>
      </c>
      <c r="H77" s="3">
        <f t="shared" si="30"/>
        <v>2.8241142827523991E-2</v>
      </c>
      <c r="I77" s="3">
        <f t="shared" si="31"/>
        <v>1.5433673938464176E-2</v>
      </c>
      <c r="J77" s="3">
        <f t="shared" si="32"/>
        <v>4.6628472376131214E-3</v>
      </c>
      <c r="K77" s="3">
        <f t="shared" si="33"/>
        <v>1.996329530270291E-3</v>
      </c>
      <c r="L77" s="3">
        <f t="shared" si="34"/>
        <v>6.8269973822775554E-2</v>
      </c>
      <c r="M77" s="3">
        <f t="shared" si="35"/>
        <v>2.4419609968439504E-2</v>
      </c>
      <c r="N77" s="3">
        <f t="shared" si="36"/>
        <v>7.5647048083562485E-3</v>
      </c>
      <c r="O77" s="3">
        <f t="shared" si="37"/>
        <v>4.3301945431430955E-3</v>
      </c>
      <c r="P77" s="3">
        <f t="shared" si="38"/>
        <v>1.0119130113698249E-2</v>
      </c>
      <c r="Q77" s="3">
        <f t="shared" si="39"/>
        <v>4.9474855475801771E-3</v>
      </c>
      <c r="R77" s="3"/>
      <c r="S77" s="3"/>
      <c r="T77" s="4">
        <f t="shared" si="40"/>
        <v>-0.95732221811835461</v>
      </c>
      <c r="U77" s="4">
        <f t="shared" si="41"/>
        <v>-0.99328478754264893</v>
      </c>
      <c r="V77" s="4">
        <f t="shared" si="42"/>
        <v>-1.0060922564317087</v>
      </c>
      <c r="W77" s="4">
        <f t="shared" si="43"/>
        <v>-1.0168630831325598</v>
      </c>
      <c r="X77" s="4">
        <f t="shared" si="44"/>
        <v>-1.0195296008399026</v>
      </c>
      <c r="Y77" s="4">
        <f t="shared" si="45"/>
        <v>-0.95325595654739737</v>
      </c>
      <c r="Z77" s="4">
        <f t="shared" si="46"/>
        <v>-0.99710632040173341</v>
      </c>
      <c r="AA77" s="4">
        <f t="shared" si="47"/>
        <v>-1.0139612255618167</v>
      </c>
      <c r="AB77" s="4">
        <f t="shared" si="48"/>
        <v>-1.025856124913316</v>
      </c>
      <c r="AC77" s="4">
        <f t="shared" si="49"/>
        <v>-1.0316450604838712</v>
      </c>
      <c r="AD77">
        <f t="shared" si="50"/>
        <v>-1.0165784448225927</v>
      </c>
      <c r="AF77" t="s">
        <v>43</v>
      </c>
      <c r="AG77">
        <v>-206.11378232000001</v>
      </c>
      <c r="AH77">
        <v>-165.67212094999999</v>
      </c>
      <c r="AI77">
        <v>-40.440135779999999</v>
      </c>
      <c r="AJ77">
        <v>-206.16664478999999</v>
      </c>
      <c r="AK77">
        <v>-165.71341157000001</v>
      </c>
      <c r="AL77">
        <v>-40.451650319999999</v>
      </c>
      <c r="AM77">
        <v>-206.18190509999999</v>
      </c>
      <c r="AN77">
        <v>-165.72524781000001</v>
      </c>
      <c r="AO77">
        <v>-40.455053980000002</v>
      </c>
      <c r="AP77">
        <v>-206.11356157</v>
      </c>
      <c r="AQ77">
        <v>-165.67191903</v>
      </c>
      <c r="AR77">
        <v>-40.44012343</v>
      </c>
      <c r="AS77">
        <v>-206.16589693</v>
      </c>
      <c r="AT77">
        <v>-165.71280081</v>
      </c>
      <c r="AU77">
        <v>-40.451507130000003</v>
      </c>
      <c r="AV77">
        <v>-206.18066576999999</v>
      </c>
      <c r="AW77">
        <v>-165.72425093000001</v>
      </c>
      <c r="AX77">
        <v>-40.45479899</v>
      </c>
    </row>
    <row r="78" spans="1:50" ht="17" x14ac:dyDescent="0.25">
      <c r="A78" s="5">
        <v>8</v>
      </c>
      <c r="B78" t="s">
        <v>39</v>
      </c>
      <c r="C78" t="s">
        <v>2</v>
      </c>
      <c r="D78" t="s">
        <v>1</v>
      </c>
      <c r="E78" s="3">
        <v>1.1000000000000001</v>
      </c>
      <c r="F78" s="2">
        <v>-0.97743817564581914</v>
      </c>
      <c r="G78" s="3">
        <f t="shared" si="29"/>
        <v>5.4980385356283801E-2</v>
      </c>
      <c r="H78" s="3">
        <f t="shared" si="30"/>
        <v>2.5274085629588772E-2</v>
      </c>
      <c r="I78" s="3">
        <f t="shared" si="31"/>
        <v>1.4537398083517172E-2</v>
      </c>
      <c r="J78" s="3">
        <f t="shared" si="32"/>
        <v>5.79761531472478E-3</v>
      </c>
      <c r="K78" s="3">
        <f t="shared" si="33"/>
        <v>3.2726767237043486E-3</v>
      </c>
      <c r="L78" s="3">
        <f t="shared" si="34"/>
        <v>5.8808193297511302E-2</v>
      </c>
      <c r="M78" s="3">
        <f t="shared" si="35"/>
        <v>2.1647080727140944E-2</v>
      </c>
      <c r="N78" s="3">
        <f t="shared" si="36"/>
        <v>7.4590909174894193E-3</v>
      </c>
      <c r="O78" s="3">
        <f t="shared" si="37"/>
        <v>2.7170209113319688E-3</v>
      </c>
      <c r="P78" s="3">
        <f t="shared" si="38"/>
        <v>7.4266688828007466E-3</v>
      </c>
      <c r="Q78" s="3">
        <f t="shared" si="39"/>
        <v>6.0655618706106917E-3</v>
      </c>
      <c r="R78" s="3"/>
      <c r="S78" s="3"/>
      <c r="T78" s="4">
        <f t="shared" si="40"/>
        <v>-0.92245779028953534</v>
      </c>
      <c r="U78" s="4">
        <f t="shared" si="41"/>
        <v>-0.95216409001623037</v>
      </c>
      <c r="V78" s="4">
        <f t="shared" si="42"/>
        <v>-0.96290077756230197</v>
      </c>
      <c r="W78" s="4">
        <f t="shared" si="43"/>
        <v>-0.97164056033109436</v>
      </c>
      <c r="X78" s="4">
        <f t="shared" si="44"/>
        <v>-0.97416549892211479</v>
      </c>
      <c r="Y78" s="4">
        <f t="shared" si="45"/>
        <v>-0.91862998234830784</v>
      </c>
      <c r="Z78" s="4">
        <f t="shared" si="46"/>
        <v>-0.9557910949186782</v>
      </c>
      <c r="AA78" s="4">
        <f t="shared" si="47"/>
        <v>-0.96997908472832972</v>
      </c>
      <c r="AB78" s="4">
        <f t="shared" si="48"/>
        <v>-0.98015519655715111</v>
      </c>
      <c r="AC78" s="4">
        <f t="shared" si="49"/>
        <v>-0.98486484452861989</v>
      </c>
      <c r="AD78">
        <f t="shared" si="50"/>
        <v>-0.97137261377520845</v>
      </c>
      <c r="AF78" t="s">
        <v>42</v>
      </c>
      <c r="AG78">
        <v>-206.11371965000001</v>
      </c>
      <c r="AH78">
        <v>-165.67211759</v>
      </c>
      <c r="AI78">
        <v>-40.440132030000001</v>
      </c>
      <c r="AJ78">
        <v>-206.16657531999999</v>
      </c>
      <c r="AK78">
        <v>-165.71341061999999</v>
      </c>
      <c r="AL78">
        <v>-40.45164733</v>
      </c>
      <c r="AM78">
        <v>-206.18183375000001</v>
      </c>
      <c r="AN78">
        <v>-165.72524759000001</v>
      </c>
      <c r="AO78">
        <v>-40.455051679999997</v>
      </c>
      <c r="AP78">
        <v>-206.11349946000001</v>
      </c>
      <c r="AQ78">
        <v>-165.67191566</v>
      </c>
      <c r="AR78">
        <v>-40.440119869999997</v>
      </c>
      <c r="AS78">
        <v>-206.16582778</v>
      </c>
      <c r="AT78">
        <v>-165.71280017000001</v>
      </c>
      <c r="AU78">
        <v>-40.451504460000002</v>
      </c>
      <c r="AV78">
        <v>-206.18059134000001</v>
      </c>
      <c r="AW78">
        <v>-165.72424950999999</v>
      </c>
      <c r="AX78">
        <v>-40.45479607</v>
      </c>
    </row>
    <row r="79" spans="1:50" ht="17" x14ac:dyDescent="0.25">
      <c r="A79" s="5">
        <v>8</v>
      </c>
      <c r="B79" t="s">
        <v>39</v>
      </c>
      <c r="C79" t="s">
        <v>2</v>
      </c>
      <c r="D79" t="s">
        <v>1</v>
      </c>
      <c r="E79" s="3">
        <v>1.25</v>
      </c>
      <c r="F79" s="2">
        <v>-0.7860451683436438</v>
      </c>
      <c r="G79" s="3">
        <f t="shared" si="29"/>
        <v>3.2117604479852013E-2</v>
      </c>
      <c r="H79" s="3">
        <f t="shared" si="30"/>
        <v>1.8607324950604687E-2</v>
      </c>
      <c r="I79" s="3">
        <f t="shared" si="31"/>
        <v>9.8912179833677838E-3</v>
      </c>
      <c r="J79" s="3">
        <f t="shared" si="32"/>
        <v>9.7495217028834569E-3</v>
      </c>
      <c r="K79" s="3">
        <f t="shared" si="33"/>
        <v>7.4645001774220621E-4</v>
      </c>
      <c r="L79" s="3">
        <f t="shared" si="34"/>
        <v>3.7520461262637861E-2</v>
      </c>
      <c r="M79" s="3">
        <f t="shared" si="35"/>
        <v>1.564548010185296E-2</v>
      </c>
      <c r="N79" s="3">
        <f t="shared" si="36"/>
        <v>7.5506075464298883E-3</v>
      </c>
      <c r="O79" s="3">
        <f t="shared" si="37"/>
        <v>1.3034911925652315E-3</v>
      </c>
      <c r="P79" s="3">
        <f t="shared" si="38"/>
        <v>9.4237349532544368E-4</v>
      </c>
      <c r="Q79" s="3">
        <f t="shared" si="39"/>
        <v>1.0127721677678503E-2</v>
      </c>
      <c r="R79" s="3"/>
      <c r="S79" s="3"/>
      <c r="T79" s="4">
        <f t="shared" si="40"/>
        <v>-0.75392756386379178</v>
      </c>
      <c r="U79" s="4">
        <f t="shared" si="41"/>
        <v>-0.76743784339303911</v>
      </c>
      <c r="V79" s="4">
        <f t="shared" si="42"/>
        <v>-0.77615395036027601</v>
      </c>
      <c r="W79" s="4">
        <f t="shared" si="43"/>
        <v>-0.77629564664076034</v>
      </c>
      <c r="X79" s="4">
        <f t="shared" si="44"/>
        <v>-0.78529871832590159</v>
      </c>
      <c r="Y79" s="4">
        <f t="shared" si="45"/>
        <v>-0.74852470708100594</v>
      </c>
      <c r="Z79" s="4">
        <f t="shared" si="46"/>
        <v>-0.77039968824179084</v>
      </c>
      <c r="AA79" s="4">
        <f t="shared" si="47"/>
        <v>-0.77849456079721391</v>
      </c>
      <c r="AB79" s="4">
        <f t="shared" si="48"/>
        <v>-0.78474167715107856</v>
      </c>
      <c r="AC79" s="4">
        <f t="shared" si="49"/>
        <v>-0.78698754183896924</v>
      </c>
      <c r="AD79">
        <f t="shared" si="50"/>
        <v>-0.77591744666596529</v>
      </c>
      <c r="AF79" t="s">
        <v>41</v>
      </c>
      <c r="AG79">
        <v>-206.11343525999999</v>
      </c>
      <c r="AH79">
        <v>-165.67210727</v>
      </c>
      <c r="AI79">
        <v>-40.440126530000001</v>
      </c>
      <c r="AJ79">
        <v>-206.16627432999999</v>
      </c>
      <c r="AK79">
        <v>-165.71340821000001</v>
      </c>
      <c r="AL79">
        <v>-40.451643130000001</v>
      </c>
      <c r="AM79">
        <v>-206.18153371</v>
      </c>
      <c r="AN79">
        <v>-165.72524688999999</v>
      </c>
      <c r="AO79">
        <v>-40.455049940000002</v>
      </c>
      <c r="AP79">
        <v>-206.11321233000001</v>
      </c>
      <c r="AQ79">
        <v>-165.6719047</v>
      </c>
      <c r="AR79">
        <v>-40.440114780000002</v>
      </c>
      <c r="AS79">
        <v>-206.16552618</v>
      </c>
      <c r="AT79">
        <v>-165.71279784000001</v>
      </c>
      <c r="AU79">
        <v>-40.451500629999998</v>
      </c>
      <c r="AV79">
        <v>-206.18028365000001</v>
      </c>
      <c r="AW79">
        <v>-165.72424877</v>
      </c>
      <c r="AX79">
        <v>-40.454794270000001</v>
      </c>
    </row>
    <row r="80" spans="1:50" ht="17" x14ac:dyDescent="0.25">
      <c r="A80" s="5">
        <v>8</v>
      </c>
      <c r="B80" t="s">
        <v>39</v>
      </c>
      <c r="C80" t="s">
        <v>2</v>
      </c>
      <c r="D80" t="s">
        <v>1</v>
      </c>
      <c r="E80" s="3">
        <v>1.5</v>
      </c>
      <c r="F80" s="2">
        <v>-0.50138275557075018</v>
      </c>
      <c r="G80" s="3">
        <f t="shared" si="29"/>
        <v>5.0980422172680062E-3</v>
      </c>
      <c r="H80" s="3">
        <f t="shared" si="30"/>
        <v>7.137448078201547E-3</v>
      </c>
      <c r="I80" s="3">
        <f t="shared" si="31"/>
        <v>2.2303237834693235E-3</v>
      </c>
      <c r="J80" s="3">
        <f t="shared" si="32"/>
        <v>8.4745526006721472E-3</v>
      </c>
      <c r="K80" s="3">
        <f t="shared" si="33"/>
        <v>2.9181344929710695E-3</v>
      </c>
      <c r="L80" s="3">
        <f t="shared" si="34"/>
        <v>1.1737092723703824E-2</v>
      </c>
      <c r="M80" s="3">
        <f t="shared" si="35"/>
        <v>5.5059233814289676E-3</v>
      </c>
      <c r="N80" s="3">
        <f t="shared" si="36"/>
        <v>7.8077685229493987E-4</v>
      </c>
      <c r="O80" s="3">
        <f t="shared" si="37"/>
        <v>1.420554761363213E-3</v>
      </c>
      <c r="P80" s="3">
        <f t="shared" si="38"/>
        <v>4.1767539323702696E-3</v>
      </c>
      <c r="Q80" s="3">
        <f t="shared" si="39"/>
        <v>8.9392861361226594E-3</v>
      </c>
      <c r="R80" s="3"/>
      <c r="S80" s="3"/>
      <c r="T80" s="4">
        <f t="shared" si="40"/>
        <v>-0.49628471335348218</v>
      </c>
      <c r="U80" s="4">
        <f t="shared" si="41"/>
        <v>-0.49424530749254864</v>
      </c>
      <c r="V80" s="4">
        <f t="shared" si="42"/>
        <v>-0.49915243178728086</v>
      </c>
      <c r="W80" s="4">
        <f t="shared" si="43"/>
        <v>-0.49290820297007804</v>
      </c>
      <c r="X80" s="4">
        <f t="shared" si="44"/>
        <v>-0.50430089006372125</v>
      </c>
      <c r="Y80" s="4">
        <f t="shared" si="45"/>
        <v>-0.48964566284704636</v>
      </c>
      <c r="Z80" s="4">
        <f t="shared" si="46"/>
        <v>-0.49587683218932121</v>
      </c>
      <c r="AA80" s="4">
        <f t="shared" si="47"/>
        <v>-0.50060197871845524</v>
      </c>
      <c r="AB80" s="4">
        <f t="shared" si="48"/>
        <v>-0.49996220080938697</v>
      </c>
      <c r="AC80" s="4">
        <f t="shared" si="49"/>
        <v>-0.50555950950312045</v>
      </c>
      <c r="AD80">
        <f t="shared" si="50"/>
        <v>-0.49244346943462752</v>
      </c>
      <c r="AF80" t="s">
        <v>40</v>
      </c>
      <c r="AG80">
        <v>-206.11299811999999</v>
      </c>
      <c r="AH80">
        <v>-165.67209122</v>
      </c>
      <c r="AI80">
        <v>-40.440116019999998</v>
      </c>
      <c r="AJ80">
        <v>-206.16583613</v>
      </c>
      <c r="AK80">
        <v>-165.71340463999999</v>
      </c>
      <c r="AL80">
        <v>-40.451643859999997</v>
      </c>
      <c r="AM80">
        <v>-206.18109329000001</v>
      </c>
      <c r="AN80">
        <v>-165.72524684999999</v>
      </c>
      <c r="AO80">
        <v>-40.455050989999997</v>
      </c>
      <c r="AP80">
        <v>-206.11277416999999</v>
      </c>
      <c r="AQ80">
        <v>-165.67188972</v>
      </c>
      <c r="AR80">
        <v>-40.440104150000003</v>
      </c>
      <c r="AS80">
        <v>-206.16508597000001</v>
      </c>
      <c r="AT80">
        <v>-165.71279428</v>
      </c>
      <c r="AU80">
        <v>-40.451501460000003</v>
      </c>
      <c r="AV80">
        <v>-206.17984213</v>
      </c>
      <c r="AW80">
        <v>-165.72424891</v>
      </c>
      <c r="AX80">
        <v>-40.45479546</v>
      </c>
    </row>
    <row r="81" spans="1:50" ht="17" x14ac:dyDescent="0.25">
      <c r="A81" s="5">
        <v>8</v>
      </c>
      <c r="B81" t="s">
        <v>39</v>
      </c>
      <c r="C81" t="s">
        <v>2</v>
      </c>
      <c r="D81" t="s">
        <v>1</v>
      </c>
      <c r="E81" s="3">
        <v>2</v>
      </c>
      <c r="F81" s="2">
        <v>-0.21987582097149472</v>
      </c>
      <c r="G81" s="3">
        <f t="shared" si="29"/>
        <v>2.5888469607877607E-3</v>
      </c>
      <c r="H81" s="3">
        <f t="shared" si="30"/>
        <v>5.3303229200975522E-3</v>
      </c>
      <c r="I81" s="3">
        <f t="shared" si="31"/>
        <v>5.4181742439902147E-3</v>
      </c>
      <c r="J81" s="3">
        <f t="shared" si="32"/>
        <v>1.0522402664880609E-2</v>
      </c>
      <c r="K81" s="3">
        <f t="shared" si="33"/>
        <v>5.5103461247956176E-3</v>
      </c>
      <c r="L81" s="3">
        <f t="shared" si="34"/>
        <v>4.9600923201343072E-3</v>
      </c>
      <c r="M81" s="3">
        <f t="shared" si="35"/>
        <v>3.9874525904560476E-3</v>
      </c>
      <c r="N81" s="3">
        <f t="shared" si="36"/>
        <v>3.8996012621046183E-3</v>
      </c>
      <c r="O81" s="3">
        <f t="shared" si="37"/>
        <v>3.3497565799659734E-3</v>
      </c>
      <c r="P81" s="3">
        <f t="shared" si="38"/>
        <v>3.807429376621152E-3</v>
      </c>
      <c r="Q81" s="3">
        <f t="shared" si="39"/>
        <v>1.1050828414545161E-2</v>
      </c>
      <c r="R81" s="3"/>
      <c r="S81" s="3"/>
      <c r="T81" s="4">
        <f t="shared" si="40"/>
        <v>-0.22246466793228248</v>
      </c>
      <c r="U81" s="4">
        <f t="shared" si="41"/>
        <v>-0.21454549805139717</v>
      </c>
      <c r="V81" s="4">
        <f t="shared" si="42"/>
        <v>-0.2144576467275045</v>
      </c>
      <c r="W81" s="4">
        <f t="shared" si="43"/>
        <v>-0.20935341830661411</v>
      </c>
      <c r="X81" s="4">
        <f t="shared" si="44"/>
        <v>-0.2143654748466991</v>
      </c>
      <c r="Y81" s="4">
        <f t="shared" si="45"/>
        <v>-0.21491572865136041</v>
      </c>
      <c r="Z81" s="4">
        <f t="shared" si="46"/>
        <v>-0.21588836838103867</v>
      </c>
      <c r="AA81" s="4">
        <f t="shared" si="47"/>
        <v>-0.2159762197093901</v>
      </c>
      <c r="AB81" s="4">
        <f t="shared" si="48"/>
        <v>-0.21652606439152874</v>
      </c>
      <c r="AC81" s="4">
        <f t="shared" si="49"/>
        <v>-0.21606839159487357</v>
      </c>
      <c r="AD81">
        <f t="shared" si="50"/>
        <v>-0.20882499255694956</v>
      </c>
      <c r="AF81" t="s">
        <v>38</v>
      </c>
      <c r="AG81">
        <v>-206.11252764</v>
      </c>
      <c r="AH81">
        <v>-165.67207124000001</v>
      </c>
      <c r="AI81">
        <v>-40.44010188</v>
      </c>
      <c r="AJ81">
        <v>-206.16538026000001</v>
      </c>
      <c r="AK81">
        <v>-165.71339992</v>
      </c>
      <c r="AL81">
        <v>-40.451638440000004</v>
      </c>
      <c r="AM81">
        <v>-206.18063706000001</v>
      </c>
      <c r="AN81">
        <v>-165.72524682</v>
      </c>
      <c r="AO81">
        <v>-40.455048480000002</v>
      </c>
      <c r="AP81">
        <v>-206.11230369</v>
      </c>
      <c r="AQ81">
        <v>-165.67186946000001</v>
      </c>
      <c r="AR81">
        <v>-40.44009174</v>
      </c>
      <c r="AS81">
        <v>-206.1646294</v>
      </c>
      <c r="AT81">
        <v>-165.71278921999999</v>
      </c>
      <c r="AU81">
        <v>-40.451496140000003</v>
      </c>
      <c r="AV81">
        <v>-206.17938569</v>
      </c>
      <c r="AW81">
        <v>-165.72424874000001</v>
      </c>
      <c r="AX81">
        <v>-40.454792769999997</v>
      </c>
    </row>
    <row r="82" spans="1:50" ht="17" x14ac:dyDescent="0.25">
      <c r="A82" s="5">
        <v>9</v>
      </c>
      <c r="B82" t="s">
        <v>3</v>
      </c>
      <c r="C82" t="s">
        <v>2</v>
      </c>
      <c r="D82" t="s">
        <v>30</v>
      </c>
      <c r="E82" s="3">
        <v>0.9</v>
      </c>
      <c r="F82" s="2">
        <v>-15.027373767379407</v>
      </c>
      <c r="G82" s="3">
        <f t="shared" ref="G82:G113" si="51">ABS(T82-$F82)</f>
        <v>0.49495655801244531</v>
      </c>
      <c r="H82" s="3">
        <f t="shared" ref="H82:H113" si="52">ABS(U82-$F82)</f>
        <v>0.23605868852759748</v>
      </c>
      <c r="I82" s="3">
        <f t="shared" ref="I82:I113" si="53">ABS(V82-$F82)</f>
        <v>0.11381983790805883</v>
      </c>
      <c r="J82" s="3">
        <f t="shared" ref="J82:J113" si="54">ABS(W82-$F82)</f>
        <v>6.6316353871494371E-2</v>
      </c>
      <c r="K82" s="3">
        <f t="shared" ref="K82:K113" si="55">ABS(X82-$F82)</f>
        <v>1.4430759463261111E-2</v>
      </c>
      <c r="L82" s="3">
        <f t="shared" ref="L82:L113" si="56">ABS(Y82-$F82)</f>
        <v>0.46255196744434635</v>
      </c>
      <c r="M82" s="3">
        <f t="shared" ref="M82:M113" si="57">ABS(Z82-$F82)</f>
        <v>0.22115533788672082</v>
      </c>
      <c r="N82" s="3">
        <f t="shared" ref="N82:N113" si="58">ABS(AA82-$F82)</f>
        <v>9.7937572455359501E-2</v>
      </c>
      <c r="O82" s="3">
        <f t="shared" ref="O82:O113" si="59">ABS(AB82-$F82)</f>
        <v>6.2887417178226102E-2</v>
      </c>
      <c r="P82" s="3">
        <f t="shared" ref="P82:P113" si="60">ABS(AC82-$F82)</f>
        <v>3.134008307918279E-2</v>
      </c>
      <c r="Q82" s="3">
        <f t="shared" ref="Q82:Q113" si="61">ABS(AD82-$F82)</f>
        <v>6.4048032531728083E-2</v>
      </c>
      <c r="R82" s="3"/>
      <c r="S82" s="3"/>
      <c r="T82" s="4">
        <f t="shared" ref="T82:T113" si="62">627.5095*(AG82-AH82-AI82)</f>
        <v>-14.532417209366962</v>
      </c>
      <c r="U82" s="4">
        <f t="shared" ref="U82:U113" si="63">627.5095*(AJ82-AK82-AL82)</f>
        <v>-14.79131507885181</v>
      </c>
      <c r="V82" s="4">
        <f t="shared" ref="V82:V113" si="64">627.5095*(AM82-AN82-AO82)</f>
        <v>-14.913553929471348</v>
      </c>
      <c r="W82" s="4">
        <f t="shared" ref="W82:W113" si="65">U82+$W$1*(U82-T82)</f>
        <v>-14.961057413507913</v>
      </c>
      <c r="X82" s="4">
        <f t="shared" ref="X82:X113" si="66">V82+$X$1*(V82-U82)</f>
        <v>-15.041804526842668</v>
      </c>
      <c r="Y82" s="4">
        <f t="shared" ref="Y82:Y113" si="67">627.5095*(AP82-AQ82-AR82)</f>
        <v>-14.564821799935061</v>
      </c>
      <c r="Z82" s="4">
        <f t="shared" ref="Z82:Z113" si="68">627.5095*(AS82-AT82-AU82)</f>
        <v>-14.806218429492686</v>
      </c>
      <c r="AA82" s="4">
        <f t="shared" ref="AA82:AA113" si="69">627.5095*(AV82-AW82-AX82)</f>
        <v>-14.929436194924047</v>
      </c>
      <c r="AB82" s="4">
        <f t="shared" ref="AB82:AB113" si="70">Z82+$W$1*(Z82-Y82)</f>
        <v>-14.964486350201181</v>
      </c>
      <c r="AC82" s="4">
        <f t="shared" ref="AC82:AC113" si="71">AA82+$X$1*(AA82-Z82)</f>
        <v>-15.05871385045859</v>
      </c>
      <c r="AD82">
        <f t="shared" ref="AD82:AD113" si="72">W82+$AD$1*(Y82-T82)</f>
        <v>-14.963325734847679</v>
      </c>
      <c r="AF82" t="s">
        <v>37</v>
      </c>
      <c r="AG82">
        <v>-321.98004850000001</v>
      </c>
      <c r="AH82">
        <v>-152.30561004</v>
      </c>
      <c r="AI82">
        <v>-169.65127957999999</v>
      </c>
      <c r="AJ82">
        <v>-322.06322484999998</v>
      </c>
      <c r="AK82">
        <v>-152.34325097000001</v>
      </c>
      <c r="AL82">
        <v>-169.69640242</v>
      </c>
      <c r="AM82">
        <v>-322.08832917000001</v>
      </c>
      <c r="AN82">
        <v>-152.35404790000001</v>
      </c>
      <c r="AO82">
        <v>-169.71051500999999</v>
      </c>
      <c r="AP82">
        <v>-321.97992056999999</v>
      </c>
      <c r="AQ82">
        <v>-152.30540171999999</v>
      </c>
      <c r="AR82">
        <v>-169.65130833000001</v>
      </c>
      <c r="AS82">
        <v>-322.06229579000001</v>
      </c>
      <c r="AT82">
        <v>-152.34259462</v>
      </c>
      <c r="AU82">
        <v>-169.69610596000001</v>
      </c>
      <c r="AV82">
        <v>-322.08672960000001</v>
      </c>
      <c r="AW82">
        <v>-152.35300953000001</v>
      </c>
      <c r="AX82">
        <v>-169.70992849999999</v>
      </c>
    </row>
    <row r="83" spans="1:50" ht="17" x14ac:dyDescent="0.25">
      <c r="A83" s="5">
        <v>9</v>
      </c>
      <c r="B83" t="s">
        <v>3</v>
      </c>
      <c r="C83" t="s">
        <v>2</v>
      </c>
      <c r="D83" t="s">
        <v>30</v>
      </c>
      <c r="E83" s="3">
        <v>0.95</v>
      </c>
      <c r="F83" s="2">
        <v>-15.671989948822056</v>
      </c>
      <c r="G83" s="3">
        <f t="shared" si="51"/>
        <v>0.43929723783960384</v>
      </c>
      <c r="H83" s="3">
        <f t="shared" si="52"/>
        <v>0.21629291172834009</v>
      </c>
      <c r="I83" s="3">
        <f t="shared" si="53"/>
        <v>0.10558768571893218</v>
      </c>
      <c r="J83" s="3">
        <f t="shared" si="54"/>
        <v>7.0083616812715022E-2</v>
      </c>
      <c r="K83" s="3">
        <f t="shared" si="55"/>
        <v>1.0562059602413854E-2</v>
      </c>
      <c r="L83" s="3">
        <f t="shared" si="56"/>
        <v>0.40899480408763189</v>
      </c>
      <c r="M83" s="3">
        <f t="shared" si="57"/>
        <v>0.20044202177553139</v>
      </c>
      <c r="N83" s="3">
        <f t="shared" si="58"/>
        <v>8.8287248830489773E-2</v>
      </c>
      <c r="O83" s="3">
        <f t="shared" si="59"/>
        <v>6.3707655289158893E-2</v>
      </c>
      <c r="P83" s="3">
        <f t="shared" si="60"/>
        <v>2.9383332620046332E-2</v>
      </c>
      <c r="Q83" s="3">
        <f t="shared" si="61"/>
        <v>6.7962446450076541E-2</v>
      </c>
      <c r="R83" s="3"/>
      <c r="S83" s="3"/>
      <c r="T83" s="4">
        <f t="shared" si="62"/>
        <v>-15.232692710982452</v>
      </c>
      <c r="U83" s="4">
        <f t="shared" si="63"/>
        <v>-15.455697037093715</v>
      </c>
      <c r="V83" s="4">
        <f t="shared" si="64"/>
        <v>-15.566402263103123</v>
      </c>
      <c r="W83" s="4">
        <f t="shared" si="65"/>
        <v>-15.601906332009341</v>
      </c>
      <c r="X83" s="4">
        <f t="shared" si="66"/>
        <v>-15.682552008424469</v>
      </c>
      <c r="Y83" s="4">
        <f t="shared" si="67"/>
        <v>-15.262995144734424</v>
      </c>
      <c r="Z83" s="4">
        <f t="shared" si="68"/>
        <v>-15.471547927046524</v>
      </c>
      <c r="AA83" s="4">
        <f t="shared" si="69"/>
        <v>-15.583702699991566</v>
      </c>
      <c r="AB83" s="4">
        <f t="shared" si="70"/>
        <v>-15.608282293532897</v>
      </c>
      <c r="AC83" s="4">
        <f t="shared" si="71"/>
        <v>-15.701373281442102</v>
      </c>
      <c r="AD83">
        <f t="shared" si="72"/>
        <v>-15.604027502371979</v>
      </c>
      <c r="AF83" t="s">
        <v>36</v>
      </c>
      <c r="AG83">
        <v>-321.98115354999999</v>
      </c>
      <c r="AH83">
        <v>-152.30559554999999</v>
      </c>
      <c r="AI83">
        <v>-169.65128315999999</v>
      </c>
      <c r="AJ83">
        <v>-322.06432100000001</v>
      </c>
      <c r="AK83">
        <v>-152.34325038</v>
      </c>
      <c r="AL83">
        <v>-169.6964404</v>
      </c>
      <c r="AM83">
        <v>-322.08940138000003</v>
      </c>
      <c r="AN83">
        <v>-152.35404109999999</v>
      </c>
      <c r="AO83">
        <v>-169.71055364</v>
      </c>
      <c r="AP83">
        <v>-321.98101980000001</v>
      </c>
      <c r="AQ83">
        <v>-152.30538679</v>
      </c>
      <c r="AR83">
        <v>-169.65130988000001</v>
      </c>
      <c r="AS83">
        <v>-322.06339273999998</v>
      </c>
      <c r="AT83">
        <v>-152.3425929</v>
      </c>
      <c r="AU83">
        <v>-169.69614436000001</v>
      </c>
      <c r="AV83">
        <v>-322.08780512999999</v>
      </c>
      <c r="AW83">
        <v>-152.35300280999999</v>
      </c>
      <c r="AX83">
        <v>-169.70996811000001</v>
      </c>
    </row>
    <row r="84" spans="1:50" ht="17" x14ac:dyDescent="0.25">
      <c r="A84" s="5">
        <v>9</v>
      </c>
      <c r="B84" t="s">
        <v>3</v>
      </c>
      <c r="C84" t="s">
        <v>2</v>
      </c>
      <c r="D84" t="s">
        <v>30</v>
      </c>
      <c r="E84" s="3">
        <v>1</v>
      </c>
      <c r="F84" s="2">
        <v>-15.995271669800323</v>
      </c>
      <c r="G84" s="3">
        <f t="shared" si="51"/>
        <v>0.38725925177378606</v>
      </c>
      <c r="H84" s="3">
        <f t="shared" si="52"/>
        <v>0.19124410924787938</v>
      </c>
      <c r="I84" s="3">
        <f t="shared" si="53"/>
        <v>9.8799409710141006E-2</v>
      </c>
      <c r="J84" s="3">
        <f t="shared" si="54"/>
        <v>6.2729849989969111E-2</v>
      </c>
      <c r="K84" s="3">
        <f t="shared" si="55"/>
        <v>1.808249539399398E-3</v>
      </c>
      <c r="L84" s="3">
        <f t="shared" si="56"/>
        <v>0.35878914575290644</v>
      </c>
      <c r="M84" s="3">
        <f t="shared" si="57"/>
        <v>0.17758322743954835</v>
      </c>
      <c r="N84" s="3">
        <f t="shared" si="58"/>
        <v>7.7514287474656385E-2</v>
      </c>
      <c r="O84" s="3">
        <f t="shared" si="59"/>
        <v>5.8778404173851939E-2</v>
      </c>
      <c r="P84" s="3">
        <f t="shared" si="60"/>
        <v>2.7476075767198793E-2</v>
      </c>
      <c r="Q84" s="3">
        <f t="shared" si="61"/>
        <v>6.0736942568507146E-2</v>
      </c>
      <c r="R84" s="3"/>
      <c r="S84" s="3"/>
      <c r="T84" s="4">
        <f t="shared" si="62"/>
        <v>-15.608012418026536</v>
      </c>
      <c r="U84" s="4">
        <f t="shared" si="63"/>
        <v>-15.804027560552443</v>
      </c>
      <c r="V84" s="4">
        <f t="shared" si="64"/>
        <v>-15.896472260090182</v>
      </c>
      <c r="W84" s="4">
        <f t="shared" si="65"/>
        <v>-15.932541819810353</v>
      </c>
      <c r="X84" s="4">
        <f t="shared" si="66"/>
        <v>-15.993463420260923</v>
      </c>
      <c r="Y84" s="4">
        <f t="shared" si="67"/>
        <v>-15.636482524047416</v>
      </c>
      <c r="Z84" s="4">
        <f t="shared" si="68"/>
        <v>-15.817688442360774</v>
      </c>
      <c r="AA84" s="4">
        <f t="shared" si="69"/>
        <v>-15.917757382325666</v>
      </c>
      <c r="AB84" s="4">
        <f t="shared" si="70"/>
        <v>-15.936493265626471</v>
      </c>
      <c r="AC84" s="4">
        <f t="shared" si="71"/>
        <v>-16.022747745567521</v>
      </c>
      <c r="AD84">
        <f t="shared" si="72"/>
        <v>-15.934534727231815</v>
      </c>
      <c r="AF84" t="s">
        <v>35</v>
      </c>
      <c r="AG84">
        <v>-321.98168382</v>
      </c>
      <c r="AH84">
        <v>-152.30557440999999</v>
      </c>
      <c r="AI84">
        <v>-169.65123646000001</v>
      </c>
      <c r="AJ84">
        <v>-322.06484417000001</v>
      </c>
      <c r="AK84">
        <v>-152.34324647</v>
      </c>
      <c r="AL84">
        <v>-169.69641238</v>
      </c>
      <c r="AM84">
        <v>-322.08988171999999</v>
      </c>
      <c r="AN84">
        <v>-152.35403124999999</v>
      </c>
      <c r="AO84">
        <v>-169.71051782999999</v>
      </c>
      <c r="AP84">
        <v>-321.98154611000001</v>
      </c>
      <c r="AQ84">
        <v>-152.30536186</v>
      </c>
      <c r="AR84">
        <v>-169.65126592999999</v>
      </c>
      <c r="AS84">
        <v>-322.06391070000001</v>
      </c>
      <c r="AT84">
        <v>-152.34258781</v>
      </c>
      <c r="AU84">
        <v>-169.6961158</v>
      </c>
      <c r="AV84">
        <v>-322.08829025</v>
      </c>
      <c r="AW84">
        <v>-152.35299314</v>
      </c>
      <c r="AX84">
        <v>-169.70993055</v>
      </c>
    </row>
    <row r="85" spans="1:50" ht="17" x14ac:dyDescent="0.25">
      <c r="A85" s="5">
        <v>9</v>
      </c>
      <c r="B85" t="s">
        <v>3</v>
      </c>
      <c r="C85" t="s">
        <v>2</v>
      </c>
      <c r="D85" t="s">
        <v>30</v>
      </c>
      <c r="E85" s="3">
        <v>1.05</v>
      </c>
      <c r="F85" s="2">
        <v>-16.067081230559019</v>
      </c>
      <c r="G85" s="3">
        <f t="shared" si="51"/>
        <v>0.35173331257165685</v>
      </c>
      <c r="H85" s="3">
        <f t="shared" si="52"/>
        <v>0.16668703612157287</v>
      </c>
      <c r="I85" s="3">
        <f t="shared" si="53"/>
        <v>8.995517442630252E-2</v>
      </c>
      <c r="J85" s="3">
        <f t="shared" si="54"/>
        <v>4.5364342170650218E-2</v>
      </c>
      <c r="K85" s="3">
        <f t="shared" si="55"/>
        <v>9.4496146148728144E-3</v>
      </c>
      <c r="L85" s="3">
        <f t="shared" si="56"/>
        <v>0.32660783218161349</v>
      </c>
      <c r="M85" s="3">
        <f t="shared" si="57"/>
        <v>0.15834743484981928</v>
      </c>
      <c r="N85" s="3">
        <f t="shared" si="58"/>
        <v>6.8532000098313617E-2</v>
      </c>
      <c r="O85" s="3">
        <f t="shared" si="59"/>
        <v>4.8030139732279764E-2</v>
      </c>
      <c r="P85" s="3">
        <f t="shared" si="60"/>
        <v>2.5700587181955115E-2</v>
      </c>
      <c r="Q85" s="3">
        <f t="shared" si="61"/>
        <v>4.3605558543347911E-2</v>
      </c>
      <c r="R85" s="3"/>
      <c r="S85" s="3"/>
      <c r="T85" s="4">
        <f t="shared" si="62"/>
        <v>-15.715347917987362</v>
      </c>
      <c r="U85" s="4">
        <f t="shared" si="63"/>
        <v>-15.900394194437446</v>
      </c>
      <c r="V85" s="4">
        <f t="shared" si="64"/>
        <v>-15.977126056132716</v>
      </c>
      <c r="W85" s="4">
        <f t="shared" si="65"/>
        <v>-16.021716888388369</v>
      </c>
      <c r="X85" s="4">
        <f t="shared" si="66"/>
        <v>-16.057631615944146</v>
      </c>
      <c r="Y85" s="4">
        <f t="shared" si="67"/>
        <v>-15.740473398377405</v>
      </c>
      <c r="Z85" s="4">
        <f t="shared" si="68"/>
        <v>-15.9087337957092</v>
      </c>
      <c r="AA85" s="4">
        <f t="shared" si="69"/>
        <v>-15.998549230460705</v>
      </c>
      <c r="AB85" s="4">
        <f t="shared" si="70"/>
        <v>-16.019051090826739</v>
      </c>
      <c r="AC85" s="4">
        <f t="shared" si="71"/>
        <v>-16.092781817740974</v>
      </c>
      <c r="AD85">
        <f t="shared" si="72"/>
        <v>-16.023475672015671</v>
      </c>
      <c r="AF85" t="s">
        <v>34</v>
      </c>
      <c r="AG85">
        <v>-321.98182079999998</v>
      </c>
      <c r="AH85">
        <v>-152.30556272999999</v>
      </c>
      <c r="AI85">
        <v>-169.65121407000001</v>
      </c>
      <c r="AJ85">
        <v>-322.06499789999998</v>
      </c>
      <c r="AK85">
        <v>-152.34324429</v>
      </c>
      <c r="AL85">
        <v>-169.69641472000001</v>
      </c>
      <c r="AM85">
        <v>-322.09001382000002</v>
      </c>
      <c r="AN85">
        <v>-152.35402887000001</v>
      </c>
      <c r="AO85">
        <v>-169.71052377999999</v>
      </c>
      <c r="AP85">
        <v>-321.98167820999998</v>
      </c>
      <c r="AQ85">
        <v>-152.30535030999999</v>
      </c>
      <c r="AR85">
        <v>-169.65124385999999</v>
      </c>
      <c r="AS85">
        <v>-322.06405640000003</v>
      </c>
      <c r="AT85">
        <v>-152.34258629000001</v>
      </c>
      <c r="AU85">
        <v>-169.69611793000001</v>
      </c>
      <c r="AV85">
        <v>-322.08842033000002</v>
      </c>
      <c r="AW85">
        <v>-152.35299051999999</v>
      </c>
      <c r="AX85">
        <v>-169.7099345</v>
      </c>
    </row>
    <row r="86" spans="1:50" ht="17" x14ac:dyDescent="0.25">
      <c r="A86" s="5">
        <v>9</v>
      </c>
      <c r="B86" t="s">
        <v>3</v>
      </c>
      <c r="C86" t="s">
        <v>2</v>
      </c>
      <c r="D86" t="s">
        <v>30</v>
      </c>
      <c r="E86" s="3">
        <v>1.1000000000000001</v>
      </c>
      <c r="F86" s="2">
        <v>-15.95011702908648</v>
      </c>
      <c r="G86" s="3">
        <f t="shared" si="51"/>
        <v>0.31564253544469523</v>
      </c>
      <c r="H86" s="3">
        <f t="shared" si="52"/>
        <v>0.14933369267223462</v>
      </c>
      <c r="I86" s="3">
        <f t="shared" si="53"/>
        <v>9.0096795857713019E-2</v>
      </c>
      <c r="J86" s="3">
        <f t="shared" si="54"/>
        <v>4.0295903746727646E-2</v>
      </c>
      <c r="K86" s="3">
        <f t="shared" si="55"/>
        <v>2.7946609035920389E-2</v>
      </c>
      <c r="L86" s="3">
        <f t="shared" si="56"/>
        <v>0.29468999324051737</v>
      </c>
      <c r="M86" s="3">
        <f t="shared" si="57"/>
        <v>0.14191025526602807</v>
      </c>
      <c r="N86" s="3">
        <f t="shared" si="58"/>
        <v>6.3019760944005299E-2</v>
      </c>
      <c r="O86" s="3">
        <f t="shared" si="59"/>
        <v>4.1742612080939878E-2</v>
      </c>
      <c r="P86" s="3">
        <f t="shared" si="60"/>
        <v>1.9750593754510604E-2</v>
      </c>
      <c r="Q86" s="3">
        <f t="shared" si="61"/>
        <v>3.8829225792435196E-2</v>
      </c>
      <c r="R86" s="3"/>
      <c r="S86" s="3"/>
      <c r="T86" s="4">
        <f t="shared" si="62"/>
        <v>-15.634474493641784</v>
      </c>
      <c r="U86" s="4">
        <f t="shared" si="63"/>
        <v>-15.800783336414245</v>
      </c>
      <c r="V86" s="4">
        <f t="shared" si="64"/>
        <v>-15.860020233228767</v>
      </c>
      <c r="W86" s="4">
        <f t="shared" si="65"/>
        <v>-15.909821125339752</v>
      </c>
      <c r="X86" s="4">
        <f t="shared" si="66"/>
        <v>-15.922170420050559</v>
      </c>
      <c r="Y86" s="4">
        <f t="shared" si="67"/>
        <v>-15.655427035845962</v>
      </c>
      <c r="Z86" s="4">
        <f t="shared" si="68"/>
        <v>-15.808206773820451</v>
      </c>
      <c r="AA86" s="4">
        <f t="shared" si="69"/>
        <v>-15.887097268142474</v>
      </c>
      <c r="AB86" s="4">
        <f t="shared" si="70"/>
        <v>-15.90837441700554</v>
      </c>
      <c r="AC86" s="4">
        <f t="shared" si="71"/>
        <v>-15.96986762284099</v>
      </c>
      <c r="AD86">
        <f t="shared" si="72"/>
        <v>-15.911287803294044</v>
      </c>
      <c r="AF86" t="s">
        <v>33</v>
      </c>
      <c r="AG86">
        <v>-321.98165539000001</v>
      </c>
      <c r="AH86">
        <v>-152.30555172000001</v>
      </c>
      <c r="AI86">
        <v>-169.65118855</v>
      </c>
      <c r="AJ86">
        <v>-322.06482621999999</v>
      </c>
      <c r="AK86">
        <v>-152.34324380000001</v>
      </c>
      <c r="AL86">
        <v>-169.69640226999999</v>
      </c>
      <c r="AM86">
        <v>-322.08980119</v>
      </c>
      <c r="AN86">
        <v>-152.35402245</v>
      </c>
      <c r="AO86">
        <v>-169.71050418999999</v>
      </c>
      <c r="AP86">
        <v>-321.98150499000002</v>
      </c>
      <c r="AQ86">
        <v>-152.30533887000001</v>
      </c>
      <c r="AR86">
        <v>-169.65121761</v>
      </c>
      <c r="AS86">
        <v>-322.06388138</v>
      </c>
      <c r="AT86">
        <v>-152.34258492999999</v>
      </c>
      <c r="AU86">
        <v>-169.69610446999999</v>
      </c>
      <c r="AV86">
        <v>-322.08822674999999</v>
      </c>
      <c r="AW86">
        <v>-152.35298807999999</v>
      </c>
      <c r="AX86">
        <v>-169.70992097000001</v>
      </c>
    </row>
    <row r="87" spans="1:50" ht="17" x14ac:dyDescent="0.25">
      <c r="A87" s="5">
        <v>9</v>
      </c>
      <c r="B87" t="s">
        <v>3</v>
      </c>
      <c r="C87" t="s">
        <v>2</v>
      </c>
      <c r="D87" t="s">
        <v>30</v>
      </c>
      <c r="E87" s="3">
        <v>1.25</v>
      </c>
      <c r="F87" s="2">
        <v>-14.957281397534068</v>
      </c>
      <c r="G87" s="3">
        <f t="shared" si="51"/>
        <v>0.25538014733836967</v>
      </c>
      <c r="H87" s="3">
        <f t="shared" si="52"/>
        <v>0.12804591958527567</v>
      </c>
      <c r="I87" s="3">
        <f t="shared" si="53"/>
        <v>8.4164180235507757E-2</v>
      </c>
      <c r="J87" s="3">
        <f t="shared" si="54"/>
        <v>4.4561226785564401E-2</v>
      </c>
      <c r="K87" s="3">
        <f t="shared" si="55"/>
        <v>3.812432255706355E-2</v>
      </c>
      <c r="L87" s="3">
        <f t="shared" si="56"/>
        <v>0.23677449063543854</v>
      </c>
      <c r="M87" s="3">
        <f t="shared" si="57"/>
        <v>0.11482429441869968</v>
      </c>
      <c r="N87" s="3">
        <f t="shared" si="58"/>
        <v>6.2803756871629091E-2</v>
      </c>
      <c r="O87" s="3">
        <f t="shared" si="59"/>
        <v>3.4869557599938261E-2</v>
      </c>
      <c r="P87" s="3">
        <f t="shared" si="60"/>
        <v>8.2248322320790379E-3</v>
      </c>
      <c r="Q87" s="3">
        <f t="shared" si="61"/>
        <v>4.3258830816359506E-2</v>
      </c>
      <c r="R87" s="3"/>
      <c r="S87" s="3"/>
      <c r="T87" s="4">
        <f t="shared" si="62"/>
        <v>-14.701901250195698</v>
      </c>
      <c r="U87" s="4">
        <f t="shared" si="63"/>
        <v>-14.829235477948792</v>
      </c>
      <c r="V87" s="4">
        <f t="shared" si="64"/>
        <v>-14.87311721729856</v>
      </c>
      <c r="W87" s="4">
        <f t="shared" si="65"/>
        <v>-14.912720170748504</v>
      </c>
      <c r="X87" s="4">
        <f t="shared" si="66"/>
        <v>-14.919157074977004</v>
      </c>
      <c r="Y87" s="4">
        <f t="shared" si="67"/>
        <v>-14.720506906898629</v>
      </c>
      <c r="Z87" s="4">
        <f t="shared" si="68"/>
        <v>-14.842457103115368</v>
      </c>
      <c r="AA87" s="4">
        <f t="shared" si="69"/>
        <v>-14.894477640662439</v>
      </c>
      <c r="AB87" s="4">
        <f t="shared" si="70"/>
        <v>-14.92241183993413</v>
      </c>
      <c r="AC87" s="4">
        <f t="shared" si="71"/>
        <v>-14.949056565301989</v>
      </c>
      <c r="AD87">
        <f t="shared" si="72"/>
        <v>-14.914022566717708</v>
      </c>
      <c r="AF87" t="s">
        <v>32</v>
      </c>
      <c r="AG87">
        <v>-321.98008249999998</v>
      </c>
      <c r="AH87">
        <v>-152.3055181</v>
      </c>
      <c r="AI87">
        <v>-169.65113543000001</v>
      </c>
      <c r="AJ87">
        <v>-322.06325476000001</v>
      </c>
      <c r="AK87">
        <v>-152.34323534000001</v>
      </c>
      <c r="AL87">
        <v>-169.69638753000001</v>
      </c>
      <c r="AM87">
        <v>-322.08822318</v>
      </c>
      <c r="AN87">
        <v>-152.35402103999999</v>
      </c>
      <c r="AO87">
        <v>-169.71050031999999</v>
      </c>
      <c r="AP87">
        <v>-321.97992121999999</v>
      </c>
      <c r="AQ87">
        <v>-152.30529877999999</v>
      </c>
      <c r="AR87">
        <v>-169.65116381999999</v>
      </c>
      <c r="AS87">
        <v>-322.06232030000001</v>
      </c>
      <c r="AT87">
        <v>-152.34257689</v>
      </c>
      <c r="AU87">
        <v>-169.69609045000001</v>
      </c>
      <c r="AV87">
        <v>-322.08663109999998</v>
      </c>
      <c r="AW87">
        <v>-152.35298184999999</v>
      </c>
      <c r="AX87">
        <v>-169.70991339</v>
      </c>
    </row>
    <row r="88" spans="1:50" ht="17" x14ac:dyDescent="0.25">
      <c r="A88" s="5">
        <v>9</v>
      </c>
      <c r="B88" t="s">
        <v>3</v>
      </c>
      <c r="C88" t="s">
        <v>2</v>
      </c>
      <c r="D88" t="s">
        <v>30</v>
      </c>
      <c r="E88" s="3">
        <v>1.5</v>
      </c>
      <c r="F88" s="2">
        <v>-12.56636266879446</v>
      </c>
      <c r="G88" s="3">
        <f t="shared" si="51"/>
        <v>0.15598178539888607</v>
      </c>
      <c r="H88" s="3">
        <f t="shared" si="52"/>
        <v>6.2840550298643549E-2</v>
      </c>
      <c r="I88" s="3">
        <f t="shared" si="53"/>
        <v>4.4925154058237382E-2</v>
      </c>
      <c r="J88" s="3">
        <f t="shared" si="54"/>
        <v>1.7739577842803556E-3</v>
      </c>
      <c r="K88" s="3">
        <f t="shared" si="55"/>
        <v>2.6128672756827953E-2</v>
      </c>
      <c r="L88" s="3">
        <f t="shared" si="56"/>
        <v>0.1482759687255264</v>
      </c>
      <c r="M88" s="3">
        <f t="shared" si="57"/>
        <v>5.8642511748535853E-2</v>
      </c>
      <c r="N88" s="3">
        <f t="shared" si="58"/>
        <v>2.9613922257658132E-2</v>
      </c>
      <c r="O88" s="3">
        <f t="shared" si="59"/>
        <v>1.2426095934969794E-4</v>
      </c>
      <c r="P88" s="3">
        <f t="shared" si="60"/>
        <v>8.4230278195107644E-4</v>
      </c>
      <c r="Q88" s="3">
        <f t="shared" si="61"/>
        <v>1.2345506171449472E-3</v>
      </c>
      <c r="R88" s="3"/>
      <c r="S88" s="3"/>
      <c r="T88" s="4">
        <f t="shared" si="62"/>
        <v>-12.410380883395574</v>
      </c>
      <c r="U88" s="4">
        <f t="shared" si="63"/>
        <v>-12.503522118495816</v>
      </c>
      <c r="V88" s="4">
        <f t="shared" si="64"/>
        <v>-12.521437514736222</v>
      </c>
      <c r="W88" s="4">
        <f t="shared" si="65"/>
        <v>-12.564588711010179</v>
      </c>
      <c r="X88" s="4">
        <f t="shared" si="66"/>
        <v>-12.540233996037632</v>
      </c>
      <c r="Y88" s="4">
        <f t="shared" si="67"/>
        <v>-12.418086700068933</v>
      </c>
      <c r="Z88" s="4">
        <f t="shared" si="68"/>
        <v>-12.507720157045924</v>
      </c>
      <c r="AA88" s="4">
        <f t="shared" si="69"/>
        <v>-12.536748746536801</v>
      </c>
      <c r="AB88" s="4">
        <f t="shared" si="70"/>
        <v>-12.566486929753809</v>
      </c>
      <c r="AC88" s="4">
        <f t="shared" si="71"/>
        <v>-12.567204971576411</v>
      </c>
      <c r="AD88">
        <f t="shared" si="72"/>
        <v>-12.565128118177315</v>
      </c>
      <c r="AF88" t="s">
        <v>31</v>
      </c>
      <c r="AG88">
        <v>-321.97635733999999</v>
      </c>
      <c r="AH88">
        <v>-152.30549490999999</v>
      </c>
      <c r="AI88">
        <v>-169.65108523000001</v>
      </c>
      <c r="AJ88">
        <v>-322.05952293000001</v>
      </c>
      <c r="AK88">
        <v>-152.34322743999999</v>
      </c>
      <c r="AL88">
        <v>-169.69636986</v>
      </c>
      <c r="AM88">
        <v>-322.08447002000003</v>
      </c>
      <c r="AN88">
        <v>-152.35401812999999</v>
      </c>
      <c r="AO88">
        <v>-169.71049771</v>
      </c>
      <c r="AP88">
        <v>-321.97617636000001</v>
      </c>
      <c r="AQ88">
        <v>-152.30527411</v>
      </c>
      <c r="AR88">
        <v>-169.65111277</v>
      </c>
      <c r="AS88">
        <v>-322.05857187999999</v>
      </c>
      <c r="AT88">
        <v>-152.34256726999999</v>
      </c>
      <c r="AU88">
        <v>-169.69607228999999</v>
      </c>
      <c r="AV88">
        <v>-322.08286342000002</v>
      </c>
      <c r="AW88">
        <v>-152.35297682999999</v>
      </c>
      <c r="AX88">
        <v>-169.70990800999999</v>
      </c>
    </row>
    <row r="89" spans="1:50" ht="17" x14ac:dyDescent="0.25">
      <c r="A89" s="5">
        <v>9</v>
      </c>
      <c r="B89" t="s">
        <v>3</v>
      </c>
      <c r="C89" t="s">
        <v>2</v>
      </c>
      <c r="D89" t="s">
        <v>30</v>
      </c>
      <c r="E89" s="3">
        <v>2</v>
      </c>
      <c r="F89" s="2">
        <v>-8.5280720862317114</v>
      </c>
      <c r="G89" s="3">
        <f t="shared" si="51"/>
        <v>6.174528772306509E-2</v>
      </c>
      <c r="H89" s="3">
        <f t="shared" si="52"/>
        <v>2.6711432315225991E-2</v>
      </c>
      <c r="I89" s="3">
        <f t="shared" si="53"/>
        <v>2.6341201719722207E-2</v>
      </c>
      <c r="J89" s="3">
        <f t="shared" si="54"/>
        <v>3.7420335296598495E-3</v>
      </c>
      <c r="K89" s="3">
        <f t="shared" si="55"/>
        <v>2.5952763062145223E-2</v>
      </c>
      <c r="L89" s="3">
        <f t="shared" si="56"/>
        <v>6.3972946449574408E-2</v>
      </c>
      <c r="M89" s="3">
        <f t="shared" si="57"/>
        <v>2.8775938567154213E-2</v>
      </c>
      <c r="N89" s="3">
        <f t="shared" si="58"/>
        <v>1.8196128422438562E-2</v>
      </c>
      <c r="O89" s="3">
        <f t="shared" si="59"/>
        <v>5.6995714160485988E-3</v>
      </c>
      <c r="P89" s="3">
        <f t="shared" si="60"/>
        <v>7.0959997460153801E-3</v>
      </c>
      <c r="Q89" s="3">
        <f t="shared" si="61"/>
        <v>3.8979696405156972E-3</v>
      </c>
      <c r="R89" s="3"/>
      <c r="S89" s="3"/>
      <c r="T89" s="4">
        <f t="shared" si="62"/>
        <v>-8.4663267985086463</v>
      </c>
      <c r="U89" s="4">
        <f t="shared" si="63"/>
        <v>-8.5013606539164854</v>
      </c>
      <c r="V89" s="4">
        <f t="shared" si="64"/>
        <v>-8.5017308845119892</v>
      </c>
      <c r="W89" s="4">
        <f t="shared" si="65"/>
        <v>-8.5243300527020516</v>
      </c>
      <c r="X89" s="4">
        <f t="shared" si="66"/>
        <v>-8.5021193231695662</v>
      </c>
      <c r="Y89" s="4">
        <f t="shared" si="67"/>
        <v>-8.464099139782137</v>
      </c>
      <c r="Z89" s="4">
        <f t="shared" si="68"/>
        <v>-8.4992961476645572</v>
      </c>
      <c r="AA89" s="4">
        <f t="shared" si="69"/>
        <v>-8.5098759578092729</v>
      </c>
      <c r="AB89" s="4">
        <f t="shared" si="70"/>
        <v>-8.5223725148156628</v>
      </c>
      <c r="AC89" s="4">
        <f t="shared" si="71"/>
        <v>-8.520976086485696</v>
      </c>
      <c r="AD89">
        <f t="shared" si="72"/>
        <v>-8.5241741165911957</v>
      </c>
      <c r="AF89" t="s">
        <v>29</v>
      </c>
      <c r="AG89">
        <v>-321.97001676999997</v>
      </c>
      <c r="AH89">
        <v>-152.30547025999999</v>
      </c>
      <c r="AI89">
        <v>-169.65105456000001</v>
      </c>
      <c r="AJ89">
        <v>-322.05313761000002</v>
      </c>
      <c r="AK89">
        <v>-152.34322125</v>
      </c>
      <c r="AL89">
        <v>-169.69636858000001</v>
      </c>
      <c r="AM89">
        <v>-322.07807422000002</v>
      </c>
      <c r="AN89">
        <v>-152.35401741000001</v>
      </c>
      <c r="AO89">
        <v>-169.71050844000001</v>
      </c>
      <c r="AP89">
        <v>-321.96981350999999</v>
      </c>
      <c r="AQ89">
        <v>-152.30524564000001</v>
      </c>
      <c r="AR89">
        <v>-169.65107947000001</v>
      </c>
      <c r="AS89">
        <v>-322.05217818</v>
      </c>
      <c r="AT89">
        <v>-152.34256070999999</v>
      </c>
      <c r="AU89">
        <v>-169.69607298</v>
      </c>
      <c r="AV89">
        <v>-322.07645011</v>
      </c>
      <c r="AW89">
        <v>-152.35297360000001</v>
      </c>
      <c r="AX89">
        <v>-169.70991516000001</v>
      </c>
    </row>
    <row r="90" spans="1:50" ht="17" x14ac:dyDescent="0.25">
      <c r="A90" s="5">
        <v>10</v>
      </c>
      <c r="B90" t="s">
        <v>3</v>
      </c>
      <c r="C90" t="s">
        <v>2</v>
      </c>
      <c r="D90" t="s">
        <v>21</v>
      </c>
      <c r="E90" s="3">
        <v>0.9</v>
      </c>
      <c r="F90" s="2">
        <v>-13.512401043732407</v>
      </c>
      <c r="G90" s="3">
        <f t="shared" si="51"/>
        <v>0.4882531184062131</v>
      </c>
      <c r="H90" s="3">
        <f t="shared" si="52"/>
        <v>0.23829725922920098</v>
      </c>
      <c r="I90" s="3">
        <f t="shared" si="53"/>
        <v>0.11641608906763423</v>
      </c>
      <c r="J90" s="3">
        <f t="shared" si="54"/>
        <v>7.4417613629563562E-2</v>
      </c>
      <c r="K90" s="3">
        <f t="shared" si="55"/>
        <v>1.1459237003517586E-2</v>
      </c>
      <c r="L90" s="3">
        <f t="shared" si="56"/>
        <v>0.44948558149885365</v>
      </c>
      <c r="M90" s="3">
        <f t="shared" si="57"/>
        <v>0.21567554178634651</v>
      </c>
      <c r="N90" s="3">
        <f t="shared" si="58"/>
        <v>9.6982119854258642E-2</v>
      </c>
      <c r="O90" s="3">
        <f t="shared" si="59"/>
        <v>6.2381649929271532E-2</v>
      </c>
      <c r="P90" s="3">
        <f t="shared" si="60"/>
        <v>2.7548683484324599E-2</v>
      </c>
      <c r="Q90" s="3">
        <f t="shared" si="61"/>
        <v>7.1703886046048382E-2</v>
      </c>
      <c r="R90" s="3"/>
      <c r="S90" s="3"/>
      <c r="T90" s="4">
        <f t="shared" si="62"/>
        <v>-13.024147925326194</v>
      </c>
      <c r="U90" s="4">
        <f t="shared" si="63"/>
        <v>-13.274103784503206</v>
      </c>
      <c r="V90" s="4">
        <f t="shared" si="64"/>
        <v>-13.395984954664772</v>
      </c>
      <c r="W90" s="4">
        <f t="shared" si="65"/>
        <v>-13.437983430102843</v>
      </c>
      <c r="X90" s="4">
        <f t="shared" si="66"/>
        <v>-13.523860280735924</v>
      </c>
      <c r="Y90" s="4">
        <f t="shared" si="67"/>
        <v>-13.062915462233553</v>
      </c>
      <c r="Z90" s="4">
        <f t="shared" si="68"/>
        <v>-13.29672550194606</v>
      </c>
      <c r="AA90" s="4">
        <f t="shared" si="69"/>
        <v>-13.415418923878148</v>
      </c>
      <c r="AB90" s="4">
        <f t="shared" si="70"/>
        <v>-13.450019393803135</v>
      </c>
      <c r="AC90" s="4">
        <f t="shared" si="71"/>
        <v>-13.539949727216731</v>
      </c>
      <c r="AD90">
        <f t="shared" si="72"/>
        <v>-13.440697157686358</v>
      </c>
      <c r="AF90" t="s">
        <v>28</v>
      </c>
      <c r="AG90">
        <v>-267.88632102999998</v>
      </c>
      <c r="AH90">
        <v>-152.30573000000001</v>
      </c>
      <c r="AI90">
        <v>-115.55983573</v>
      </c>
      <c r="AJ90">
        <v>-267.95597155000002</v>
      </c>
      <c r="AK90">
        <v>-152.34337805999999</v>
      </c>
      <c r="AL90">
        <v>-115.59143985999999</v>
      </c>
      <c r="AM90">
        <v>-267.97697195000001</v>
      </c>
      <c r="AN90">
        <v>-152.35417516000001</v>
      </c>
      <c r="AO90">
        <v>-115.60144893</v>
      </c>
      <c r="AP90">
        <v>-267.88613529999998</v>
      </c>
      <c r="AQ90">
        <v>-152.30552109000001</v>
      </c>
      <c r="AR90">
        <v>-115.55979713000001</v>
      </c>
      <c r="AS90">
        <v>-267.95509186999999</v>
      </c>
      <c r="AT90">
        <v>-152.34271946000001</v>
      </c>
      <c r="AU90">
        <v>-115.59118273</v>
      </c>
      <c r="AV90">
        <v>-267.97545940999998</v>
      </c>
      <c r="AW90">
        <v>-152.35313312</v>
      </c>
      <c r="AX90">
        <v>-115.60094746</v>
      </c>
    </row>
    <row r="91" spans="1:50" ht="17" x14ac:dyDescent="0.25">
      <c r="A91" s="5">
        <v>10</v>
      </c>
      <c r="B91" t="s">
        <v>3</v>
      </c>
      <c r="C91" t="s">
        <v>2</v>
      </c>
      <c r="D91" t="s">
        <v>21</v>
      </c>
      <c r="E91" s="3">
        <v>0.95</v>
      </c>
      <c r="F91" s="2">
        <v>-14.120691267641106</v>
      </c>
      <c r="G91" s="3">
        <f t="shared" si="51"/>
        <v>0.43548090931284911</v>
      </c>
      <c r="H91" s="3">
        <f t="shared" si="52"/>
        <v>0.21472306721911139</v>
      </c>
      <c r="I91" s="3">
        <f t="shared" si="53"/>
        <v>0.10785192429995227</v>
      </c>
      <c r="J91" s="3">
        <f t="shared" si="54"/>
        <v>6.9986644377179275E-2</v>
      </c>
      <c r="K91" s="3">
        <f t="shared" si="55"/>
        <v>4.275176467690045E-3</v>
      </c>
      <c r="L91" s="3">
        <f t="shared" si="56"/>
        <v>0.4005725558510651</v>
      </c>
      <c r="M91" s="3">
        <f t="shared" si="57"/>
        <v>0.19343794498362676</v>
      </c>
      <c r="N91" s="3">
        <f t="shared" si="58"/>
        <v>8.7602192731504047E-2</v>
      </c>
      <c r="O91" s="3">
        <f t="shared" si="59"/>
        <v>5.7633380401142631E-2</v>
      </c>
      <c r="P91" s="3">
        <f t="shared" si="60"/>
        <v>2.3438596516625054E-2</v>
      </c>
      <c r="Q91" s="3">
        <f t="shared" si="61"/>
        <v>6.7543059634854075E-2</v>
      </c>
      <c r="R91" s="3"/>
      <c r="S91" s="3"/>
      <c r="T91" s="4">
        <f t="shared" si="62"/>
        <v>-13.685210358328257</v>
      </c>
      <c r="U91" s="4">
        <f t="shared" si="63"/>
        <v>-13.905968200421995</v>
      </c>
      <c r="V91" s="4">
        <f t="shared" si="64"/>
        <v>-14.012839343341154</v>
      </c>
      <c r="W91" s="4">
        <f t="shared" si="65"/>
        <v>-14.050704623263927</v>
      </c>
      <c r="X91" s="4">
        <f t="shared" si="66"/>
        <v>-14.124966444108797</v>
      </c>
      <c r="Y91" s="4">
        <f t="shared" si="67"/>
        <v>-13.720118711790041</v>
      </c>
      <c r="Z91" s="4">
        <f t="shared" si="68"/>
        <v>-13.92725332265748</v>
      </c>
      <c r="AA91" s="4">
        <f t="shared" si="69"/>
        <v>-14.033089074909602</v>
      </c>
      <c r="AB91" s="4">
        <f t="shared" si="70"/>
        <v>-14.063057887239964</v>
      </c>
      <c r="AC91" s="4">
        <f t="shared" si="71"/>
        <v>-14.144129864157732</v>
      </c>
      <c r="AD91">
        <f t="shared" si="72"/>
        <v>-14.053148208006252</v>
      </c>
      <c r="AF91" t="s">
        <v>27</v>
      </c>
      <c r="AG91">
        <v>-267.88732771000002</v>
      </c>
      <c r="AH91">
        <v>-152.30571651</v>
      </c>
      <c r="AI91">
        <v>-115.55980243</v>
      </c>
      <c r="AJ91">
        <v>-267.95695981</v>
      </c>
      <c r="AK91">
        <v>-152.34337601999999</v>
      </c>
      <c r="AL91">
        <v>-115.59142322</v>
      </c>
      <c r="AM91">
        <v>-267.97793274999998</v>
      </c>
      <c r="AN91">
        <v>-152.35417093000001</v>
      </c>
      <c r="AO91">
        <v>-115.60143094</v>
      </c>
      <c r="AP91">
        <v>-267.88713388999997</v>
      </c>
      <c r="AQ91">
        <v>-152.30550632999999</v>
      </c>
      <c r="AR91">
        <v>-115.55976316</v>
      </c>
      <c r="AS91">
        <v>-267.95607885999999</v>
      </c>
      <c r="AT91">
        <v>-152.34271806999999</v>
      </c>
      <c r="AU91">
        <v>-115.5911663</v>
      </c>
      <c r="AV91">
        <v>-267.97641987999998</v>
      </c>
      <c r="AW91">
        <v>-152.35312905000001</v>
      </c>
      <c r="AX91">
        <v>-115.60092768</v>
      </c>
    </row>
    <row r="92" spans="1:50" ht="17" x14ac:dyDescent="0.25">
      <c r="A92" s="5">
        <v>10</v>
      </c>
      <c r="B92" t="s">
        <v>3</v>
      </c>
      <c r="C92" t="s">
        <v>2</v>
      </c>
      <c r="D92" t="s">
        <v>21</v>
      </c>
      <c r="E92" s="3">
        <v>1</v>
      </c>
      <c r="F92" s="2">
        <v>-14.378003104226265</v>
      </c>
      <c r="G92" s="3">
        <f t="shared" si="51"/>
        <v>0.39985248604385148</v>
      </c>
      <c r="H92" s="3">
        <f t="shared" si="52"/>
        <v>0.1980454308218853</v>
      </c>
      <c r="I92" s="3">
        <f t="shared" si="53"/>
        <v>0.10196117617728362</v>
      </c>
      <c r="J92" s="3">
        <f t="shared" si="54"/>
        <v>6.5733794686716251E-2</v>
      </c>
      <c r="K92" s="3">
        <f t="shared" si="55"/>
        <v>1.1514663862257635E-3</v>
      </c>
      <c r="L92" s="3">
        <f t="shared" si="56"/>
        <v>0.36858996274431988</v>
      </c>
      <c r="M92" s="3">
        <f t="shared" si="57"/>
        <v>0.17554294015376826</v>
      </c>
      <c r="N92" s="3">
        <f t="shared" si="58"/>
        <v>8.1774195581861164E-2</v>
      </c>
      <c r="O92" s="3">
        <f t="shared" si="59"/>
        <v>4.8974682260677582E-2</v>
      </c>
      <c r="P92" s="3">
        <f t="shared" si="60"/>
        <v>1.6606126591943493E-2</v>
      </c>
      <c r="Q92" s="3">
        <f t="shared" si="61"/>
        <v>6.3545418055749536E-2</v>
      </c>
      <c r="R92" s="3"/>
      <c r="S92" s="3"/>
      <c r="T92" s="4">
        <f t="shared" si="62"/>
        <v>-13.978150618182413</v>
      </c>
      <c r="U92" s="4">
        <f t="shared" si="63"/>
        <v>-14.179957673404379</v>
      </c>
      <c r="V92" s="4">
        <f t="shared" si="64"/>
        <v>-14.276041928048981</v>
      </c>
      <c r="W92" s="4">
        <f t="shared" si="65"/>
        <v>-14.312269309539548</v>
      </c>
      <c r="X92" s="4">
        <f t="shared" si="66"/>
        <v>-14.376851637840039</v>
      </c>
      <c r="Y92" s="4">
        <f t="shared" si="67"/>
        <v>-14.009413141481945</v>
      </c>
      <c r="Z92" s="4">
        <f t="shared" si="68"/>
        <v>-14.202460164072496</v>
      </c>
      <c r="AA92" s="4">
        <f t="shared" si="69"/>
        <v>-14.296228908644403</v>
      </c>
      <c r="AB92" s="4">
        <f t="shared" si="70"/>
        <v>-14.329028421965587</v>
      </c>
      <c r="AC92" s="4">
        <f t="shared" si="71"/>
        <v>-14.394609230818208</v>
      </c>
      <c r="AD92">
        <f t="shared" si="72"/>
        <v>-14.314457686170515</v>
      </c>
      <c r="AF92" t="s">
        <v>26</v>
      </c>
      <c r="AG92">
        <v>-267.88783225999998</v>
      </c>
      <c r="AH92">
        <v>-152.30570528000001</v>
      </c>
      <c r="AI92">
        <v>-115.55985138</v>
      </c>
      <c r="AJ92">
        <v>-267.95746527</v>
      </c>
      <c r="AK92">
        <v>-152.34337500999999</v>
      </c>
      <c r="AL92">
        <v>-115.59149306</v>
      </c>
      <c r="AM92">
        <v>-267.97840143000002</v>
      </c>
      <c r="AN92">
        <v>-152.35416129000001</v>
      </c>
      <c r="AO92">
        <v>-115.60148982</v>
      </c>
      <c r="AP92">
        <v>-267.88762998999999</v>
      </c>
      <c r="AQ92">
        <v>-152.3054922</v>
      </c>
      <c r="AR92">
        <v>-115.55981237</v>
      </c>
      <c r="AS92">
        <v>-267.95658161</v>
      </c>
      <c r="AT92">
        <v>-152.34271669</v>
      </c>
      <c r="AU92">
        <v>-115.59123185999999</v>
      </c>
      <c r="AV92">
        <v>-267.97689947999999</v>
      </c>
      <c r="AW92">
        <v>-152.35312546</v>
      </c>
      <c r="AX92">
        <v>-115.60099153</v>
      </c>
    </row>
    <row r="93" spans="1:50" ht="17" x14ac:dyDescent="0.25">
      <c r="A93" s="5">
        <v>10</v>
      </c>
      <c r="B93" t="s">
        <v>3</v>
      </c>
      <c r="C93" t="s">
        <v>2</v>
      </c>
      <c r="D93" t="s">
        <v>21</v>
      </c>
      <c r="E93" s="3">
        <v>1.05</v>
      </c>
      <c r="F93" s="2">
        <v>-14.463739737077507</v>
      </c>
      <c r="G93" s="3">
        <f t="shared" si="51"/>
        <v>0.36131086241462107</v>
      </c>
      <c r="H93" s="3">
        <f t="shared" si="52"/>
        <v>0.18106503361314985</v>
      </c>
      <c r="I93" s="3">
        <f t="shared" si="53"/>
        <v>9.4085941813387919E-2</v>
      </c>
      <c r="J93" s="3">
        <f t="shared" si="54"/>
        <v>6.288967800414369E-2</v>
      </c>
      <c r="K93" s="3">
        <f t="shared" si="55"/>
        <v>2.829189761179407E-3</v>
      </c>
      <c r="L93" s="3">
        <f t="shared" si="56"/>
        <v>0.33320471188926781</v>
      </c>
      <c r="M93" s="3">
        <f t="shared" si="57"/>
        <v>0.16095962923718332</v>
      </c>
      <c r="N93" s="3">
        <f t="shared" si="58"/>
        <v>7.472727375516186E-2</v>
      </c>
      <c r="O93" s="3">
        <f t="shared" si="59"/>
        <v>4.8029837576192946E-2</v>
      </c>
      <c r="P93" s="3">
        <f t="shared" si="60"/>
        <v>1.5746017242369348E-2</v>
      </c>
      <c r="Q93" s="3">
        <f t="shared" si="61"/>
        <v>6.0922247467368962E-2</v>
      </c>
      <c r="R93" s="3"/>
      <c r="S93" s="3"/>
      <c r="T93" s="4">
        <f t="shared" si="62"/>
        <v>-14.102428874662886</v>
      </c>
      <c r="U93" s="4">
        <f t="shared" si="63"/>
        <v>-14.282674703464357</v>
      </c>
      <c r="V93" s="4">
        <f t="shared" si="64"/>
        <v>-14.369653795264119</v>
      </c>
      <c r="W93" s="4">
        <f t="shared" si="65"/>
        <v>-14.400850059073363</v>
      </c>
      <c r="X93" s="4">
        <f t="shared" si="66"/>
        <v>-14.460910547316328</v>
      </c>
      <c r="Y93" s="4">
        <f t="shared" si="67"/>
        <v>-14.130535025188239</v>
      </c>
      <c r="Z93" s="4">
        <f t="shared" si="68"/>
        <v>-14.302780107840324</v>
      </c>
      <c r="AA93" s="4">
        <f t="shared" si="69"/>
        <v>-14.389012463322345</v>
      </c>
      <c r="AB93" s="4">
        <f t="shared" si="70"/>
        <v>-14.415709899501314</v>
      </c>
      <c r="AC93" s="4">
        <f t="shared" si="71"/>
        <v>-14.479485754319876</v>
      </c>
      <c r="AD93">
        <f t="shared" si="72"/>
        <v>-14.402817489610138</v>
      </c>
      <c r="AF93" t="s">
        <v>25</v>
      </c>
      <c r="AG93">
        <v>-267.88793846999999</v>
      </c>
      <c r="AH93">
        <v>-152.30569453000001</v>
      </c>
      <c r="AI93">
        <v>-115.55977029</v>
      </c>
      <c r="AJ93">
        <v>-267.95755312</v>
      </c>
      <c r="AK93">
        <v>-152.34337371999999</v>
      </c>
      <c r="AL93">
        <v>-115.59141851</v>
      </c>
      <c r="AM93">
        <v>-267.97847350000001</v>
      </c>
      <c r="AN93">
        <v>-152.35415896999999</v>
      </c>
      <c r="AO93">
        <v>-115.60141503</v>
      </c>
      <c r="AP93">
        <v>-267.88773047000001</v>
      </c>
      <c r="AQ93">
        <v>-152.30548014999999</v>
      </c>
      <c r="AR93">
        <v>-115.55973188</v>
      </c>
      <c r="AS93">
        <v>-267.95666722999999</v>
      </c>
      <c r="AT93">
        <v>-152.34271598999999</v>
      </c>
      <c r="AU93">
        <v>-115.59115831</v>
      </c>
      <c r="AV93">
        <v>-267.97695654</v>
      </c>
      <c r="AW93">
        <v>-152.35311720000001</v>
      </c>
      <c r="AX93">
        <v>-115.60090898999999</v>
      </c>
    </row>
    <row r="94" spans="1:50" ht="17" x14ac:dyDescent="0.25">
      <c r="A94" s="5">
        <v>10</v>
      </c>
      <c r="B94" t="s">
        <v>3</v>
      </c>
      <c r="C94" t="s">
        <v>2</v>
      </c>
      <c r="D94" t="s">
        <v>21</v>
      </c>
      <c r="E94" s="3">
        <v>1.1000000000000001</v>
      </c>
      <c r="F94" s="2">
        <v>-14.34479607232509</v>
      </c>
      <c r="G94" s="3">
        <f t="shared" si="51"/>
        <v>0.32745121075784667</v>
      </c>
      <c r="H94" s="3">
        <f t="shared" si="52"/>
        <v>0.16339512706722203</v>
      </c>
      <c r="I94" s="3">
        <f t="shared" si="53"/>
        <v>9.0296545414505047E-2</v>
      </c>
      <c r="J94" s="3">
        <f t="shared" si="54"/>
        <v>5.5834324363075893E-2</v>
      </c>
      <c r="K94" s="3">
        <f t="shared" si="55"/>
        <v>1.3602951549358977E-2</v>
      </c>
      <c r="L94" s="3">
        <f t="shared" si="56"/>
        <v>0.30241985680504868</v>
      </c>
      <c r="M94" s="3">
        <f t="shared" si="57"/>
        <v>0.14376035482398386</v>
      </c>
      <c r="N94" s="3">
        <f t="shared" si="58"/>
        <v>6.5641697157190038E-2</v>
      </c>
      <c r="O94" s="3">
        <f t="shared" si="59"/>
        <v>3.9737736425353276E-2</v>
      </c>
      <c r="P94" s="3">
        <f t="shared" si="60"/>
        <v>1.6318861706331234E-2</v>
      </c>
      <c r="Q94" s="3">
        <f t="shared" si="61"/>
        <v>5.4082129586380034E-2</v>
      </c>
      <c r="R94" s="3"/>
      <c r="S94" s="3"/>
      <c r="T94" s="4">
        <f t="shared" si="62"/>
        <v>-14.017344861567244</v>
      </c>
      <c r="U94" s="4">
        <f t="shared" si="63"/>
        <v>-14.181400945257868</v>
      </c>
      <c r="V94" s="4">
        <f t="shared" si="64"/>
        <v>-14.254499526910585</v>
      </c>
      <c r="W94" s="4">
        <f t="shared" si="65"/>
        <v>-14.288961747962015</v>
      </c>
      <c r="X94" s="4">
        <f t="shared" si="66"/>
        <v>-14.331193120775731</v>
      </c>
      <c r="Y94" s="4">
        <f t="shared" si="67"/>
        <v>-14.042376215520042</v>
      </c>
      <c r="Z94" s="4">
        <f t="shared" si="68"/>
        <v>-14.201035717501107</v>
      </c>
      <c r="AA94" s="4">
        <f t="shared" si="69"/>
        <v>-14.2791543751679</v>
      </c>
      <c r="AB94" s="4">
        <f t="shared" si="70"/>
        <v>-14.305058335899737</v>
      </c>
      <c r="AC94" s="4">
        <f t="shared" si="71"/>
        <v>-14.361114934031422</v>
      </c>
      <c r="AD94">
        <f t="shared" si="72"/>
        <v>-14.29071394273871</v>
      </c>
      <c r="AF94" t="s">
        <v>24</v>
      </c>
      <c r="AG94">
        <v>-267.88779201</v>
      </c>
      <c r="AH94">
        <v>-152.30568406</v>
      </c>
      <c r="AI94">
        <v>-115.55976989</v>
      </c>
      <c r="AJ94">
        <v>-267.95739786000001</v>
      </c>
      <c r="AK94">
        <v>-152.34337224000001</v>
      </c>
      <c r="AL94">
        <v>-115.59142611999999</v>
      </c>
      <c r="AM94">
        <v>-267.97829387000002</v>
      </c>
      <c r="AN94">
        <v>-152.35415688000001</v>
      </c>
      <c r="AO94">
        <v>-115.601421</v>
      </c>
      <c r="AP94">
        <v>-267.88757773999998</v>
      </c>
      <c r="AQ94">
        <v>-152.30546824999999</v>
      </c>
      <c r="AR94">
        <v>-115.55973154</v>
      </c>
      <c r="AS94">
        <v>-267.95651021999998</v>
      </c>
      <c r="AT94">
        <v>-152.34271451999999</v>
      </c>
      <c r="AU94">
        <v>-115.59116491</v>
      </c>
      <c r="AV94">
        <v>-267.97678464000001</v>
      </c>
      <c r="AW94">
        <v>-152.35311494999999</v>
      </c>
      <c r="AX94">
        <v>-115.60091441</v>
      </c>
    </row>
    <row r="95" spans="1:50" ht="17" x14ac:dyDescent="0.25">
      <c r="A95" s="5">
        <v>10</v>
      </c>
      <c r="B95" t="s">
        <v>3</v>
      </c>
      <c r="C95" t="s">
        <v>2</v>
      </c>
      <c r="D95" t="s">
        <v>21</v>
      </c>
      <c r="E95" s="3">
        <v>1.25</v>
      </c>
      <c r="F95" s="2">
        <v>-13.426821829765407</v>
      </c>
      <c r="G95" s="3">
        <f t="shared" si="51"/>
        <v>0.25182062062414623</v>
      </c>
      <c r="H95" s="3">
        <f t="shared" si="52"/>
        <v>0.12203283071476889</v>
      </c>
      <c r="I95" s="3">
        <f t="shared" si="53"/>
        <v>7.2723134209056184E-2</v>
      </c>
      <c r="J95" s="3">
        <f t="shared" si="54"/>
        <v>3.693949830183918E-2</v>
      </c>
      <c r="K95" s="3">
        <f t="shared" si="55"/>
        <v>2.0988370662079703E-2</v>
      </c>
      <c r="L95" s="3">
        <f t="shared" si="56"/>
        <v>0.23159598941993842</v>
      </c>
      <c r="M95" s="3">
        <f t="shared" si="57"/>
        <v>0.10812722020348176</v>
      </c>
      <c r="N95" s="3">
        <f t="shared" si="58"/>
        <v>5.0164167694640938E-2</v>
      </c>
      <c r="O95" s="3">
        <f t="shared" si="59"/>
        <v>2.717685477321119E-2</v>
      </c>
      <c r="P95" s="3">
        <f t="shared" si="60"/>
        <v>1.0649526740865056E-2</v>
      </c>
      <c r="Q95" s="3">
        <f t="shared" si="61"/>
        <v>3.5523774117544704E-2</v>
      </c>
      <c r="R95" s="3"/>
      <c r="S95" s="3"/>
      <c r="T95" s="4">
        <f t="shared" si="62"/>
        <v>-13.175001209141261</v>
      </c>
      <c r="U95" s="4">
        <f t="shared" si="63"/>
        <v>-13.304788999050638</v>
      </c>
      <c r="V95" s="4">
        <f t="shared" si="64"/>
        <v>-13.354098695556351</v>
      </c>
      <c r="W95" s="4">
        <f t="shared" si="65"/>
        <v>-13.389882331463568</v>
      </c>
      <c r="X95" s="4">
        <f t="shared" si="66"/>
        <v>-13.405833459103327</v>
      </c>
      <c r="Y95" s="4">
        <f t="shared" si="67"/>
        <v>-13.195225840345469</v>
      </c>
      <c r="Z95" s="4">
        <f t="shared" si="68"/>
        <v>-13.318694609561925</v>
      </c>
      <c r="AA95" s="4">
        <f t="shared" si="69"/>
        <v>-13.376657662070766</v>
      </c>
      <c r="AB95" s="4">
        <f t="shared" si="70"/>
        <v>-13.399644974992196</v>
      </c>
      <c r="AC95" s="4">
        <f t="shared" si="71"/>
        <v>-13.437471356506272</v>
      </c>
      <c r="AD95">
        <f t="shared" si="72"/>
        <v>-13.391298055647862</v>
      </c>
      <c r="AF95" t="s">
        <v>23</v>
      </c>
      <c r="AG95">
        <v>-267.88638458999998</v>
      </c>
      <c r="AH95">
        <v>-152.30565996999999</v>
      </c>
      <c r="AI95">
        <v>-115.55972892</v>
      </c>
      <c r="AJ95">
        <v>-267.95597592000001</v>
      </c>
      <c r="AK95">
        <v>-152.34336766999999</v>
      </c>
      <c r="AL95">
        <v>-115.59140572</v>
      </c>
      <c r="AM95">
        <v>-267.97683382000002</v>
      </c>
      <c r="AN95">
        <v>-152.35415119000001</v>
      </c>
      <c r="AO95">
        <v>-115.60140152</v>
      </c>
      <c r="AP95">
        <v>-267.88615505000001</v>
      </c>
      <c r="AQ95">
        <v>-152.30544042</v>
      </c>
      <c r="AR95">
        <v>-115.5596867</v>
      </c>
      <c r="AS95">
        <v>-267.95508142</v>
      </c>
      <c r="AT95">
        <v>-152.34270978999999</v>
      </c>
      <c r="AU95">
        <v>-115.59114694</v>
      </c>
      <c r="AV95">
        <v>-267.97532487000001</v>
      </c>
      <c r="AW95">
        <v>-152.35310963000001</v>
      </c>
      <c r="AX95">
        <v>-115.60089818</v>
      </c>
    </row>
    <row r="96" spans="1:50" ht="17" x14ac:dyDescent="0.25">
      <c r="A96" s="5">
        <v>10</v>
      </c>
      <c r="B96" t="s">
        <v>3</v>
      </c>
      <c r="C96" t="s">
        <v>2</v>
      </c>
      <c r="D96" t="s">
        <v>21</v>
      </c>
      <c r="E96" s="3">
        <v>1.5</v>
      </c>
      <c r="F96" s="2">
        <v>-11.250462178083509</v>
      </c>
      <c r="G96" s="3">
        <f t="shared" si="51"/>
        <v>0.16682463053940744</v>
      </c>
      <c r="H96" s="3">
        <f t="shared" si="52"/>
        <v>9.0400248537953587E-2</v>
      </c>
      <c r="I96" s="3">
        <f t="shared" si="53"/>
        <v>6.0292342715865033E-2</v>
      </c>
      <c r="J96" s="3">
        <f t="shared" si="54"/>
        <v>4.0293799028001231E-2</v>
      </c>
      <c r="K96" s="3">
        <f t="shared" si="55"/>
        <v>2.870372021400236E-2</v>
      </c>
      <c r="L96" s="3">
        <f t="shared" si="56"/>
        <v>0.15428699071754615</v>
      </c>
      <c r="M96" s="3">
        <f t="shared" si="57"/>
        <v>7.3557893573367394E-2</v>
      </c>
      <c r="N96" s="3">
        <f t="shared" si="58"/>
        <v>3.6283829256900546E-2</v>
      </c>
      <c r="O96" s="3">
        <f t="shared" si="59"/>
        <v>2.0629124977478597E-2</v>
      </c>
      <c r="P96" s="3">
        <f t="shared" si="60"/>
        <v>2.8233857636550397E-3</v>
      </c>
      <c r="Q96" s="3">
        <f t="shared" si="61"/>
        <v>3.9416164240471119E-2</v>
      </c>
      <c r="R96" s="3"/>
      <c r="S96" s="3"/>
      <c r="T96" s="4">
        <f t="shared" si="62"/>
        <v>-11.083637547544102</v>
      </c>
      <c r="U96" s="4">
        <f t="shared" si="63"/>
        <v>-11.160061929545556</v>
      </c>
      <c r="V96" s="4">
        <f t="shared" si="64"/>
        <v>-11.190169835367644</v>
      </c>
      <c r="W96" s="4">
        <f t="shared" si="65"/>
        <v>-11.210168379055508</v>
      </c>
      <c r="X96" s="4">
        <f t="shared" si="66"/>
        <v>-11.221758457869507</v>
      </c>
      <c r="Y96" s="4">
        <f t="shared" si="67"/>
        <v>-11.096175187365963</v>
      </c>
      <c r="Z96" s="4">
        <f t="shared" si="68"/>
        <v>-11.176904284510142</v>
      </c>
      <c r="AA96" s="4">
        <f t="shared" si="69"/>
        <v>-11.214178348826609</v>
      </c>
      <c r="AB96" s="4">
        <f t="shared" si="70"/>
        <v>-11.229833053106031</v>
      </c>
      <c r="AC96" s="4">
        <f t="shared" si="71"/>
        <v>-11.253285563847164</v>
      </c>
      <c r="AD96">
        <f t="shared" si="72"/>
        <v>-11.211046013843038</v>
      </c>
      <c r="AF96" t="s">
        <v>22</v>
      </c>
      <c r="AG96">
        <v>-267.88304115</v>
      </c>
      <c r="AH96">
        <v>-152.30563308000001</v>
      </c>
      <c r="AI96">
        <v>-115.55974517</v>
      </c>
      <c r="AJ96">
        <v>-267.95259979999997</v>
      </c>
      <c r="AK96">
        <v>-152.34335777999999</v>
      </c>
      <c r="AL96">
        <v>-115.59145733</v>
      </c>
      <c r="AM96">
        <v>-267.97344348000001</v>
      </c>
      <c r="AN96">
        <v>-152.35414771000001</v>
      </c>
      <c r="AO96">
        <v>-115.6014631</v>
      </c>
      <c r="AP96">
        <v>-267.88279612000002</v>
      </c>
      <c r="AQ96">
        <v>-152.30540991000001</v>
      </c>
      <c r="AR96">
        <v>-115.55970333</v>
      </c>
      <c r="AS96">
        <v>-267.95170918999997</v>
      </c>
      <c r="AT96">
        <v>-152.34269839000001</v>
      </c>
      <c r="AU96">
        <v>-115.59119927</v>
      </c>
      <c r="AV96">
        <v>-267.97193181</v>
      </c>
      <c r="AW96">
        <v>-152.35310534000001</v>
      </c>
      <c r="AX96">
        <v>-115.60095554</v>
      </c>
    </row>
    <row r="97" spans="1:50" ht="17" x14ac:dyDescent="0.25">
      <c r="A97" s="5">
        <v>10</v>
      </c>
      <c r="B97" t="s">
        <v>3</v>
      </c>
      <c r="C97" t="s">
        <v>2</v>
      </c>
      <c r="D97" t="s">
        <v>21</v>
      </c>
      <c r="E97" s="3">
        <v>2</v>
      </c>
      <c r="F97" s="2">
        <v>-7.6844799895100939</v>
      </c>
      <c r="G97" s="3">
        <f t="shared" si="51"/>
        <v>5.7867578605526049E-2</v>
      </c>
      <c r="H97" s="3">
        <f t="shared" si="52"/>
        <v>3.2014187197676236E-2</v>
      </c>
      <c r="I97" s="3">
        <f t="shared" si="53"/>
        <v>2.271449641403489E-2</v>
      </c>
      <c r="J97" s="3">
        <f t="shared" si="54"/>
        <v>1.5063815898451516E-2</v>
      </c>
      <c r="K97" s="3">
        <f t="shared" si="55"/>
        <v>1.2957443788574885E-2</v>
      </c>
      <c r="L97" s="3">
        <f t="shared" si="56"/>
        <v>4.9960958893385587E-2</v>
      </c>
      <c r="M97" s="3">
        <f t="shared" si="57"/>
        <v>2.3605559924257058E-2</v>
      </c>
      <c r="N97" s="3">
        <f t="shared" si="58"/>
        <v>1.4588248398850645E-2</v>
      </c>
      <c r="O97" s="3">
        <f t="shared" si="59"/>
        <v>6.3260552272330628E-3</v>
      </c>
      <c r="P97" s="3">
        <f t="shared" si="60"/>
        <v>5.1274625361292792E-3</v>
      </c>
      <c r="Q97" s="3">
        <f t="shared" si="61"/>
        <v>1.4510352518601444E-2</v>
      </c>
      <c r="R97" s="3"/>
      <c r="S97" s="3"/>
      <c r="T97" s="4">
        <f t="shared" si="62"/>
        <v>-7.6266124109045679</v>
      </c>
      <c r="U97" s="4">
        <f t="shared" si="63"/>
        <v>-7.6524658023124177</v>
      </c>
      <c r="V97" s="4">
        <f t="shared" si="64"/>
        <v>-7.661765493096059</v>
      </c>
      <c r="W97" s="4">
        <f t="shared" si="65"/>
        <v>-7.6694161736116424</v>
      </c>
      <c r="X97" s="4">
        <f t="shared" si="66"/>
        <v>-7.671522545721519</v>
      </c>
      <c r="Y97" s="4">
        <f t="shared" si="67"/>
        <v>-7.6345190306167083</v>
      </c>
      <c r="Z97" s="4">
        <f t="shared" si="68"/>
        <v>-7.6608744295858369</v>
      </c>
      <c r="AA97" s="4">
        <f t="shared" si="69"/>
        <v>-7.6698917411112433</v>
      </c>
      <c r="AB97" s="4">
        <f t="shared" si="70"/>
        <v>-7.6781539342828609</v>
      </c>
      <c r="AC97" s="4">
        <f t="shared" si="71"/>
        <v>-7.6793525269739646</v>
      </c>
      <c r="AD97">
        <f t="shared" si="72"/>
        <v>-7.6699696369914925</v>
      </c>
      <c r="AF97" t="s">
        <v>20</v>
      </c>
      <c r="AG97">
        <v>-267.87744776</v>
      </c>
      <c r="AH97">
        <v>-152.30560908000001</v>
      </c>
      <c r="AI97">
        <v>-115.55968489999999</v>
      </c>
      <c r="AJ97">
        <v>-267.94699134000001</v>
      </c>
      <c r="AK97">
        <v>-152.34335049000001</v>
      </c>
      <c r="AL97">
        <v>-115.59144587</v>
      </c>
      <c r="AM97">
        <v>-267.96781924999999</v>
      </c>
      <c r="AN97">
        <v>-152.35414688</v>
      </c>
      <c r="AO97">
        <v>-115.60146257</v>
      </c>
      <c r="AP97">
        <v>-267.87719605000001</v>
      </c>
      <c r="AQ97">
        <v>-152.30538289</v>
      </c>
      <c r="AR97">
        <v>-115.55964677999999</v>
      </c>
      <c r="AS97">
        <v>-267.94608770999997</v>
      </c>
      <c r="AT97">
        <v>-152.34269151000001</v>
      </c>
      <c r="AU97">
        <v>-115.59118782</v>
      </c>
      <c r="AV97">
        <v>-267.96627590999998</v>
      </c>
      <c r="AW97">
        <v>-152.35310182000001</v>
      </c>
      <c r="AX97">
        <v>-115.60095133999999</v>
      </c>
    </row>
    <row r="98" spans="1:50" ht="17" x14ac:dyDescent="0.25">
      <c r="A98" s="5">
        <v>11</v>
      </c>
      <c r="B98" t="s">
        <v>3</v>
      </c>
      <c r="C98" t="s">
        <v>2</v>
      </c>
      <c r="D98" t="s">
        <v>12</v>
      </c>
      <c r="E98" s="3">
        <v>0.9</v>
      </c>
      <c r="F98" s="2">
        <v>-12.262350520566828</v>
      </c>
      <c r="G98" s="3">
        <f t="shared" si="51"/>
        <v>0.46040912345640272</v>
      </c>
      <c r="H98" s="3">
        <f t="shared" si="52"/>
        <v>0.21992865777324155</v>
      </c>
      <c r="I98" s="3">
        <f t="shared" si="53"/>
        <v>0.10804998901321028</v>
      </c>
      <c r="J98" s="3">
        <f t="shared" si="54"/>
        <v>6.2261405564989047E-2</v>
      </c>
      <c r="K98" s="3">
        <f t="shared" si="55"/>
        <v>9.3309093579705404E-3</v>
      </c>
      <c r="L98" s="3">
        <f t="shared" si="56"/>
        <v>0.42644830932438715</v>
      </c>
      <c r="M98" s="3">
        <f t="shared" si="57"/>
        <v>0.19424469393103472</v>
      </c>
      <c r="N98" s="3">
        <f t="shared" si="58"/>
        <v>8.7737506507403751E-2</v>
      </c>
      <c r="O98" s="3">
        <f t="shared" si="59"/>
        <v>4.200402902760203E-2</v>
      </c>
      <c r="P98" s="3">
        <f t="shared" si="60"/>
        <v>2.4007739314111376E-2</v>
      </c>
      <c r="Q98" s="3">
        <f t="shared" si="61"/>
        <v>5.9884148575747531E-2</v>
      </c>
      <c r="R98" s="3"/>
      <c r="S98" s="3"/>
      <c r="T98" s="4">
        <f t="shared" si="62"/>
        <v>-11.801941397110426</v>
      </c>
      <c r="U98" s="4">
        <f t="shared" si="63"/>
        <v>-12.042421862793587</v>
      </c>
      <c r="V98" s="4">
        <f t="shared" si="64"/>
        <v>-12.154300531553618</v>
      </c>
      <c r="W98" s="4">
        <f t="shared" si="65"/>
        <v>-12.200089115001839</v>
      </c>
      <c r="X98" s="4">
        <f t="shared" si="66"/>
        <v>-12.271681429924799</v>
      </c>
      <c r="Y98" s="4">
        <f t="shared" si="67"/>
        <v>-11.835902211242441</v>
      </c>
      <c r="Z98" s="4">
        <f t="shared" si="68"/>
        <v>-12.068105826635794</v>
      </c>
      <c r="AA98" s="4">
        <f t="shared" si="69"/>
        <v>-12.174613014059425</v>
      </c>
      <c r="AB98" s="4">
        <f t="shared" si="70"/>
        <v>-12.220346491539226</v>
      </c>
      <c r="AC98" s="4">
        <f t="shared" si="71"/>
        <v>-12.28635825988094</v>
      </c>
      <c r="AD98">
        <f t="shared" si="72"/>
        <v>-12.202466371991081</v>
      </c>
      <c r="AF98" t="s">
        <v>19</v>
      </c>
      <c r="AG98">
        <v>-228.66508297999999</v>
      </c>
      <c r="AH98">
        <v>-152.30575379999999</v>
      </c>
      <c r="AI98">
        <v>-76.340521589999994</v>
      </c>
      <c r="AJ98">
        <v>-228.72472679000001</v>
      </c>
      <c r="AK98">
        <v>-152.34341132</v>
      </c>
      <c r="AL98">
        <v>-76.362124649999998</v>
      </c>
      <c r="AM98">
        <v>-228.74266441</v>
      </c>
      <c r="AN98">
        <v>-152.35420726999999</v>
      </c>
      <c r="AO98">
        <v>-76.36908803</v>
      </c>
      <c r="AP98">
        <v>-228.66487918999999</v>
      </c>
      <c r="AQ98">
        <v>-152.30553997999999</v>
      </c>
      <c r="AR98">
        <v>-76.340477500000006</v>
      </c>
      <c r="AS98">
        <v>-228.72391522000001</v>
      </c>
      <c r="AT98">
        <v>-152.34275183</v>
      </c>
      <c r="AU98">
        <v>-76.361931639999995</v>
      </c>
      <c r="AV98">
        <v>-228.74131566</v>
      </c>
      <c r="AW98">
        <v>-152.35316415</v>
      </c>
      <c r="AX98">
        <v>-76.368750030000001</v>
      </c>
    </row>
    <row r="99" spans="1:50" ht="17" x14ac:dyDescent="0.25">
      <c r="A99" s="5">
        <v>11</v>
      </c>
      <c r="B99" t="s">
        <v>3</v>
      </c>
      <c r="C99" t="s">
        <v>2</v>
      </c>
      <c r="D99" t="s">
        <v>12</v>
      </c>
      <c r="E99" s="3">
        <v>0.95</v>
      </c>
      <c r="F99" s="2">
        <v>-12.837095499321034</v>
      </c>
      <c r="G99" s="3">
        <f t="shared" si="51"/>
        <v>0.41961120837735599</v>
      </c>
      <c r="H99" s="3">
        <f t="shared" si="52"/>
        <v>0.20130692841314968</v>
      </c>
      <c r="I99" s="3">
        <f t="shared" si="53"/>
        <v>0.10118778769302139</v>
      </c>
      <c r="J99" s="3">
        <f t="shared" si="54"/>
        <v>5.8179145166896262E-2</v>
      </c>
      <c r="K99" s="3">
        <f t="shared" si="55"/>
        <v>3.8552451936713084E-3</v>
      </c>
      <c r="L99" s="3">
        <f t="shared" si="56"/>
        <v>0.38968528033869987</v>
      </c>
      <c r="M99" s="3">
        <f t="shared" si="57"/>
        <v>0.17810790220928041</v>
      </c>
      <c r="N99" s="3">
        <f t="shared" si="58"/>
        <v>8.1477714303554549E-2</v>
      </c>
      <c r="O99" s="3">
        <f t="shared" si="59"/>
        <v>3.9390506830301319E-2</v>
      </c>
      <c r="P99" s="3">
        <f t="shared" si="60"/>
        <v>1.990477792540446E-2</v>
      </c>
      <c r="Q99" s="3">
        <f t="shared" si="61"/>
        <v>5.608433020418957E-2</v>
      </c>
      <c r="R99" s="3"/>
      <c r="S99" s="3"/>
      <c r="T99" s="4">
        <f t="shared" si="62"/>
        <v>-12.417484290943678</v>
      </c>
      <c r="U99" s="4">
        <f t="shared" si="63"/>
        <v>-12.635788570907884</v>
      </c>
      <c r="V99" s="4">
        <f t="shared" si="64"/>
        <v>-12.735907711628013</v>
      </c>
      <c r="W99" s="4">
        <f t="shared" si="65"/>
        <v>-12.778916354154138</v>
      </c>
      <c r="X99" s="4">
        <f t="shared" si="66"/>
        <v>-12.840950744514705</v>
      </c>
      <c r="Y99" s="4">
        <f t="shared" si="67"/>
        <v>-12.447410218982334</v>
      </c>
      <c r="Z99" s="4">
        <f t="shared" si="68"/>
        <v>-12.658987597111754</v>
      </c>
      <c r="AA99" s="4">
        <f t="shared" si="69"/>
        <v>-12.755617785017479</v>
      </c>
      <c r="AB99" s="4">
        <f t="shared" si="70"/>
        <v>-12.797704992490733</v>
      </c>
      <c r="AC99" s="4">
        <f t="shared" si="71"/>
        <v>-12.857000277246438</v>
      </c>
      <c r="AD99">
        <f t="shared" si="72"/>
        <v>-12.781011169116844</v>
      </c>
      <c r="AF99" t="s">
        <v>18</v>
      </c>
      <c r="AG99">
        <v>-228.66604945</v>
      </c>
      <c r="AH99">
        <v>-152.30574321</v>
      </c>
      <c r="AI99">
        <v>-76.340517719999994</v>
      </c>
      <c r="AJ99">
        <v>-228.72568036000001</v>
      </c>
      <c r="AK99">
        <v>-152.34341140999999</v>
      </c>
      <c r="AL99">
        <v>-76.362132540000005</v>
      </c>
      <c r="AM99">
        <v>-228.74357369000001</v>
      </c>
      <c r="AN99">
        <v>-152.35419440999999</v>
      </c>
      <c r="AO99">
        <v>-76.369083320000001</v>
      </c>
      <c r="AP99">
        <v>-228.66583582999999</v>
      </c>
      <c r="AQ99">
        <v>-152.3055276</v>
      </c>
      <c r="AR99">
        <v>-76.340472020000007</v>
      </c>
      <c r="AS99">
        <v>-228.72485949</v>
      </c>
      <c r="AT99">
        <v>-152.34275062</v>
      </c>
      <c r="AU99">
        <v>-76.361935489999993</v>
      </c>
      <c r="AV99">
        <v>-228.74223744</v>
      </c>
      <c r="AW99">
        <v>-152.35316041999999</v>
      </c>
      <c r="AX99">
        <v>-76.368749649999998</v>
      </c>
    </row>
    <row r="100" spans="1:50" ht="17" x14ac:dyDescent="0.25">
      <c r="A100" s="5">
        <v>11</v>
      </c>
      <c r="B100" t="s">
        <v>3</v>
      </c>
      <c r="C100" t="s">
        <v>2</v>
      </c>
      <c r="D100" t="s">
        <v>12</v>
      </c>
      <c r="E100" s="3">
        <v>1</v>
      </c>
      <c r="F100" s="2">
        <v>-13.120483983547121</v>
      </c>
      <c r="G100" s="3">
        <f t="shared" si="51"/>
        <v>0.37988250086311126</v>
      </c>
      <c r="H100" s="3">
        <f t="shared" si="52"/>
        <v>0.1830829714820208</v>
      </c>
      <c r="I100" s="3">
        <f t="shared" si="53"/>
        <v>9.2520800439526596E-2</v>
      </c>
      <c r="J100" s="3">
        <f t="shared" si="54"/>
        <v>5.4054441263374997E-2</v>
      </c>
      <c r="K100" s="3">
        <f t="shared" si="55"/>
        <v>2.495247867353001E-3</v>
      </c>
      <c r="L100" s="3">
        <f t="shared" si="56"/>
        <v>0.35194577793015291</v>
      </c>
      <c r="M100" s="3">
        <f t="shared" si="57"/>
        <v>0.160254175864738</v>
      </c>
      <c r="N100" s="3">
        <f t="shared" si="58"/>
        <v>7.488150839304808E-2</v>
      </c>
      <c r="O100" s="3">
        <f t="shared" si="59"/>
        <v>3.4574578217618779E-2</v>
      </c>
      <c r="P100" s="3">
        <f t="shared" si="60"/>
        <v>1.468981485593801E-2</v>
      </c>
      <c r="Q100" s="3">
        <f t="shared" si="61"/>
        <v>5.2098870658067398E-2</v>
      </c>
      <c r="R100" s="3"/>
      <c r="S100" s="3"/>
      <c r="T100" s="4">
        <f t="shared" si="62"/>
        <v>-12.74060148268401</v>
      </c>
      <c r="U100" s="4">
        <f t="shared" si="63"/>
        <v>-12.9374010120651</v>
      </c>
      <c r="V100" s="4">
        <f t="shared" si="64"/>
        <v>-13.027963183107595</v>
      </c>
      <c r="W100" s="4">
        <f t="shared" si="65"/>
        <v>-13.066429542283746</v>
      </c>
      <c r="X100" s="4">
        <f t="shared" si="66"/>
        <v>-13.122979231414474</v>
      </c>
      <c r="Y100" s="4">
        <f t="shared" si="67"/>
        <v>-12.768538205616968</v>
      </c>
      <c r="Z100" s="4">
        <f t="shared" si="68"/>
        <v>-12.960229807682383</v>
      </c>
      <c r="AA100" s="4">
        <f t="shared" si="69"/>
        <v>-13.045602475154073</v>
      </c>
      <c r="AB100" s="4">
        <f t="shared" si="70"/>
        <v>-13.085909405329502</v>
      </c>
      <c r="AC100" s="4">
        <f t="shared" si="71"/>
        <v>-13.135173798403059</v>
      </c>
      <c r="AD100">
        <f t="shared" si="72"/>
        <v>-13.068385112889054</v>
      </c>
      <c r="AF100" t="s">
        <v>17</v>
      </c>
      <c r="AG100">
        <v>-228.66653862000001</v>
      </c>
      <c r="AH100">
        <v>-152.30573222000001</v>
      </c>
      <c r="AI100">
        <v>-76.340502959999995</v>
      </c>
      <c r="AJ100" s="20">
        <v>-228.72614873000001</v>
      </c>
      <c r="AK100">
        <v>-152.34341011000001</v>
      </c>
      <c r="AL100">
        <v>-76.362121560000006</v>
      </c>
      <c r="AM100">
        <v>-228.74402308000001</v>
      </c>
      <c r="AN100">
        <v>-152.35419200000001</v>
      </c>
      <c r="AO100">
        <v>-76.369069699999997</v>
      </c>
      <c r="AP100">
        <v>-228.66632146000001</v>
      </c>
      <c r="AQ100">
        <v>-152.30551549</v>
      </c>
      <c r="AR100">
        <v>-76.340458010000006</v>
      </c>
      <c r="AS100" s="20">
        <v>-228.72532846999999</v>
      </c>
      <c r="AT100">
        <v>-152.34274988999999</v>
      </c>
      <c r="AU100">
        <v>-76.361925139999997</v>
      </c>
      <c r="AV100">
        <v>-228.74267121</v>
      </c>
      <c r="AW100">
        <v>-152.35315224999999</v>
      </c>
      <c r="AX100">
        <v>-76.368729470000005</v>
      </c>
    </row>
    <row r="101" spans="1:50" ht="17" x14ac:dyDescent="0.25">
      <c r="A101" s="5">
        <v>11</v>
      </c>
      <c r="B101" t="s">
        <v>3</v>
      </c>
      <c r="C101" t="s">
        <v>2</v>
      </c>
      <c r="D101" t="s">
        <v>12</v>
      </c>
      <c r="E101" s="3">
        <v>1.05</v>
      </c>
      <c r="F101" s="2">
        <v>-13.17583395728728</v>
      </c>
      <c r="G101" s="3">
        <f t="shared" si="51"/>
        <v>0.3464273301723928</v>
      </c>
      <c r="H101" s="3">
        <f t="shared" si="52"/>
        <v>0.16444330005924002</v>
      </c>
      <c r="I101" s="3">
        <f t="shared" si="53"/>
        <v>8.4191110112099565E-2</v>
      </c>
      <c r="J101" s="3">
        <f t="shared" si="54"/>
        <v>4.5128319974628184E-2</v>
      </c>
      <c r="K101" s="3">
        <f t="shared" si="55"/>
        <v>7.9088488345036012E-6</v>
      </c>
      <c r="L101" s="3">
        <f t="shared" si="56"/>
        <v>0.31977072661834249</v>
      </c>
      <c r="M101" s="3">
        <f t="shared" si="57"/>
        <v>0.14394883978783568</v>
      </c>
      <c r="N101" s="3">
        <f t="shared" si="58"/>
        <v>6.7361305320718046E-2</v>
      </c>
      <c r="O101" s="3">
        <f t="shared" si="59"/>
        <v>2.8673972468009623E-2</v>
      </c>
      <c r="P101" s="3">
        <f t="shared" si="60"/>
        <v>1.2992829202159939E-2</v>
      </c>
      <c r="Q101" s="3">
        <f t="shared" si="61"/>
        <v>4.326235772584397E-2</v>
      </c>
      <c r="R101" s="3"/>
      <c r="S101" s="3"/>
      <c r="T101" s="4">
        <f t="shared" si="62"/>
        <v>-12.829406627114887</v>
      </c>
      <c r="U101" s="4">
        <f t="shared" si="63"/>
        <v>-13.01139065722804</v>
      </c>
      <c r="V101" s="4">
        <f t="shared" si="64"/>
        <v>-13.09164284717518</v>
      </c>
      <c r="W101" s="4">
        <f t="shared" si="65"/>
        <v>-13.130705637312651</v>
      </c>
      <c r="X101" s="4">
        <f t="shared" si="66"/>
        <v>-13.175841866136114</v>
      </c>
      <c r="Y101" s="4">
        <f t="shared" si="67"/>
        <v>-12.856063230668937</v>
      </c>
      <c r="Z101" s="4">
        <f t="shared" si="68"/>
        <v>-13.031885117499444</v>
      </c>
      <c r="AA101" s="4">
        <f t="shared" si="69"/>
        <v>-13.108472651966562</v>
      </c>
      <c r="AB101" s="4">
        <f t="shared" si="70"/>
        <v>-13.14715998481927</v>
      </c>
      <c r="AC101" s="4">
        <f t="shared" si="71"/>
        <v>-13.18882678648944</v>
      </c>
      <c r="AD101">
        <f t="shared" si="72"/>
        <v>-13.132571599561436</v>
      </c>
      <c r="AF101" t="s">
        <v>16</v>
      </c>
      <c r="AG101">
        <v>-228.66666887</v>
      </c>
      <c r="AH101">
        <v>-152.30572124</v>
      </c>
      <c r="AI101">
        <v>-76.340502670000006</v>
      </c>
      <c r="AJ101">
        <v>-228.72626341</v>
      </c>
      <c r="AK101">
        <v>-152.34340864999999</v>
      </c>
      <c r="AL101">
        <v>-76.362119789999994</v>
      </c>
      <c r="AM101">
        <v>-228.74411968000001</v>
      </c>
      <c r="AN101">
        <v>-152.3541898</v>
      </c>
      <c r="AO101">
        <v>-76.369067020000003</v>
      </c>
      <c r="AP101">
        <v>-228.66644815999999</v>
      </c>
      <c r="AQ101">
        <v>-152.30550241</v>
      </c>
      <c r="AR101">
        <v>-76.340458310000002</v>
      </c>
      <c r="AS101">
        <v>-228.72543992000001</v>
      </c>
      <c r="AT101">
        <v>-152.34274846</v>
      </c>
      <c r="AU101">
        <v>-76.361923829999995</v>
      </c>
      <c r="AV101">
        <v>-228.74276494</v>
      </c>
      <c r="AW101">
        <v>-152.35315014</v>
      </c>
      <c r="AX101">
        <v>-76.368725119999993</v>
      </c>
    </row>
    <row r="102" spans="1:50" ht="17" x14ac:dyDescent="0.25">
      <c r="A102" s="5">
        <v>11</v>
      </c>
      <c r="B102" t="s">
        <v>3</v>
      </c>
      <c r="C102" t="s">
        <v>2</v>
      </c>
      <c r="D102" t="s">
        <v>12</v>
      </c>
      <c r="E102" s="3">
        <v>1.1000000000000001</v>
      </c>
      <c r="F102" s="2">
        <v>-13.083782641595445</v>
      </c>
      <c r="G102" s="3">
        <f t="shared" si="51"/>
        <v>0.30841085752432029</v>
      </c>
      <c r="H102" s="3">
        <f t="shared" si="52"/>
        <v>0.15032866426860103</v>
      </c>
      <c r="I102" s="3">
        <f t="shared" si="53"/>
        <v>8.1785801588292628E-2</v>
      </c>
      <c r="J102" s="3">
        <f t="shared" si="54"/>
        <v>4.6684549297026479E-2</v>
      </c>
      <c r="K102" s="3">
        <f t="shared" si="55"/>
        <v>9.8719784482970141E-3</v>
      </c>
      <c r="L102" s="3">
        <f t="shared" si="56"/>
        <v>0.28486670107135481</v>
      </c>
      <c r="M102" s="3">
        <f t="shared" si="57"/>
        <v>0.12955182473896087</v>
      </c>
      <c r="N102" s="3">
        <f t="shared" si="58"/>
        <v>6.2082003307722289E-2</v>
      </c>
      <c r="O102" s="3">
        <f t="shared" si="59"/>
        <v>2.7722057781270237E-2</v>
      </c>
      <c r="P102" s="3">
        <f t="shared" si="60"/>
        <v>8.7060060627575098E-3</v>
      </c>
      <c r="Q102" s="3">
        <f t="shared" si="61"/>
        <v>4.5036458345318664E-2</v>
      </c>
      <c r="R102" s="3"/>
      <c r="S102" s="3"/>
      <c r="T102" s="4">
        <f t="shared" si="62"/>
        <v>-12.775371784071124</v>
      </c>
      <c r="U102" s="4">
        <f t="shared" si="63"/>
        <v>-12.933453977326844</v>
      </c>
      <c r="V102" s="4">
        <f t="shared" si="64"/>
        <v>-13.001996840007152</v>
      </c>
      <c r="W102" s="4">
        <f t="shared" si="65"/>
        <v>-13.037098092298418</v>
      </c>
      <c r="X102" s="4">
        <f t="shared" si="66"/>
        <v>-13.073910663147148</v>
      </c>
      <c r="Y102" s="4">
        <f t="shared" si="67"/>
        <v>-12.79891594052409</v>
      </c>
      <c r="Z102" s="4">
        <f t="shared" si="68"/>
        <v>-12.954230816856484</v>
      </c>
      <c r="AA102" s="4">
        <f t="shared" si="69"/>
        <v>-13.021700638287722</v>
      </c>
      <c r="AB102" s="4">
        <f t="shared" si="70"/>
        <v>-13.056060583814174</v>
      </c>
      <c r="AC102" s="4">
        <f t="shared" si="71"/>
        <v>-13.092488647658202</v>
      </c>
      <c r="AD102">
        <f t="shared" si="72"/>
        <v>-13.038746183250126</v>
      </c>
      <c r="AF102" t="s">
        <v>15</v>
      </c>
      <c r="AG102">
        <v>-228.66655842</v>
      </c>
      <c r="AH102">
        <v>-152.30570313000001</v>
      </c>
      <c r="AI102">
        <v>-76.340496439999995</v>
      </c>
      <c r="AJ102">
        <v>-228.72613369000001</v>
      </c>
      <c r="AK102">
        <v>-152.34340693999999</v>
      </c>
      <c r="AL102">
        <v>-76.362115979999999</v>
      </c>
      <c r="AM102">
        <v>-228.74396998</v>
      </c>
      <c r="AN102">
        <v>-152.35418799999999</v>
      </c>
      <c r="AO102">
        <v>-76.369061979999998</v>
      </c>
      <c r="AP102">
        <v>-228.66633127</v>
      </c>
      <c r="AQ102">
        <v>-152.30548099999999</v>
      </c>
      <c r="AR102">
        <v>-76.3404539</v>
      </c>
      <c r="AS102">
        <v>-228.725311</v>
      </c>
      <c r="AT102">
        <v>-152.34274705000001</v>
      </c>
      <c r="AU102">
        <v>-76.361920069999996</v>
      </c>
      <c r="AV102">
        <v>-228.74261938999999</v>
      </c>
      <c r="AW102">
        <v>-152.35314808000001</v>
      </c>
      <c r="AX102">
        <v>-76.368719909999996</v>
      </c>
    </row>
    <row r="103" spans="1:50" ht="17" x14ac:dyDescent="0.25">
      <c r="A103" s="5">
        <v>11</v>
      </c>
      <c r="B103" t="s">
        <v>3</v>
      </c>
      <c r="C103" t="s">
        <v>2</v>
      </c>
      <c r="D103" t="s">
        <v>12</v>
      </c>
      <c r="E103" s="3">
        <v>1.25</v>
      </c>
      <c r="F103" s="2">
        <v>-12.274616175957799</v>
      </c>
      <c r="G103" s="3">
        <f t="shared" si="51"/>
        <v>0.24291217541035159</v>
      </c>
      <c r="H103" s="3">
        <f t="shared" si="52"/>
        <v>0.11629958361967141</v>
      </c>
      <c r="I103" s="3">
        <f t="shared" si="53"/>
        <v>6.5220310311305596E-2</v>
      </c>
      <c r="J103" s="3">
        <f t="shared" si="54"/>
        <v>3.3288020140320285E-2</v>
      </c>
      <c r="K103" s="3">
        <f t="shared" si="55"/>
        <v>1.1628941594331366E-2</v>
      </c>
      <c r="L103" s="3">
        <f t="shared" si="56"/>
        <v>0.22755074286345334</v>
      </c>
      <c r="M103" s="3">
        <f t="shared" si="57"/>
        <v>9.8070432647892503E-2</v>
      </c>
      <c r="N103" s="3">
        <f t="shared" si="58"/>
        <v>4.8089300970671545E-2</v>
      </c>
      <c r="O103" s="3">
        <f t="shared" si="59"/>
        <v>1.3178694482112618E-2</v>
      </c>
      <c r="P103" s="3">
        <f t="shared" si="60"/>
        <v>4.3499191496909617E-3</v>
      </c>
      <c r="Q103" s="3">
        <f t="shared" si="61"/>
        <v>3.2212719862037886E-2</v>
      </c>
      <c r="R103" s="3"/>
      <c r="S103" s="3"/>
      <c r="T103" s="4">
        <f t="shared" si="62"/>
        <v>-12.031704000547448</v>
      </c>
      <c r="U103" s="4">
        <f t="shared" si="63"/>
        <v>-12.158316592338128</v>
      </c>
      <c r="V103" s="4">
        <f t="shared" si="64"/>
        <v>-12.209395865646494</v>
      </c>
      <c r="W103" s="4">
        <f t="shared" si="65"/>
        <v>-12.241328155817479</v>
      </c>
      <c r="X103" s="4">
        <f t="shared" si="66"/>
        <v>-12.262987234363468</v>
      </c>
      <c r="Y103" s="4">
        <f t="shared" si="67"/>
        <v>-12.047065433094346</v>
      </c>
      <c r="Z103" s="4">
        <f t="shared" si="68"/>
        <v>-12.176545743309907</v>
      </c>
      <c r="AA103" s="4">
        <f t="shared" si="69"/>
        <v>-12.226526874987128</v>
      </c>
      <c r="AB103" s="4">
        <f t="shared" si="70"/>
        <v>-12.261437481475687</v>
      </c>
      <c r="AC103" s="4">
        <f t="shared" si="71"/>
        <v>-12.27896609510749</v>
      </c>
      <c r="AD103">
        <f t="shared" si="72"/>
        <v>-12.242403456095762</v>
      </c>
      <c r="AF103" t="s">
        <v>14</v>
      </c>
      <c r="AG103">
        <v>-228.66533079000001</v>
      </c>
      <c r="AH103">
        <v>-152.30568163999999</v>
      </c>
      <c r="AI103">
        <v>-76.340475409999996</v>
      </c>
      <c r="AJ103">
        <v>-228.72488691999999</v>
      </c>
      <c r="AK103">
        <v>-152.34340177999999</v>
      </c>
      <c r="AL103">
        <v>-76.362109630000006</v>
      </c>
      <c r="AM103">
        <v>-228.74269078</v>
      </c>
      <c r="AN103">
        <v>-152.35418337999999</v>
      </c>
      <c r="AO103">
        <v>-76.369050490000006</v>
      </c>
      <c r="AP103">
        <v>-228.66508899999999</v>
      </c>
      <c r="AQ103">
        <v>-152.30545520999999</v>
      </c>
      <c r="AR103">
        <v>-76.340435569999997</v>
      </c>
      <c r="AS103">
        <v>-228.7240601</v>
      </c>
      <c r="AT103">
        <v>-152.34274196000001</v>
      </c>
      <c r="AU103">
        <v>-76.361913580000007</v>
      </c>
      <c r="AV103">
        <v>-228.74133864999999</v>
      </c>
      <c r="AW103">
        <v>-152.35314331000001</v>
      </c>
      <c r="AX103">
        <v>-76.368711129999994</v>
      </c>
    </row>
    <row r="104" spans="1:50" ht="17" x14ac:dyDescent="0.25">
      <c r="A104" s="5">
        <v>11</v>
      </c>
      <c r="B104" t="s">
        <v>3</v>
      </c>
      <c r="C104" t="s">
        <v>2</v>
      </c>
      <c r="D104" t="s">
        <v>12</v>
      </c>
      <c r="E104" s="3">
        <v>1.5</v>
      </c>
      <c r="F104" s="2">
        <v>-10.360218067389123</v>
      </c>
      <c r="G104" s="3">
        <f t="shared" si="51"/>
        <v>0.15785486163511209</v>
      </c>
      <c r="H104" s="3">
        <f t="shared" si="52"/>
        <v>7.2017837139588536E-2</v>
      </c>
      <c r="I104" s="3">
        <f t="shared" si="53"/>
        <v>4.304572351284186E-2</v>
      </c>
      <c r="J104" s="3">
        <f t="shared" si="54"/>
        <v>1.5740135948787426E-2</v>
      </c>
      <c r="K104" s="3">
        <f t="shared" si="55"/>
        <v>1.2648751838877814E-2</v>
      </c>
      <c r="L104" s="3">
        <f t="shared" si="56"/>
        <v>0.1472123005262862</v>
      </c>
      <c r="M104" s="3">
        <f t="shared" si="57"/>
        <v>6.4029641190156639E-2</v>
      </c>
      <c r="N104" s="3">
        <f t="shared" si="58"/>
        <v>2.8023146079393157E-2</v>
      </c>
      <c r="O104" s="3">
        <f t="shared" si="59"/>
        <v>9.4922329576636599E-3</v>
      </c>
      <c r="P104" s="3">
        <f t="shared" si="60"/>
        <v>9.7541602663255844E-3</v>
      </c>
      <c r="Q104" s="3">
        <f t="shared" si="61"/>
        <v>1.4995156671169241E-2</v>
      </c>
      <c r="R104" s="3"/>
      <c r="S104" s="3"/>
      <c r="T104" s="4">
        <f t="shared" si="62"/>
        <v>-10.202363205754011</v>
      </c>
      <c r="U104" s="4">
        <f t="shared" si="63"/>
        <v>-10.288200230249535</v>
      </c>
      <c r="V104" s="4">
        <f t="shared" si="64"/>
        <v>-10.317172343876281</v>
      </c>
      <c r="W104" s="4">
        <f t="shared" si="65"/>
        <v>-10.344477931440336</v>
      </c>
      <c r="X104" s="4">
        <f t="shared" si="66"/>
        <v>-10.347569315550246</v>
      </c>
      <c r="Y104" s="4">
        <f t="shared" si="67"/>
        <v>-10.213005766862837</v>
      </c>
      <c r="Z104" s="4">
        <f t="shared" si="68"/>
        <v>-10.296188426198967</v>
      </c>
      <c r="AA104" s="4">
        <f t="shared" si="69"/>
        <v>-10.33219492130973</v>
      </c>
      <c r="AB104" s="4">
        <f t="shared" si="70"/>
        <v>-10.35072583443146</v>
      </c>
      <c r="AC104" s="4">
        <f t="shared" si="71"/>
        <v>-10.369972227655449</v>
      </c>
      <c r="AD104">
        <f t="shared" si="72"/>
        <v>-10.345222910717954</v>
      </c>
      <c r="AF104" t="s">
        <v>13</v>
      </c>
      <c r="AG104">
        <v>-228.66235043</v>
      </c>
      <c r="AH104">
        <v>-152.30566680999999</v>
      </c>
      <c r="AI104">
        <v>-76.340425120000006</v>
      </c>
      <c r="AJ104">
        <v>-228.7218848</v>
      </c>
      <c r="AK104">
        <v>-152.34339478000001</v>
      </c>
      <c r="AL104">
        <v>-76.362094729999995</v>
      </c>
      <c r="AM104">
        <v>-228.73966977000001</v>
      </c>
      <c r="AN104">
        <v>-152.35418227</v>
      </c>
      <c r="AO104">
        <v>-76.369046040000001</v>
      </c>
      <c r="AP104">
        <v>-228.66209755</v>
      </c>
      <c r="AQ104">
        <v>-152.30543707000001</v>
      </c>
      <c r="AR104">
        <v>-76.340385019999999</v>
      </c>
      <c r="AS104">
        <v>-228.72104942999999</v>
      </c>
      <c r="AT104">
        <v>-152.34273382999999</v>
      </c>
      <c r="AU104">
        <v>-76.361907579999993</v>
      </c>
      <c r="AV104">
        <v>-228.73830949000001</v>
      </c>
      <c r="AW104">
        <v>-152.35313977999999</v>
      </c>
      <c r="AX104">
        <v>-76.368704309999998</v>
      </c>
    </row>
    <row r="105" spans="1:50" ht="17" x14ac:dyDescent="0.25">
      <c r="A105" s="5">
        <v>11</v>
      </c>
      <c r="B105" t="s">
        <v>3</v>
      </c>
      <c r="C105" t="s">
        <v>2</v>
      </c>
      <c r="D105" t="s">
        <v>12</v>
      </c>
      <c r="E105" s="3">
        <v>2</v>
      </c>
      <c r="F105" s="2">
        <v>-7.2158131049700804</v>
      </c>
      <c r="G105" s="3">
        <f t="shared" si="51"/>
        <v>3.5177970805986725E-2</v>
      </c>
      <c r="H105" s="3">
        <f t="shared" si="52"/>
        <v>3.169529306481067E-2</v>
      </c>
      <c r="I105" s="3">
        <f t="shared" si="53"/>
        <v>1.5198068313652335E-2</v>
      </c>
      <c r="J105" s="3">
        <f t="shared" si="54"/>
        <v>2.9411929930851954E-2</v>
      </c>
      <c r="K105" s="3">
        <f t="shared" si="55"/>
        <v>2.1104953596937648E-3</v>
      </c>
      <c r="L105" s="3">
        <f t="shared" si="56"/>
        <v>2.8720898047313703E-2</v>
      </c>
      <c r="M105" s="3">
        <f t="shared" si="57"/>
        <v>2.4309506249553081E-2</v>
      </c>
      <c r="N105" s="3">
        <f t="shared" si="58"/>
        <v>9.7889364398051626E-3</v>
      </c>
      <c r="O105" s="3">
        <f t="shared" si="59"/>
        <v>2.1417246284939573E-2</v>
      </c>
      <c r="P105" s="3">
        <f t="shared" si="60"/>
        <v>5.4457597540285008E-3</v>
      </c>
      <c r="Q105" s="3">
        <f t="shared" si="61"/>
        <v>2.8959934837744505E-2</v>
      </c>
      <c r="R105" s="3"/>
      <c r="S105" s="3"/>
      <c r="T105" s="4">
        <f t="shared" si="62"/>
        <v>-7.1806351341640937</v>
      </c>
      <c r="U105" s="4">
        <f t="shared" si="63"/>
        <v>-7.1841178119052698</v>
      </c>
      <c r="V105" s="4">
        <f t="shared" si="64"/>
        <v>-7.2006150366564281</v>
      </c>
      <c r="W105" s="4">
        <f t="shared" si="65"/>
        <v>-7.1864011750392285</v>
      </c>
      <c r="X105" s="4">
        <f t="shared" si="66"/>
        <v>-7.2179236003297742</v>
      </c>
      <c r="Y105" s="4">
        <f t="shared" si="67"/>
        <v>-7.1870922069227667</v>
      </c>
      <c r="Z105" s="4">
        <f t="shared" si="68"/>
        <v>-7.1915035987205274</v>
      </c>
      <c r="AA105" s="4">
        <f t="shared" si="69"/>
        <v>-7.2060241685302753</v>
      </c>
      <c r="AB105" s="4">
        <f t="shared" si="70"/>
        <v>-7.1943958586851409</v>
      </c>
      <c r="AC105" s="4">
        <f t="shared" si="71"/>
        <v>-7.2212588647241089</v>
      </c>
      <c r="AD105">
        <f t="shared" si="72"/>
        <v>-7.1868531701323359</v>
      </c>
      <c r="AF105" t="s">
        <v>11</v>
      </c>
      <c r="AG105">
        <v>-228.65741432999999</v>
      </c>
      <c r="AH105">
        <v>-152.30564711</v>
      </c>
      <c r="AI105">
        <v>-76.340324150000001</v>
      </c>
      <c r="AJ105">
        <v>-228.71690502000001</v>
      </c>
      <c r="AK105">
        <v>-152.34338743999999</v>
      </c>
      <c r="AL105">
        <v>-76.362068960000002</v>
      </c>
      <c r="AM105">
        <v>-228.73468646000001</v>
      </c>
      <c r="AN105">
        <v>-152.35418082999999</v>
      </c>
      <c r="AO105">
        <v>-76.369030719999998</v>
      </c>
      <c r="AP105">
        <v>-228.65715660000001</v>
      </c>
      <c r="AQ105">
        <v>-152.30541642</v>
      </c>
      <c r="AR105">
        <v>-76.340286820000003</v>
      </c>
      <c r="AS105">
        <v>-228.71606976000001</v>
      </c>
      <c r="AT105">
        <v>-152.34272619999999</v>
      </c>
      <c r="AU105">
        <v>-76.361883169999999</v>
      </c>
      <c r="AV105">
        <v>-228.73330812</v>
      </c>
      <c r="AW105">
        <v>-152.35313697000001</v>
      </c>
      <c r="AX105">
        <v>-76.368687620000003</v>
      </c>
    </row>
    <row r="106" spans="1:50" ht="17" x14ac:dyDescent="0.25">
      <c r="A106" s="5">
        <v>12</v>
      </c>
      <c r="B106" t="s">
        <v>3</v>
      </c>
      <c r="C106" t="s">
        <v>2</v>
      </c>
      <c r="D106" t="s">
        <v>1</v>
      </c>
      <c r="E106" s="3">
        <v>0.9</v>
      </c>
      <c r="F106" s="2">
        <v>-2.132026126621938</v>
      </c>
      <c r="G106" s="3">
        <f t="shared" si="51"/>
        <v>0.22407094169594677</v>
      </c>
      <c r="H106" s="3">
        <f t="shared" si="52"/>
        <v>9.4471404652144653E-2</v>
      </c>
      <c r="I106" s="3">
        <f t="shared" si="53"/>
        <v>4.8029426562396615E-2</v>
      </c>
      <c r="J106" s="3">
        <f t="shared" si="54"/>
        <v>9.5014972831211075E-3</v>
      </c>
      <c r="K106" s="3">
        <f t="shared" si="55"/>
        <v>6.9658323668342348E-4</v>
      </c>
      <c r="L106" s="3">
        <f t="shared" si="56"/>
        <v>0.21571251514655221</v>
      </c>
      <c r="M106" s="3">
        <f t="shared" si="57"/>
        <v>8.9714882640956173E-2</v>
      </c>
      <c r="N106" s="3">
        <f t="shared" si="58"/>
        <v>4.5387611553913132E-2</v>
      </c>
      <c r="O106" s="3">
        <f t="shared" si="59"/>
        <v>7.1065075886722617E-3</v>
      </c>
      <c r="P106" s="3">
        <f t="shared" si="60"/>
        <v>1.1196892587221896E-3</v>
      </c>
      <c r="Q106" s="3">
        <f t="shared" si="61"/>
        <v>8.9164074246634861E-3</v>
      </c>
      <c r="R106" s="3"/>
      <c r="S106" s="3"/>
      <c r="T106" s="4">
        <f t="shared" si="62"/>
        <v>-1.9079551849259913</v>
      </c>
      <c r="U106" s="4">
        <f t="shared" si="63"/>
        <v>-2.0375547219697934</v>
      </c>
      <c r="V106" s="4">
        <f t="shared" si="64"/>
        <v>-2.0839967000595414</v>
      </c>
      <c r="W106" s="4">
        <f t="shared" si="65"/>
        <v>-2.1225246293388169</v>
      </c>
      <c r="X106" s="4">
        <f t="shared" si="66"/>
        <v>-2.1327227098586214</v>
      </c>
      <c r="Y106" s="4">
        <f t="shared" si="67"/>
        <v>-1.9163136114753858</v>
      </c>
      <c r="Z106" s="4">
        <f t="shared" si="68"/>
        <v>-2.0423112439809818</v>
      </c>
      <c r="AA106" s="4">
        <f t="shared" si="69"/>
        <v>-2.0866385150680249</v>
      </c>
      <c r="AB106" s="4">
        <f t="shared" si="70"/>
        <v>-2.1249196190332658</v>
      </c>
      <c r="AC106" s="4">
        <f t="shared" si="71"/>
        <v>-2.1331458158806602</v>
      </c>
      <c r="AD106">
        <f t="shared" si="72"/>
        <v>-2.1231097191972745</v>
      </c>
      <c r="AF106" t="s">
        <v>10</v>
      </c>
      <c r="AG106">
        <v>-192.74906286999999</v>
      </c>
      <c r="AH106">
        <v>-152.30591129000001</v>
      </c>
      <c r="AI106">
        <v>-40.44011106</v>
      </c>
      <c r="AJ106">
        <v>-192.79839433999999</v>
      </c>
      <c r="AK106">
        <v>-152.34356715999999</v>
      </c>
      <c r="AL106">
        <v>-40.451580130000004</v>
      </c>
      <c r="AM106">
        <v>-192.81262720999999</v>
      </c>
      <c r="AN106">
        <v>-152.35433136</v>
      </c>
      <c r="AO106">
        <v>-40.454974790000001</v>
      </c>
      <c r="AP106">
        <v>-192.74883321999999</v>
      </c>
      <c r="AQ106">
        <v>-152.3056895</v>
      </c>
      <c r="AR106">
        <v>-40.440089880000002</v>
      </c>
      <c r="AS106">
        <v>-192.79760041</v>
      </c>
      <c r="AT106">
        <v>-152.34290565000001</v>
      </c>
      <c r="AU106">
        <v>-40.451440130000002</v>
      </c>
      <c r="AV106">
        <v>-192.81134709</v>
      </c>
      <c r="AW106">
        <v>-152.35329487999999</v>
      </c>
      <c r="AX106">
        <v>-40.45472694</v>
      </c>
    </row>
    <row r="107" spans="1:50" ht="17" x14ac:dyDescent="0.25">
      <c r="A107" s="5">
        <v>12</v>
      </c>
      <c r="B107" t="s">
        <v>3</v>
      </c>
      <c r="C107" t="s">
        <v>2</v>
      </c>
      <c r="D107" t="s">
        <v>1</v>
      </c>
      <c r="E107" s="3">
        <v>0.95</v>
      </c>
      <c r="F107" s="2">
        <v>-2.4181115034159029</v>
      </c>
      <c r="G107" s="3">
        <f t="shared" si="51"/>
        <v>0.20065608289373582</v>
      </c>
      <c r="H107" s="3">
        <f t="shared" si="52"/>
        <v>9.1720433686980574E-2</v>
      </c>
      <c r="I107" s="3">
        <f t="shared" si="53"/>
        <v>4.6326396455306007E-2</v>
      </c>
      <c r="J107" s="3">
        <f t="shared" si="54"/>
        <v>2.0298480851192124E-2</v>
      </c>
      <c r="K107" s="3">
        <f t="shared" si="55"/>
        <v>1.300134410713305E-3</v>
      </c>
      <c r="L107" s="3">
        <f t="shared" si="56"/>
        <v>0.19648314469895212</v>
      </c>
      <c r="M107" s="3">
        <f t="shared" si="57"/>
        <v>8.403344230463583E-2</v>
      </c>
      <c r="N107" s="3">
        <f t="shared" si="58"/>
        <v>4.5178054064466178E-2</v>
      </c>
      <c r="O107" s="3">
        <f t="shared" si="59"/>
        <v>1.0307555514700972E-2</v>
      </c>
      <c r="P107" s="3">
        <f t="shared" si="60"/>
        <v>4.4117450911733691E-3</v>
      </c>
      <c r="Q107" s="3">
        <f t="shared" si="61"/>
        <v>2.0006375177557434E-2</v>
      </c>
      <c r="R107" s="3"/>
      <c r="S107" s="3"/>
      <c r="T107" s="4">
        <f t="shared" si="62"/>
        <v>-2.217455420522167</v>
      </c>
      <c r="U107" s="4">
        <f t="shared" si="63"/>
        <v>-2.3263910697289223</v>
      </c>
      <c r="V107" s="4">
        <f t="shared" si="64"/>
        <v>-2.3717851069605969</v>
      </c>
      <c r="W107" s="4">
        <f t="shared" si="65"/>
        <v>-2.3978130225647107</v>
      </c>
      <c r="X107" s="4">
        <f t="shared" si="66"/>
        <v>-2.4194116378266162</v>
      </c>
      <c r="Y107" s="4">
        <f t="shared" si="67"/>
        <v>-2.2216283587169507</v>
      </c>
      <c r="Z107" s="4">
        <f t="shared" si="68"/>
        <v>-2.334078061111267</v>
      </c>
      <c r="AA107" s="4">
        <f t="shared" si="69"/>
        <v>-2.3729334493514367</v>
      </c>
      <c r="AB107" s="4">
        <f t="shared" si="70"/>
        <v>-2.4078039479012019</v>
      </c>
      <c r="AC107" s="4">
        <f t="shared" si="71"/>
        <v>-2.4136997583247295</v>
      </c>
      <c r="AD107">
        <f t="shared" si="72"/>
        <v>-2.3981051282383454</v>
      </c>
      <c r="AF107" t="s">
        <v>9</v>
      </c>
      <c r="AG107">
        <v>-192.74954219</v>
      </c>
      <c r="AH107">
        <v>-152.30590577000001</v>
      </c>
      <c r="AI107">
        <v>-40.440102680000003</v>
      </c>
      <c r="AJ107">
        <v>-192.79885705000001</v>
      </c>
      <c r="AK107">
        <v>-152.34356579000001</v>
      </c>
      <c r="AL107">
        <v>-40.451583919999997</v>
      </c>
      <c r="AM107">
        <v>-192.81308924999999</v>
      </c>
      <c r="AN107">
        <v>-152.35433008999999</v>
      </c>
      <c r="AO107">
        <v>-40.454979479999999</v>
      </c>
      <c r="AP107">
        <v>-192.74930889000001</v>
      </c>
      <c r="AQ107">
        <v>-152.30568235999999</v>
      </c>
      <c r="AR107">
        <v>-40.440086139999998</v>
      </c>
      <c r="AS107">
        <v>-192.79806707</v>
      </c>
      <c r="AT107">
        <v>-152.34290358999999</v>
      </c>
      <c r="AU107">
        <v>-40.45144389</v>
      </c>
      <c r="AV107">
        <v>-192.81180494</v>
      </c>
      <c r="AW107">
        <v>-152.35329297999999</v>
      </c>
      <c r="AX107">
        <v>-40.45473045</v>
      </c>
    </row>
    <row r="108" spans="1:50" ht="17" x14ac:dyDescent="0.25">
      <c r="A108" s="5">
        <v>12</v>
      </c>
      <c r="B108" t="s">
        <v>3</v>
      </c>
      <c r="C108" t="s">
        <v>2</v>
      </c>
      <c r="D108" t="s">
        <v>1</v>
      </c>
      <c r="E108" s="3">
        <v>1</v>
      </c>
      <c r="F108" s="2">
        <v>-2.5611718832240791</v>
      </c>
      <c r="G108" s="3">
        <f t="shared" si="51"/>
        <v>0.17287700130790906</v>
      </c>
      <c r="H108" s="3">
        <f t="shared" si="52"/>
        <v>8.042602668802612E-2</v>
      </c>
      <c r="I108" s="3">
        <f t="shared" si="53"/>
        <v>3.8658994358799603E-2</v>
      </c>
      <c r="J108" s="3">
        <f t="shared" si="54"/>
        <v>1.9811992650447863E-2</v>
      </c>
      <c r="K108" s="3">
        <f t="shared" si="55"/>
        <v>5.1621543144872994E-3</v>
      </c>
      <c r="L108" s="3">
        <f t="shared" si="56"/>
        <v>0.17272012393776404</v>
      </c>
      <c r="M108" s="3">
        <f t="shared" si="57"/>
        <v>7.1521666877506718E-2</v>
      </c>
      <c r="N108" s="3">
        <f t="shared" si="58"/>
        <v>3.8577418125967267E-2</v>
      </c>
      <c r="O108" s="3">
        <f t="shared" si="59"/>
        <v>5.172482934110878E-3</v>
      </c>
      <c r="P108" s="3">
        <f t="shared" si="60"/>
        <v>4.0129604194341084E-3</v>
      </c>
      <c r="Q108" s="3">
        <f t="shared" si="61"/>
        <v>1.9801011234537924E-2</v>
      </c>
      <c r="R108" s="3"/>
      <c r="S108" s="3"/>
      <c r="T108" s="4">
        <f t="shared" si="62"/>
        <v>-2.38829488191617</v>
      </c>
      <c r="U108" s="4">
        <f t="shared" si="63"/>
        <v>-2.480745856536053</v>
      </c>
      <c r="V108" s="4">
        <f t="shared" si="64"/>
        <v>-2.5225128888652795</v>
      </c>
      <c r="W108" s="4">
        <f t="shared" si="65"/>
        <v>-2.5413598905736312</v>
      </c>
      <c r="X108" s="4">
        <f t="shared" si="66"/>
        <v>-2.5663340375385664</v>
      </c>
      <c r="Y108" s="4">
        <f t="shared" si="67"/>
        <v>-2.388451759286315</v>
      </c>
      <c r="Z108" s="4">
        <f t="shared" si="68"/>
        <v>-2.4896502163465724</v>
      </c>
      <c r="AA108" s="4">
        <f t="shared" si="69"/>
        <v>-2.5225944650981118</v>
      </c>
      <c r="AB108" s="4">
        <f t="shared" si="70"/>
        <v>-2.5559994002899682</v>
      </c>
      <c r="AC108" s="4">
        <f t="shared" si="71"/>
        <v>-2.557158922804645</v>
      </c>
      <c r="AD108">
        <f t="shared" si="72"/>
        <v>-2.5413708719895411</v>
      </c>
      <c r="AF108" t="s">
        <v>8</v>
      </c>
      <c r="AG108">
        <v>-192.74979812000001</v>
      </c>
      <c r="AH108">
        <v>-152.30590115999999</v>
      </c>
      <c r="AI108">
        <v>-40.44009097</v>
      </c>
      <c r="AJ108">
        <v>-192.7990973</v>
      </c>
      <c r="AK108">
        <v>-152.34356309</v>
      </c>
      <c r="AL108">
        <v>-40.451580890000002</v>
      </c>
      <c r="AM108">
        <v>-192.81332208000001</v>
      </c>
      <c r="AN108">
        <v>-152.35432877</v>
      </c>
      <c r="AO108">
        <v>-40.454973430000003</v>
      </c>
      <c r="AP108">
        <v>-192.74956097</v>
      </c>
      <c r="AQ108">
        <v>-152.30567655999999</v>
      </c>
      <c r="AR108">
        <v>-40.44007817</v>
      </c>
      <c r="AS108">
        <v>-192.79830758</v>
      </c>
      <c r="AT108">
        <v>-152.34290129999999</v>
      </c>
      <c r="AU108">
        <v>-40.451438770000003</v>
      </c>
      <c r="AV108">
        <v>-192.8120357</v>
      </c>
      <c r="AW108">
        <v>-152.35329171999999</v>
      </c>
      <c r="AX108">
        <v>-40.454723970000003</v>
      </c>
    </row>
    <row r="109" spans="1:50" ht="17" x14ac:dyDescent="0.25">
      <c r="A109" s="5">
        <v>12</v>
      </c>
      <c r="B109" t="s">
        <v>3</v>
      </c>
      <c r="C109" t="s">
        <v>2</v>
      </c>
      <c r="D109" t="s">
        <v>1</v>
      </c>
      <c r="E109" s="3">
        <v>1.05</v>
      </c>
      <c r="F109" s="2">
        <v>-2.6004658037822486</v>
      </c>
      <c r="G109" s="3">
        <f t="shared" si="51"/>
        <v>0.15086324372640281</v>
      </c>
      <c r="H109" s="3">
        <f t="shared" si="52"/>
        <v>6.7548807406662803E-2</v>
      </c>
      <c r="I109" s="3">
        <f t="shared" si="53"/>
        <v>2.9929612890143176E-2</v>
      </c>
      <c r="J109" s="3">
        <f t="shared" si="54"/>
        <v>1.2925001658050661E-2</v>
      </c>
      <c r="K109" s="3">
        <f t="shared" si="55"/>
        <v>9.5397059468611545E-3</v>
      </c>
      <c r="L109" s="3">
        <f t="shared" si="56"/>
        <v>0.15116444828903131</v>
      </c>
      <c r="M109" s="3">
        <f t="shared" si="57"/>
        <v>5.8311867564836639E-2</v>
      </c>
      <c r="N109" s="3">
        <f t="shared" si="58"/>
        <v>2.9954713267761335E-2</v>
      </c>
      <c r="O109" s="3">
        <f t="shared" si="59"/>
        <v>2.5654732272299974E-3</v>
      </c>
      <c r="P109" s="3">
        <f t="shared" si="60"/>
        <v>2.0294482492833055E-4</v>
      </c>
      <c r="Q109" s="3">
        <f t="shared" si="61"/>
        <v>1.2946085977434851E-2</v>
      </c>
      <c r="R109" s="3"/>
      <c r="S109" s="3"/>
      <c r="T109" s="4">
        <f t="shared" si="62"/>
        <v>-2.4496025600558458</v>
      </c>
      <c r="U109" s="4">
        <f t="shared" si="63"/>
        <v>-2.5329169963755858</v>
      </c>
      <c r="V109" s="4">
        <f t="shared" si="64"/>
        <v>-2.5705361908921054</v>
      </c>
      <c r="W109" s="4">
        <f t="shared" si="65"/>
        <v>-2.5875408021241979</v>
      </c>
      <c r="X109" s="4">
        <f t="shared" si="66"/>
        <v>-2.6100055097291097</v>
      </c>
      <c r="Y109" s="4">
        <f t="shared" si="67"/>
        <v>-2.4493013554932173</v>
      </c>
      <c r="Z109" s="4">
        <f t="shared" si="68"/>
        <v>-2.5421539362174119</v>
      </c>
      <c r="AA109" s="4">
        <f t="shared" si="69"/>
        <v>-2.5705110905144872</v>
      </c>
      <c r="AB109" s="4">
        <f t="shared" si="70"/>
        <v>-2.6030312770094786</v>
      </c>
      <c r="AC109" s="4">
        <f t="shared" si="71"/>
        <v>-2.6002628589573202</v>
      </c>
      <c r="AD109">
        <f t="shared" si="72"/>
        <v>-2.5875197178048137</v>
      </c>
      <c r="AF109" t="s">
        <v>7</v>
      </c>
      <c r="AG109">
        <v>-192.74988988999999</v>
      </c>
      <c r="AH109">
        <v>-152.30589839999999</v>
      </c>
      <c r="AI109">
        <v>-40.440087800000001</v>
      </c>
      <c r="AJ109">
        <v>-192.79917813</v>
      </c>
      <c r="AK109">
        <v>-152.34356074999999</v>
      </c>
      <c r="AL109">
        <v>-40.451580919999998</v>
      </c>
      <c r="AM109">
        <v>-192.81339681</v>
      </c>
      <c r="AN109">
        <v>-152.35432821000001</v>
      </c>
      <c r="AO109">
        <v>-40.454972189999999</v>
      </c>
      <c r="AP109">
        <v>-192.74965040999999</v>
      </c>
      <c r="AQ109">
        <v>-152.30567210999999</v>
      </c>
      <c r="AR109">
        <v>-40.440075090000001</v>
      </c>
      <c r="AS109">
        <v>-192.79838824000001</v>
      </c>
      <c r="AT109">
        <v>-152.34289932999999</v>
      </c>
      <c r="AU109">
        <v>-40.451437730000002</v>
      </c>
      <c r="AV109">
        <v>-192.81210927000001</v>
      </c>
      <c r="AW109">
        <v>-152.35329035000001</v>
      </c>
      <c r="AX109">
        <v>-40.45472255</v>
      </c>
    </row>
    <row r="110" spans="1:50" ht="17" x14ac:dyDescent="0.25">
      <c r="A110" s="5">
        <v>12</v>
      </c>
      <c r="B110" t="s">
        <v>3</v>
      </c>
      <c r="C110" t="s">
        <v>2</v>
      </c>
      <c r="D110" t="s">
        <v>1</v>
      </c>
      <c r="E110" s="3">
        <v>1.1000000000000001</v>
      </c>
      <c r="F110" s="2">
        <v>-2.5697662753400068</v>
      </c>
      <c r="G110" s="3">
        <f t="shared" si="51"/>
        <v>0.13510471647140143</v>
      </c>
      <c r="H110" s="3">
        <f t="shared" si="52"/>
        <v>5.9753375723474722E-2</v>
      </c>
      <c r="I110" s="3">
        <f t="shared" si="53"/>
        <v>2.841555129554818E-2</v>
      </c>
      <c r="J110" s="3">
        <f t="shared" si="54"/>
        <v>1.0350448911173427E-2</v>
      </c>
      <c r="K110" s="3">
        <f t="shared" si="55"/>
        <v>4.4634776124401476E-3</v>
      </c>
      <c r="L110" s="3">
        <f t="shared" si="56"/>
        <v>0.13582007732492096</v>
      </c>
      <c r="M110" s="3">
        <f t="shared" si="57"/>
        <v>5.123807180839357E-2</v>
      </c>
      <c r="N110" s="3">
        <f t="shared" si="58"/>
        <v>2.729230928232651E-2</v>
      </c>
      <c r="O110" s="3">
        <f t="shared" si="59"/>
        <v>4.2167958382135495E-3</v>
      </c>
      <c r="P110" s="3">
        <f t="shared" si="60"/>
        <v>2.168886304157791E-3</v>
      </c>
      <c r="Q110" s="3">
        <f t="shared" si="61"/>
        <v>1.0400524170919745E-2</v>
      </c>
      <c r="R110" s="3"/>
      <c r="S110" s="3"/>
      <c r="T110" s="4">
        <f t="shared" si="62"/>
        <v>-2.4346615588686054</v>
      </c>
      <c r="U110" s="4">
        <f t="shared" si="63"/>
        <v>-2.5100128996165321</v>
      </c>
      <c r="V110" s="4">
        <f t="shared" si="64"/>
        <v>-2.5413507240444586</v>
      </c>
      <c r="W110" s="4">
        <f t="shared" si="65"/>
        <v>-2.5594158264288334</v>
      </c>
      <c r="X110" s="4">
        <f t="shared" si="66"/>
        <v>-2.5742297529524469</v>
      </c>
      <c r="Y110" s="4">
        <f t="shared" si="67"/>
        <v>-2.4339461980150858</v>
      </c>
      <c r="Z110" s="4">
        <f t="shared" si="68"/>
        <v>-2.5185282035316132</v>
      </c>
      <c r="AA110" s="4">
        <f t="shared" si="69"/>
        <v>-2.5424739660576803</v>
      </c>
      <c r="AB110" s="4">
        <f t="shared" si="70"/>
        <v>-2.5739830711782203</v>
      </c>
      <c r="AC110" s="4">
        <f t="shared" si="71"/>
        <v>-2.567597389035849</v>
      </c>
      <c r="AD110">
        <f t="shared" si="72"/>
        <v>-2.559365751169087</v>
      </c>
      <c r="AF110" t="s">
        <v>6</v>
      </c>
      <c r="AG110">
        <v>-192.74986451000001</v>
      </c>
      <c r="AH110">
        <v>-152.30589560999999</v>
      </c>
      <c r="AI110">
        <v>-40.440089020000002</v>
      </c>
      <c r="AJ110">
        <v>-192.79914345</v>
      </c>
      <c r="AK110">
        <v>-152.3435589</v>
      </c>
      <c r="AL110">
        <v>-40.451584590000003</v>
      </c>
      <c r="AM110">
        <v>-192.81335662999999</v>
      </c>
      <c r="AN110">
        <v>-152.35432931</v>
      </c>
      <c r="AO110">
        <v>-40.454977419999999</v>
      </c>
      <c r="AP110">
        <v>-192.74962378999999</v>
      </c>
      <c r="AQ110">
        <v>-152.30566866000001</v>
      </c>
      <c r="AR110">
        <v>-40.440076390000002</v>
      </c>
      <c r="AS110">
        <v>-192.79835258</v>
      </c>
      <c r="AT110">
        <v>-152.34289762</v>
      </c>
      <c r="AU110">
        <v>-40.451441430000003</v>
      </c>
      <c r="AV110">
        <v>-192.81206825000001</v>
      </c>
      <c r="AW110">
        <v>-152.35328956000001</v>
      </c>
      <c r="AX110">
        <v>-40.454726999999998</v>
      </c>
    </row>
    <row r="111" spans="1:50" ht="17" x14ac:dyDescent="0.25">
      <c r="A111" s="5">
        <v>12</v>
      </c>
      <c r="B111" t="s">
        <v>3</v>
      </c>
      <c r="C111" t="s">
        <v>2</v>
      </c>
      <c r="D111" t="s">
        <v>1</v>
      </c>
      <c r="E111" s="3">
        <v>1.25</v>
      </c>
      <c r="F111" s="2">
        <v>-2.2694371015642529</v>
      </c>
      <c r="G111" s="3">
        <f t="shared" si="51"/>
        <v>9.3949516396715893E-2</v>
      </c>
      <c r="H111" s="3">
        <f t="shared" si="52"/>
        <v>4.5555983747633366E-2</v>
      </c>
      <c r="I111" s="3">
        <f t="shared" si="53"/>
        <v>2.2212630355740171E-2</v>
      </c>
      <c r="J111" s="3">
        <f t="shared" si="54"/>
        <v>1.382752174654911E-2</v>
      </c>
      <c r="K111" s="3">
        <f t="shared" si="55"/>
        <v>2.278756809524829E-3</v>
      </c>
      <c r="L111" s="3">
        <f t="shared" si="56"/>
        <v>9.7018037855918227E-2</v>
      </c>
      <c r="M111" s="3">
        <f t="shared" si="57"/>
        <v>3.9619743876925906E-2</v>
      </c>
      <c r="N111" s="3">
        <f t="shared" si="58"/>
        <v>1.8008316692277759E-2</v>
      </c>
      <c r="O111" s="3">
        <f t="shared" si="59"/>
        <v>1.9874510942239354E-3</v>
      </c>
      <c r="P111" s="3">
        <f t="shared" si="60"/>
        <v>4.6659675670253087E-3</v>
      </c>
      <c r="Q111" s="3">
        <f t="shared" si="61"/>
        <v>1.4042318248693064E-2</v>
      </c>
      <c r="R111" s="3"/>
      <c r="S111" s="3"/>
      <c r="T111" s="4">
        <f t="shared" si="62"/>
        <v>-2.175487585167537</v>
      </c>
      <c r="U111" s="4">
        <f t="shared" si="63"/>
        <v>-2.2238811178166196</v>
      </c>
      <c r="V111" s="4">
        <f t="shared" si="64"/>
        <v>-2.2472244712085128</v>
      </c>
      <c r="W111" s="4">
        <f t="shared" si="65"/>
        <v>-2.2556095798177038</v>
      </c>
      <c r="X111" s="4">
        <f t="shared" si="66"/>
        <v>-2.2717158583737778</v>
      </c>
      <c r="Y111" s="4">
        <f t="shared" si="67"/>
        <v>-2.1724190637083347</v>
      </c>
      <c r="Z111" s="4">
        <f t="shared" si="68"/>
        <v>-2.229817357687327</v>
      </c>
      <c r="AA111" s="4">
        <f t="shared" si="69"/>
        <v>-2.2514287848719752</v>
      </c>
      <c r="AB111" s="4">
        <f t="shared" si="70"/>
        <v>-2.267449650470029</v>
      </c>
      <c r="AC111" s="4">
        <f t="shared" si="71"/>
        <v>-2.2741030691312782</v>
      </c>
      <c r="AD111">
        <f t="shared" si="72"/>
        <v>-2.2553947833155599</v>
      </c>
      <c r="AF111" t="s">
        <v>5</v>
      </c>
      <c r="AG111">
        <v>-192.74942831999999</v>
      </c>
      <c r="AH111">
        <v>-152.30588526</v>
      </c>
      <c r="AI111">
        <v>-40.4400762</v>
      </c>
      <c r="AJ111">
        <v>-192.79867278</v>
      </c>
      <c r="AK111">
        <v>-152.34355443999999</v>
      </c>
      <c r="AL111">
        <v>-40.451574360000002</v>
      </c>
      <c r="AM111">
        <v>-192.81288097999999</v>
      </c>
      <c r="AN111">
        <v>-152.35432843999999</v>
      </c>
      <c r="AO111">
        <v>-40.454971360000002</v>
      </c>
      <c r="AP111">
        <v>-192.74918345</v>
      </c>
      <c r="AQ111">
        <v>-152.30565763000001</v>
      </c>
      <c r="AR111">
        <v>-40.440063850000001</v>
      </c>
      <c r="AS111">
        <v>-192.79787897</v>
      </c>
      <c r="AT111">
        <v>-152.34289394999999</v>
      </c>
      <c r="AU111">
        <v>-40.451431579999998</v>
      </c>
      <c r="AV111">
        <v>-192.81159259</v>
      </c>
      <c r="AW111">
        <v>-152.35328734999999</v>
      </c>
      <c r="AX111">
        <v>-40.454717359999997</v>
      </c>
    </row>
    <row r="112" spans="1:50" ht="17" x14ac:dyDescent="0.25">
      <c r="A112" s="5">
        <v>12</v>
      </c>
      <c r="B112" t="s">
        <v>3</v>
      </c>
      <c r="C112" t="s">
        <v>2</v>
      </c>
      <c r="D112" t="s">
        <v>1</v>
      </c>
      <c r="E112" s="3">
        <v>1.5</v>
      </c>
      <c r="F112" s="2">
        <v>-1.6397243638674837</v>
      </c>
      <c r="G112" s="3">
        <f t="shared" si="51"/>
        <v>4.1200388460204795E-2</v>
      </c>
      <c r="H112" s="3">
        <f t="shared" si="52"/>
        <v>2.6340963501338077E-2</v>
      </c>
      <c r="I112" s="3">
        <f t="shared" si="53"/>
        <v>1.0747352438064128E-2</v>
      </c>
      <c r="J112" s="3">
        <f t="shared" si="54"/>
        <v>1.6598614175775905E-2</v>
      </c>
      <c r="K112" s="3">
        <f t="shared" si="55"/>
        <v>5.6131575299609437E-3</v>
      </c>
      <c r="L112" s="3">
        <f t="shared" si="56"/>
        <v>4.4099482362681908E-2</v>
      </c>
      <c r="M112" s="3">
        <f t="shared" si="57"/>
        <v>2.1408738846822706E-2</v>
      </c>
      <c r="N112" s="3">
        <f t="shared" si="58"/>
        <v>1.1243084948411308E-2</v>
      </c>
      <c r="O112" s="3">
        <f t="shared" si="59"/>
        <v>6.5319081215309271E-3</v>
      </c>
      <c r="P112" s="3">
        <f t="shared" si="60"/>
        <v>5.7748085827480367E-4</v>
      </c>
      <c r="Q112" s="3">
        <f t="shared" si="61"/>
        <v>1.6801550748949401E-2</v>
      </c>
      <c r="R112" s="3"/>
      <c r="S112" s="3"/>
      <c r="T112" s="4">
        <f t="shared" si="62"/>
        <v>-1.5985239754072789</v>
      </c>
      <c r="U112" s="4">
        <f t="shared" si="63"/>
        <v>-1.6133834003661456</v>
      </c>
      <c r="V112" s="4">
        <f t="shared" si="64"/>
        <v>-1.6289770114294195</v>
      </c>
      <c r="W112" s="4">
        <f t="shared" si="65"/>
        <v>-1.6231257496917078</v>
      </c>
      <c r="X112" s="4">
        <f t="shared" si="66"/>
        <v>-1.6453375213974446</v>
      </c>
      <c r="Y112" s="4">
        <f t="shared" si="67"/>
        <v>-1.5956248815048018</v>
      </c>
      <c r="Z112" s="4">
        <f t="shared" si="68"/>
        <v>-1.618315625020661</v>
      </c>
      <c r="AA112" s="4">
        <f t="shared" si="69"/>
        <v>-1.6284812789190724</v>
      </c>
      <c r="AB112" s="4">
        <f t="shared" si="70"/>
        <v>-1.6331924557459527</v>
      </c>
      <c r="AC112" s="4">
        <f t="shared" si="71"/>
        <v>-1.6391468830092089</v>
      </c>
      <c r="AD112">
        <f t="shared" si="72"/>
        <v>-1.6229228131185343</v>
      </c>
      <c r="AF112" t="s">
        <v>4</v>
      </c>
      <c r="AG112">
        <v>-192.74848696000001</v>
      </c>
      <c r="AH112">
        <v>-152.30586847999999</v>
      </c>
      <c r="AI112">
        <v>-40.440071070000002</v>
      </c>
      <c r="AJ112" s="20">
        <v>-192.79769479000001</v>
      </c>
      <c r="AK112">
        <v>-152.34355106999999</v>
      </c>
      <c r="AL112">
        <v>-40.451572630000001</v>
      </c>
      <c r="AM112">
        <v>-192.81189836999999</v>
      </c>
      <c r="AN112">
        <v>-152.35432908999999</v>
      </c>
      <c r="AO112">
        <v>-40.454973340000002</v>
      </c>
      <c r="AP112">
        <v>-192.74824104999999</v>
      </c>
      <c r="AQ112">
        <v>-152.30563907999999</v>
      </c>
      <c r="AR112">
        <v>-40.440059179999999</v>
      </c>
      <c r="AS112">
        <v>-192.79690002999999</v>
      </c>
      <c r="AT112">
        <v>-152.34289090999999</v>
      </c>
      <c r="AU112">
        <v>-40.451430170000002</v>
      </c>
      <c r="AV112">
        <v>-192.81059988999999</v>
      </c>
      <c r="AW112">
        <v>-152.35328647</v>
      </c>
      <c r="AX112">
        <v>-40.454718270000001</v>
      </c>
    </row>
    <row r="113" spans="1:50" ht="17" x14ac:dyDescent="0.25">
      <c r="A113" s="5">
        <v>12</v>
      </c>
      <c r="B113" t="s">
        <v>3</v>
      </c>
      <c r="C113" t="s">
        <v>2</v>
      </c>
      <c r="D113" t="s">
        <v>1</v>
      </c>
      <c r="E113" s="3">
        <v>2</v>
      </c>
      <c r="F113" s="2">
        <v>-0.82822764159348805</v>
      </c>
      <c r="G113" s="3">
        <f t="shared" si="51"/>
        <v>7.9660484893410155E-3</v>
      </c>
      <c r="H113" s="3">
        <f t="shared" si="52"/>
        <v>9.6477739368909798E-3</v>
      </c>
      <c r="I113" s="3">
        <f t="shared" si="53"/>
        <v>5.0732296913004182E-3</v>
      </c>
      <c r="J113" s="3">
        <f t="shared" si="54"/>
        <v>1.0750370896401407E-2</v>
      </c>
      <c r="K113" s="3">
        <f t="shared" si="55"/>
        <v>2.7370785986113866E-4</v>
      </c>
      <c r="L113" s="3">
        <f t="shared" si="56"/>
        <v>1.3858362700331139E-2</v>
      </c>
      <c r="M113" s="3">
        <f t="shared" si="57"/>
        <v>8.0413496177366151E-3</v>
      </c>
      <c r="N113" s="3">
        <f t="shared" si="58"/>
        <v>5.0230289182293664E-3</v>
      </c>
      <c r="O113" s="3">
        <f t="shared" si="59"/>
        <v>4.2275160650333543E-3</v>
      </c>
      <c r="P113" s="3">
        <f t="shared" si="60"/>
        <v>1.8562662171069944E-3</v>
      </c>
      <c r="Q113" s="3">
        <f t="shared" si="61"/>
        <v>1.1162832891170704E-2</v>
      </c>
      <c r="R113" s="3"/>
      <c r="S113" s="3"/>
      <c r="T113" s="4">
        <f t="shared" si="62"/>
        <v>-0.82026159310414704</v>
      </c>
      <c r="U113" s="4">
        <f t="shared" si="63"/>
        <v>-0.81857986765659707</v>
      </c>
      <c r="V113" s="4">
        <f t="shared" si="64"/>
        <v>-0.82315441190218763</v>
      </c>
      <c r="W113" s="4">
        <f t="shared" si="65"/>
        <v>-0.81747727069708664</v>
      </c>
      <c r="X113" s="4">
        <f t="shared" si="66"/>
        <v>-0.82795393373362691</v>
      </c>
      <c r="Y113" s="4">
        <f t="shared" si="67"/>
        <v>-0.81436927889315691</v>
      </c>
      <c r="Z113" s="4">
        <f t="shared" si="68"/>
        <v>-0.82018629197575144</v>
      </c>
      <c r="AA113" s="4">
        <f t="shared" si="69"/>
        <v>-0.82320461267525868</v>
      </c>
      <c r="AB113" s="4">
        <f t="shared" si="70"/>
        <v>-0.8240001255284547</v>
      </c>
      <c r="AC113" s="4">
        <f t="shared" si="71"/>
        <v>-0.82637137537638106</v>
      </c>
      <c r="AD113">
        <f t="shared" si="72"/>
        <v>-0.81706480870231735</v>
      </c>
      <c r="AF113" t="s">
        <v>0</v>
      </c>
      <c r="AG113">
        <v>-192.74720468999999</v>
      </c>
      <c r="AH113">
        <v>-152.30584468000001</v>
      </c>
      <c r="AI113">
        <v>-40.44005284</v>
      </c>
      <c r="AJ113">
        <v>-192.79642318000001</v>
      </c>
      <c r="AK113">
        <v>-152.34354826000001</v>
      </c>
      <c r="AL113">
        <v>-40.451570429999997</v>
      </c>
      <c r="AM113">
        <v>-192.81061326</v>
      </c>
      <c r="AN113">
        <v>-152.35432943000001</v>
      </c>
      <c r="AO113">
        <v>-40.454972050000002</v>
      </c>
      <c r="AP113">
        <v>-192.74695388999999</v>
      </c>
      <c r="AQ113">
        <v>-152.30561367000001</v>
      </c>
      <c r="AR113">
        <v>-40.440042439999999</v>
      </c>
      <c r="AS113">
        <v>-192.79562335</v>
      </c>
      <c r="AT113">
        <v>-152.34288823</v>
      </c>
      <c r="AU113">
        <v>-40.451428069999999</v>
      </c>
      <c r="AV113">
        <v>-192.80931493</v>
      </c>
      <c r="AW113">
        <v>-152.35328602999999</v>
      </c>
      <c r="AX113">
        <v>-40.454717039999998</v>
      </c>
    </row>
  </sheetData>
  <conditionalFormatting sqref="G18:P113">
    <cfRule type="colorScale" priority="2">
      <colorScale>
        <cfvo type="min"/>
        <cfvo type="max"/>
        <color rgb="FFFCFCFF"/>
        <color rgb="FFF8696B"/>
      </colorScale>
    </cfRule>
  </conditionalFormatting>
  <conditionalFormatting sqref="Q18:Q113">
    <cfRule type="colorScale" priority="1">
      <colorScale>
        <cfvo type="min"/>
        <cfvo type="max"/>
        <color rgb="FFFCFCFF"/>
        <color rgb="FFF8696B"/>
      </colorScale>
    </cfRule>
  </conditionalFormatting>
  <conditionalFormatting sqref="R18:R113">
    <cfRule type="colorScale" priority="4">
      <colorScale>
        <cfvo type="min"/>
        <cfvo type="max"/>
        <color rgb="FFFCFCFF"/>
        <color rgb="FFF8696B"/>
      </colorScale>
    </cfRule>
  </conditionalFormatting>
  <conditionalFormatting sqref="S18:S1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E63B2-F9C1-F04A-A891-A0BEDECC152A}">
  <dimension ref="A1:DI113"/>
  <sheetViews>
    <sheetView workbookViewId="0">
      <selection activeCell="E2" sqref="E2"/>
    </sheetView>
  </sheetViews>
  <sheetFormatPr baseColWidth="10" defaultRowHeight="16" x14ac:dyDescent="0.2"/>
  <cols>
    <col min="3" max="3" width="4.33203125" customWidth="1"/>
    <col min="5" max="5" width="10.83203125" style="3"/>
    <col min="6" max="6" width="10.83203125" style="2"/>
    <col min="23" max="23" width="14" customWidth="1"/>
    <col min="43" max="43" width="15.33203125" bestFit="1" customWidth="1"/>
    <col min="44" max="44" width="15" bestFit="1" customWidth="1"/>
    <col min="47" max="47" width="19" bestFit="1" customWidth="1"/>
    <col min="52" max="52" width="15" bestFit="1" customWidth="1"/>
    <col min="56" max="56" width="18.6640625" bestFit="1" customWidth="1"/>
    <col min="59" max="59" width="12.83203125" customWidth="1"/>
  </cols>
  <sheetData>
    <row r="1" spans="1:84" x14ac:dyDescent="0.2">
      <c r="G1" t="s">
        <v>288</v>
      </c>
      <c r="AI1" s="84">
        <f>1/((4/3)^3.22-1)</f>
        <v>0.65563434335653203</v>
      </c>
      <c r="AJ1" s="84">
        <f>1/((5/4)^3-1)</f>
        <v>1.0491803278688525</v>
      </c>
      <c r="AN1" s="84">
        <f>1/((4/3)^3.22-1)</f>
        <v>0.65563434335653203</v>
      </c>
      <c r="AO1" s="84">
        <f>1/((5/4)^3-1)</f>
        <v>1.0491803278688525</v>
      </c>
      <c r="AS1" s="84">
        <f>1/((4/3)^3.22-1)</f>
        <v>0.65563434335653203</v>
      </c>
      <c r="AT1" s="84">
        <f>1/((5/4)^3-1)</f>
        <v>1.0491803278688525</v>
      </c>
      <c r="AU1" s="84"/>
      <c r="AV1" s="84"/>
      <c r="AW1" s="84"/>
      <c r="AX1" s="84"/>
      <c r="BA1">
        <v>0.99</v>
      </c>
    </row>
    <row r="2" spans="1:84" ht="211" x14ac:dyDescent="0.2">
      <c r="A2" s="13"/>
      <c r="B2" s="13"/>
      <c r="C2" s="13"/>
      <c r="D2" s="13"/>
      <c r="E2" s="15"/>
      <c r="F2" s="14"/>
      <c r="G2" s="13" t="str">
        <f t="shared" ref="G2:AB2" si="0">AF17</f>
        <v>NormalPNO/haVTZ</v>
      </c>
      <c r="H2" s="13" t="str">
        <f t="shared" si="0"/>
        <v>NormalPNO/haVQZ</v>
      </c>
      <c r="I2" s="13" t="str">
        <f t="shared" si="0"/>
        <v>NormalPNO/haV5Z</v>
      </c>
      <c r="J2" s="13" t="str">
        <f t="shared" si="0"/>
        <v>Normal/{T,Q}</v>
      </c>
      <c r="K2" s="13" t="str">
        <f t="shared" si="0"/>
        <v>Normal/{Q,5}</v>
      </c>
      <c r="L2" s="13" t="str">
        <f t="shared" si="0"/>
        <v>TightPNO_1E-6/haVTZ</v>
      </c>
      <c r="M2" s="13" t="str">
        <f t="shared" si="0"/>
        <v>TightPNO_1E-6/haVQZ</v>
      </c>
      <c r="N2" s="13" t="str">
        <f t="shared" si="0"/>
        <v>TightPNO_1E-6/haV5Z</v>
      </c>
      <c r="O2" s="13" t="str">
        <f t="shared" si="0"/>
        <v>TightPNO_1E-6/{T,Q}</v>
      </c>
      <c r="P2" s="13" t="str">
        <f t="shared" si="0"/>
        <v>TightPNO_1E-6/{Q,5}</v>
      </c>
      <c r="Q2" s="13" t="str">
        <f t="shared" si="0"/>
        <v>TightPNO/haVTZ</v>
      </c>
      <c r="R2" s="13" t="str">
        <f t="shared" si="0"/>
        <v>TightPNO/haVQZ</v>
      </c>
      <c r="S2" s="13" t="str">
        <f t="shared" si="0"/>
        <v>TightPNO/haV5Z</v>
      </c>
      <c r="T2" s="13" t="str">
        <f t="shared" si="0"/>
        <v>TightPNO/{T,Q}</v>
      </c>
      <c r="U2" s="13" t="str">
        <f t="shared" si="0"/>
        <v>TightPNO/{Q,5}</v>
      </c>
      <c r="V2" s="13" t="str">
        <f t="shared" si="0"/>
        <v>TightPNO/CPS/haVTZ</v>
      </c>
      <c r="W2" s="13" t="str">
        <f t="shared" si="0"/>
        <v>TightPNO/CPS/haVQZ</v>
      </c>
      <c r="X2" s="13" t="str">
        <f t="shared" si="0"/>
        <v>TightPNO/CPS/haV5Z</v>
      </c>
      <c r="Y2" s="13" t="str">
        <f t="shared" si="0"/>
        <v>TightPNO/CPS/{T,Q}</v>
      </c>
      <c r="Z2" s="13" t="str">
        <f t="shared" si="0"/>
        <v>TightPNO/CPS/{Q,5}</v>
      </c>
      <c r="AA2" s="13" t="str">
        <f t="shared" si="0"/>
        <v>vTightPNO/haVTZ</v>
      </c>
      <c r="AB2" s="13" t="str">
        <f t="shared" si="0"/>
        <v>Normal{T,Q} }+c1*(Tight/CPS-Normal)/T</v>
      </c>
      <c r="AC2" s="13"/>
      <c r="AD2" s="13"/>
      <c r="AF2" s="13"/>
      <c r="AG2" s="13"/>
      <c r="AH2" s="13"/>
      <c r="AK2" s="13"/>
      <c r="AL2" s="13"/>
      <c r="AM2" s="13"/>
      <c r="AP2" s="13"/>
      <c r="AQ2" s="13"/>
      <c r="AR2" s="13"/>
      <c r="AZ2" s="13"/>
      <c r="BD2" s="13"/>
      <c r="BE2" s="13"/>
      <c r="BF2" s="13"/>
      <c r="BG2" s="13"/>
    </row>
    <row r="3" spans="1:84" x14ac:dyDescent="0.2">
      <c r="A3" s="12"/>
      <c r="B3" s="12"/>
      <c r="C3" s="12"/>
      <c r="D3" s="12"/>
      <c r="E3" s="2" t="s">
        <v>123</v>
      </c>
      <c r="F3" s="12" t="s">
        <v>122</v>
      </c>
      <c r="G3" s="2">
        <f t="shared" ref="G3:AB3" si="1">SQRT(SUMXMY2(AF18:AF113,$F18:$F113)/COUNT(AF18:AF113))</f>
        <v>0.31737359930693831</v>
      </c>
      <c r="H3" s="2">
        <f t="shared" si="1"/>
        <v>0.21608037645665976</v>
      </c>
      <c r="I3" s="2">
        <f t="shared" si="1"/>
        <v>0.18639068139808279</v>
      </c>
      <c r="J3" s="2">
        <f t="shared" si="1"/>
        <v>0.15353647381629187</v>
      </c>
      <c r="K3" s="2">
        <f t="shared" si="1"/>
        <v>0.15625174014109974</v>
      </c>
      <c r="L3" s="2">
        <f t="shared" si="1"/>
        <v>0.24767523802694338</v>
      </c>
      <c r="M3" s="2">
        <f t="shared" si="1"/>
        <v>0.15832411628745366</v>
      </c>
      <c r="N3" s="2">
        <f t="shared" si="1"/>
        <v>0.12609443183479593</v>
      </c>
      <c r="O3" s="2">
        <f t="shared" si="1"/>
        <v>0.10087638202496636</v>
      </c>
      <c r="P3" s="2">
        <f t="shared" si="1"/>
        <v>9.2974139453113169E-2</v>
      </c>
      <c r="Q3" s="2">
        <f t="shared" si="1"/>
        <v>0.196817833429378</v>
      </c>
      <c r="R3" s="2">
        <f t="shared" si="1"/>
        <v>9.8933575382431929E-2</v>
      </c>
      <c r="S3" s="2">
        <f t="shared" si="1"/>
        <v>7.3075481929775546E-2</v>
      </c>
      <c r="T3" s="2">
        <f t="shared" si="1"/>
        <v>3.6774511729904445E-2</v>
      </c>
      <c r="U3" s="2">
        <f t="shared" si="1"/>
        <v>4.7335745363297134E-2</v>
      </c>
      <c r="V3" s="2">
        <f t="shared" si="1"/>
        <v>0.17207550103389876</v>
      </c>
      <c r="W3" s="2">
        <f t="shared" si="1"/>
        <v>7.0364090360354348E-2</v>
      </c>
      <c r="X3" s="2">
        <f t="shared" si="1"/>
        <v>4.825078284079188E-2</v>
      </c>
      <c r="Y3" s="2">
        <f t="shared" si="1"/>
        <v>1.6774674211072434E-2</v>
      </c>
      <c r="Z3" s="2">
        <f t="shared" si="1"/>
        <v>3.0244617037405348E-2</v>
      </c>
      <c r="AA3" s="2">
        <f t="shared" si="1"/>
        <v>0.18504399390552173</v>
      </c>
      <c r="AB3" s="2">
        <f t="shared" si="1"/>
        <v>5.3061528363962399E-2</v>
      </c>
      <c r="AC3" s="2"/>
      <c r="AD3" s="2"/>
      <c r="AF3" s="12"/>
      <c r="AG3" s="12"/>
      <c r="AH3" s="12"/>
      <c r="AK3" s="12"/>
      <c r="AL3" s="12"/>
      <c r="AM3" s="12"/>
      <c r="AP3" s="12"/>
      <c r="AQ3" s="12"/>
      <c r="AR3" s="12"/>
      <c r="AZ3" s="12"/>
      <c r="BD3" s="12"/>
      <c r="BE3" s="12"/>
      <c r="BF3" s="12"/>
      <c r="BG3" s="12"/>
    </row>
    <row r="4" spans="1:84" x14ac:dyDescent="0.2">
      <c r="A4" s="40"/>
      <c r="B4" s="40"/>
      <c r="C4" s="40"/>
      <c r="D4" s="40"/>
      <c r="E4" s="62"/>
      <c r="F4" s="62" t="s">
        <v>121</v>
      </c>
      <c r="G4" s="62">
        <f t="shared" ref="G4:P11" si="2">SQRT((SUMXMY2(AF18,$F18)+SUMXMY2(AF26,$F26)+SUMXMY2(AF34,$F34)+SUMXMY2(AF42,$F42)+SUMXMY2(AF50,$F50)+SUMXMY2(AF58,$F58)+SUMXMY2(AF66,$F66)+SUMXMY2(AF74,$F74)+SUMXMY2(AF82,$F82)+SUMXMY2(AF90,$F90)+SUMXMY2(AF98,$F98)+SUMXMY2(AF106,$F106))/12)</f>
        <v>0.44474670559215079</v>
      </c>
      <c r="H4" s="62">
        <f t="shared" si="2"/>
        <v>0.28816488289292652</v>
      </c>
      <c r="I4" s="62">
        <f t="shared" si="2"/>
        <v>0.24619887170213822</v>
      </c>
      <c r="J4" s="62">
        <f t="shared" si="2"/>
        <v>0.18683727824327251</v>
      </c>
      <c r="K4" s="62">
        <f t="shared" si="2"/>
        <v>0.20263815184347739</v>
      </c>
      <c r="L4" s="62">
        <f t="shared" si="2"/>
        <v>0.35117257671181468</v>
      </c>
      <c r="M4" s="62">
        <f t="shared" si="2"/>
        <v>0.2199961152135306</v>
      </c>
      <c r="N4" s="62">
        <f t="shared" si="2"/>
        <v>0.17233635550207352</v>
      </c>
      <c r="O4" s="62">
        <f t="shared" si="2"/>
        <v>0.13486776928423905</v>
      </c>
      <c r="P4" s="62">
        <f t="shared" si="2"/>
        <v>0.12292081098197502</v>
      </c>
      <c r="Q4" s="62">
        <f t="shared" ref="Q4:Z11" si="3">SQRT((SUMXMY2(AP18,$F18)+SUMXMY2(AP26,$F26)+SUMXMY2(AP34,$F34)+SUMXMY2(AP42,$F42)+SUMXMY2(AP50,$F50)+SUMXMY2(AP58,$F58)+SUMXMY2(AP66,$F66)+SUMXMY2(AP74,$F74)+SUMXMY2(AP82,$F82)+SUMXMY2(AP90,$F90)+SUMXMY2(AP98,$F98)+SUMXMY2(AP106,$F106))/12)</f>
        <v>0.28482328251430911</v>
      </c>
      <c r="R4" s="62">
        <f t="shared" si="3"/>
        <v>0.14095486080713698</v>
      </c>
      <c r="S4" s="62">
        <f t="shared" si="3"/>
        <v>0.10252989213416459</v>
      </c>
      <c r="T4" s="62">
        <f t="shared" si="3"/>
        <v>4.756136901688069E-2</v>
      </c>
      <c r="U4" s="62">
        <f t="shared" si="3"/>
        <v>6.3411746866876048E-2</v>
      </c>
      <c r="V4" s="62">
        <f t="shared" si="3"/>
        <v>0.25235499815728696</v>
      </c>
      <c r="W4" s="62">
        <f t="shared" si="3"/>
        <v>0.1027034011633855</v>
      </c>
      <c r="X4" s="62">
        <f t="shared" si="3"/>
        <v>6.9603405579795122E-2</v>
      </c>
      <c r="Y4" s="62">
        <f t="shared" si="3"/>
        <v>1.6647200694078556E-2</v>
      </c>
      <c r="Z4" s="62">
        <f t="shared" si="3"/>
        <v>3.9501122430692051E-2</v>
      </c>
      <c r="AA4" s="62">
        <f t="shared" ref="AA4:AJ11" si="4">SQRT((SUMXMY2(AZ18,$F18)+SUMXMY2(AZ26,$F26)+SUMXMY2(AZ34,$F34)+SUMXMY2(AZ42,$F42)+SUMXMY2(AZ50,$F50)+SUMXMY2(AZ58,$F58)+SUMXMY2(AZ66,$F66)+SUMXMY2(AZ74,$F74)+SUMXMY2(AZ82,$F82)+SUMXMY2(AZ90,$F90)+SUMXMY2(AZ98,$F98)+SUMXMY2(AZ106,$F106))/12)</f>
        <v>0.26679288868373169</v>
      </c>
      <c r="AB4" s="62">
        <f t="shared" si="4"/>
        <v>2.2229003057397955E-2</v>
      </c>
      <c r="AC4" s="62"/>
      <c r="AD4" s="62"/>
      <c r="AF4" s="40"/>
      <c r="AG4" s="40"/>
      <c r="AH4" s="40"/>
      <c r="AK4" s="40"/>
      <c r="AL4" s="40"/>
      <c r="AM4" s="40"/>
      <c r="AP4" s="40"/>
      <c r="AQ4" s="40"/>
      <c r="AR4" s="40"/>
      <c r="AZ4" s="40"/>
      <c r="BD4" s="40"/>
      <c r="BE4" s="40"/>
      <c r="BF4" s="40"/>
      <c r="BG4" s="40"/>
    </row>
    <row r="5" spans="1:84" x14ac:dyDescent="0.2">
      <c r="A5" s="40"/>
      <c r="B5" s="40"/>
      <c r="C5" s="40"/>
      <c r="D5" s="40"/>
      <c r="E5" s="62"/>
      <c r="F5" s="62" t="s">
        <v>120</v>
      </c>
      <c r="G5" s="62">
        <f t="shared" si="2"/>
        <v>0.40458761225668965</v>
      </c>
      <c r="H5" s="62">
        <f t="shared" si="2"/>
        <v>0.27222336489265425</v>
      </c>
      <c r="I5" s="62">
        <f t="shared" si="2"/>
        <v>0.23442808466204881</v>
      </c>
      <c r="J5" s="62">
        <f t="shared" si="2"/>
        <v>0.18682689787074097</v>
      </c>
      <c r="K5" s="62">
        <f t="shared" si="2"/>
        <v>0.19562748385770265</v>
      </c>
      <c r="L5" s="62">
        <f t="shared" si="2"/>
        <v>0.31609022242891294</v>
      </c>
      <c r="M5" s="62">
        <f t="shared" si="2"/>
        <v>0.19952548053458113</v>
      </c>
      <c r="N5" s="62">
        <f t="shared" si="2"/>
        <v>0.15548318801370431</v>
      </c>
      <c r="O5" s="62">
        <f t="shared" si="2"/>
        <v>0.12374880869528088</v>
      </c>
      <c r="P5" s="62">
        <f t="shared" si="2"/>
        <v>0.10993037112481881</v>
      </c>
      <c r="Q5" s="62">
        <f t="shared" si="3"/>
        <v>0.25407185469853732</v>
      </c>
      <c r="R5" s="62">
        <f t="shared" si="3"/>
        <v>0.12685811953992068</v>
      </c>
      <c r="S5" s="62">
        <f t="shared" si="3"/>
        <v>9.349028796089702E-2</v>
      </c>
      <c r="T5" s="62">
        <f t="shared" si="3"/>
        <v>4.4675428121972664E-2</v>
      </c>
      <c r="U5" s="62">
        <f t="shared" si="3"/>
        <v>6.0152060775701059E-2</v>
      </c>
      <c r="V5" s="62">
        <f t="shared" si="3"/>
        <v>0.22373426676286542</v>
      </c>
      <c r="W5" s="62">
        <f t="shared" si="3"/>
        <v>9.1733383222453543E-2</v>
      </c>
      <c r="X5" s="62">
        <f t="shared" si="3"/>
        <v>6.4542416238276903E-2</v>
      </c>
      <c r="Y5" s="62">
        <f t="shared" si="3"/>
        <v>1.6801069474397756E-2</v>
      </c>
      <c r="Z5" s="62">
        <f t="shared" si="3"/>
        <v>4.1486368806318258E-2</v>
      </c>
      <c r="AA5" s="62">
        <f t="shared" si="4"/>
        <v>0.2395520737681385</v>
      </c>
      <c r="AB5" s="62">
        <f t="shared" si="4"/>
        <v>1.7435606843369478E-2</v>
      </c>
      <c r="AC5" s="62"/>
      <c r="AD5" s="62"/>
      <c r="AF5" s="40"/>
      <c r="AG5" s="40"/>
      <c r="AH5" s="40"/>
      <c r="AK5" s="40"/>
      <c r="AL5" s="40"/>
      <c r="AM5" s="40"/>
      <c r="AP5" s="40"/>
      <c r="AQ5" s="40"/>
      <c r="AR5" s="40"/>
      <c r="AZ5" s="40"/>
      <c r="BD5" s="40"/>
      <c r="BE5" s="40"/>
      <c r="BF5" s="40"/>
      <c r="BG5" s="40"/>
    </row>
    <row r="6" spans="1:84" x14ac:dyDescent="0.2">
      <c r="A6" s="40"/>
      <c r="B6" s="40"/>
      <c r="C6" s="40"/>
      <c r="D6" s="40"/>
      <c r="E6" s="62"/>
      <c r="F6" s="86" t="s">
        <v>119</v>
      </c>
      <c r="G6" s="86">
        <f t="shared" si="2"/>
        <v>0.3673591883377812</v>
      </c>
      <c r="H6" s="86">
        <f t="shared" si="2"/>
        <v>0.24888170745240251</v>
      </c>
      <c r="I6" s="86">
        <f t="shared" si="2"/>
        <v>0.21457026286938713</v>
      </c>
      <c r="J6" s="86">
        <f t="shared" si="2"/>
        <v>0.17241974859031345</v>
      </c>
      <c r="K6" s="86">
        <f t="shared" si="2"/>
        <v>0.1788787378903883</v>
      </c>
      <c r="L6" s="86">
        <f t="shared" si="2"/>
        <v>0.29141692143356701</v>
      </c>
      <c r="M6" s="86">
        <f t="shared" si="2"/>
        <v>0.18459470426271282</v>
      </c>
      <c r="N6" s="86">
        <f t="shared" si="2"/>
        <v>0.14713101387536417</v>
      </c>
      <c r="O6" s="86">
        <f t="shared" si="2"/>
        <v>0.11521513972374262</v>
      </c>
      <c r="P6" s="86">
        <f t="shared" si="2"/>
        <v>0.10853603530148076</v>
      </c>
      <c r="Q6" s="86">
        <f t="shared" si="3"/>
        <v>0.23264072507412487</v>
      </c>
      <c r="R6" s="86">
        <f t="shared" si="3"/>
        <v>0.11664596845456376</v>
      </c>
      <c r="S6" s="86">
        <f t="shared" si="3"/>
        <v>8.6107423914105072E-2</v>
      </c>
      <c r="T6" s="86">
        <f t="shared" si="3"/>
        <v>4.2273017695990102E-2</v>
      </c>
      <c r="U6" s="86">
        <f t="shared" si="3"/>
        <v>5.4804898005275202E-2</v>
      </c>
      <c r="V6" s="86">
        <f t="shared" si="3"/>
        <v>0.20395646150001789</v>
      </c>
      <c r="W6" s="86">
        <f t="shared" si="3"/>
        <v>8.3795009410151181E-2</v>
      </c>
      <c r="X6" s="86">
        <f t="shared" si="3"/>
        <v>5.7497338032293989E-2</v>
      </c>
      <c r="Y6" s="86">
        <f t="shared" si="3"/>
        <v>1.7569709822008207E-2</v>
      </c>
      <c r="Z6" s="86">
        <f t="shared" si="3"/>
        <v>3.3196595704242313E-2</v>
      </c>
      <c r="AA6" s="86">
        <f t="shared" si="4"/>
        <v>0.21701987847810633</v>
      </c>
      <c r="AB6" s="86">
        <f t="shared" si="4"/>
        <v>1.7104946700922767E-2</v>
      </c>
      <c r="AC6" s="86"/>
      <c r="AD6" s="86"/>
      <c r="AF6" s="40"/>
      <c r="AG6" s="40"/>
      <c r="AH6" s="40"/>
      <c r="AK6" s="40"/>
      <c r="AL6" s="40"/>
      <c r="AM6" s="40"/>
      <c r="AP6" s="40"/>
      <c r="AQ6" s="40"/>
      <c r="AR6" s="40"/>
      <c r="AZ6" s="40"/>
      <c r="BD6" s="40"/>
      <c r="BE6" s="40"/>
      <c r="BF6" s="40"/>
      <c r="BG6" s="40"/>
    </row>
    <row r="7" spans="1:84" x14ac:dyDescent="0.2">
      <c r="A7" s="40"/>
      <c r="B7" s="40"/>
      <c r="C7" s="40"/>
      <c r="D7" s="40"/>
      <c r="E7" s="62"/>
      <c r="F7" s="62" t="s">
        <v>118</v>
      </c>
      <c r="G7" s="62">
        <f t="shared" si="2"/>
        <v>0.33049572705442354</v>
      </c>
      <c r="H7" s="62">
        <f t="shared" si="2"/>
        <v>0.22877471812231195</v>
      </c>
      <c r="I7" s="62">
        <f t="shared" si="2"/>
        <v>0.19644867598010513</v>
      </c>
      <c r="J7" s="62">
        <f t="shared" si="2"/>
        <v>0.16309408223123215</v>
      </c>
      <c r="K7" s="62">
        <f t="shared" si="2"/>
        <v>0.16395115591373718</v>
      </c>
      <c r="L7" s="62">
        <f t="shared" si="2"/>
        <v>0.26403205165231569</v>
      </c>
      <c r="M7" s="62">
        <f t="shared" si="2"/>
        <v>0.16956115306631328</v>
      </c>
      <c r="N7" s="62">
        <f t="shared" si="2"/>
        <v>0.13614519065229835</v>
      </c>
      <c r="O7" s="62">
        <f t="shared" si="2"/>
        <v>0.1085021890281043</v>
      </c>
      <c r="P7" s="62">
        <f t="shared" si="2"/>
        <v>0.10159766697299236</v>
      </c>
      <c r="Q7" s="62">
        <f t="shared" si="3"/>
        <v>0.20830343191801223</v>
      </c>
      <c r="R7" s="62">
        <f t="shared" si="3"/>
        <v>0.10350531623939177</v>
      </c>
      <c r="S7" s="62">
        <f t="shared" si="3"/>
        <v>7.736219570518528E-2</v>
      </c>
      <c r="T7" s="62">
        <f t="shared" si="3"/>
        <v>3.619295984446818E-2</v>
      </c>
      <c r="U7" s="62">
        <f t="shared" si="3"/>
        <v>5.0736394201750773E-2</v>
      </c>
      <c r="V7" s="62">
        <f t="shared" si="3"/>
        <v>0.18109335432873175</v>
      </c>
      <c r="W7" s="62">
        <f t="shared" si="3"/>
        <v>7.1622066943006754E-2</v>
      </c>
      <c r="X7" s="62">
        <f t="shared" si="3"/>
        <v>4.9551303956846489E-2</v>
      </c>
      <c r="Y7" s="62">
        <f t="shared" si="3"/>
        <v>1.4519446530227478E-2</v>
      </c>
      <c r="Z7" s="62">
        <f t="shared" si="3"/>
        <v>3.0304502404954116E-2</v>
      </c>
      <c r="AA7" s="62">
        <f t="shared" si="4"/>
        <v>0.19738333445633136</v>
      </c>
      <c r="AB7" s="62">
        <f t="shared" si="4"/>
        <v>2.21663582784636E-2</v>
      </c>
      <c r="AC7" s="62"/>
      <c r="AD7" s="62"/>
      <c r="AF7" s="40"/>
      <c r="AG7" s="40"/>
      <c r="AH7" s="40"/>
      <c r="AK7" s="40"/>
      <c r="AL7" s="40"/>
      <c r="AM7" s="40"/>
      <c r="AP7" s="40"/>
      <c r="AQ7" s="40"/>
      <c r="AR7" s="40"/>
      <c r="AZ7" s="40"/>
      <c r="BE7" s="40"/>
      <c r="BF7" s="40"/>
      <c r="BG7" s="40"/>
    </row>
    <row r="8" spans="1:84" x14ac:dyDescent="0.2">
      <c r="A8" s="40"/>
      <c r="B8" s="40"/>
      <c r="C8" s="40"/>
      <c r="D8" s="40"/>
      <c r="E8" s="62"/>
      <c r="F8" s="62" t="s">
        <v>117</v>
      </c>
      <c r="G8" s="62">
        <f t="shared" si="2"/>
        <v>0.30885355966525041</v>
      </c>
      <c r="H8" s="62">
        <f t="shared" si="2"/>
        <v>0.21900488400909288</v>
      </c>
      <c r="I8" s="62">
        <f t="shared" si="2"/>
        <v>0.18431154624596666</v>
      </c>
      <c r="J8" s="62">
        <f t="shared" si="2"/>
        <v>0.16126312776936289</v>
      </c>
      <c r="K8" s="62">
        <f t="shared" si="2"/>
        <v>0.15036620697141528</v>
      </c>
      <c r="L8" s="62">
        <f t="shared" si="2"/>
        <v>0.24242839129311933</v>
      </c>
      <c r="M8" s="62">
        <f t="shared" si="2"/>
        <v>0.15864538484766089</v>
      </c>
      <c r="N8" s="62">
        <f t="shared" si="2"/>
        <v>0.12866762801406831</v>
      </c>
      <c r="O8" s="62">
        <f t="shared" si="2"/>
        <v>0.10460416498349705</v>
      </c>
      <c r="P8" s="62">
        <f t="shared" si="2"/>
        <v>9.7617385923321573E-2</v>
      </c>
      <c r="Q8" s="62">
        <f t="shared" si="3"/>
        <v>0.1891702102968513</v>
      </c>
      <c r="R8" s="62">
        <f t="shared" si="3"/>
        <v>9.6750040852089769E-2</v>
      </c>
      <c r="S8" s="62">
        <f t="shared" si="3"/>
        <v>7.0436882826825642E-2</v>
      </c>
      <c r="T8" s="62">
        <f t="shared" si="3"/>
        <v>3.8191876078780641E-2</v>
      </c>
      <c r="U8" s="62">
        <f t="shared" si="3"/>
        <v>4.3443230425746153E-2</v>
      </c>
      <c r="V8" s="62">
        <f t="shared" si="3"/>
        <v>0.16304987947860672</v>
      </c>
      <c r="W8" s="62">
        <f t="shared" si="3"/>
        <v>6.6846990018259014E-2</v>
      </c>
      <c r="X8" s="62">
        <f t="shared" si="3"/>
        <v>4.2677919731159253E-2</v>
      </c>
      <c r="Y8" s="62">
        <f t="shared" si="3"/>
        <v>1.6593917853159352E-2</v>
      </c>
      <c r="Z8" s="62">
        <f t="shared" si="3"/>
        <v>2.1255697959664508E-2</v>
      </c>
      <c r="AA8" s="62">
        <f t="shared" si="4"/>
        <v>0.17814873664804809</v>
      </c>
      <c r="AB8" s="62">
        <f t="shared" si="4"/>
        <v>3.3027468072502959E-2</v>
      </c>
      <c r="AC8" s="62"/>
      <c r="AD8" s="62"/>
      <c r="AF8" s="40"/>
      <c r="AG8" s="40"/>
      <c r="AH8" s="40"/>
      <c r="AK8" s="40"/>
      <c r="AL8" s="40"/>
      <c r="AM8" s="40"/>
      <c r="AP8" s="40"/>
      <c r="AQ8" s="40"/>
      <c r="AR8" s="40"/>
      <c r="AZ8" s="40"/>
      <c r="BE8" s="40"/>
      <c r="BF8" s="40"/>
      <c r="BG8" s="40"/>
    </row>
    <row r="9" spans="1:84" x14ac:dyDescent="0.2">
      <c r="A9" s="40"/>
      <c r="B9" s="40"/>
      <c r="C9" s="40"/>
      <c r="D9" s="40"/>
      <c r="E9" s="62"/>
      <c r="F9" s="62" t="s">
        <v>116</v>
      </c>
      <c r="G9" s="62">
        <f t="shared" si="2"/>
        <v>0.25700117419266416</v>
      </c>
      <c r="H9" s="62">
        <f t="shared" si="2"/>
        <v>0.18476598566957864</v>
      </c>
      <c r="I9" s="62">
        <f t="shared" si="2"/>
        <v>0.16469102906309513</v>
      </c>
      <c r="J9" s="62">
        <f t="shared" si="2"/>
        <v>0.13800405865662566</v>
      </c>
      <c r="K9" s="62">
        <f t="shared" si="2"/>
        <v>0.14421206267772471</v>
      </c>
      <c r="L9" s="62">
        <f t="shared" si="2"/>
        <v>0.19011200287496099</v>
      </c>
      <c r="M9" s="62">
        <f t="shared" si="2"/>
        <v>0.12466518864112275</v>
      </c>
      <c r="N9" s="62">
        <f t="shared" si="2"/>
        <v>0.10034012083124377</v>
      </c>
      <c r="O9" s="62">
        <f t="shared" si="2"/>
        <v>8.2830330648313064E-2</v>
      </c>
      <c r="P9" s="62">
        <f t="shared" si="2"/>
        <v>7.5349962842508555E-2</v>
      </c>
      <c r="Q9" s="62">
        <f t="shared" si="3"/>
        <v>0.14445798096818338</v>
      </c>
      <c r="R9" s="62">
        <f t="shared" si="3"/>
        <v>7.4024056907718586E-2</v>
      </c>
      <c r="S9" s="62">
        <f t="shared" si="3"/>
        <v>5.4852826020068968E-2</v>
      </c>
      <c r="T9" s="62">
        <f t="shared" si="3"/>
        <v>2.9040209319599702E-2</v>
      </c>
      <c r="U9" s="62">
        <f t="shared" si="3"/>
        <v>3.6950489014045941E-2</v>
      </c>
      <c r="V9" s="62">
        <f t="shared" si="3"/>
        <v>0.12212643089780051</v>
      </c>
      <c r="W9" s="62">
        <f t="shared" si="3"/>
        <v>4.9667604872081557E-2</v>
      </c>
      <c r="X9" s="62">
        <f t="shared" si="3"/>
        <v>3.3732797753305663E-2</v>
      </c>
      <c r="Y9" s="62">
        <f t="shared" si="3"/>
        <v>9.9716968829895343E-3</v>
      </c>
      <c r="Z9" s="62">
        <f t="shared" si="3"/>
        <v>2.5452627179929251E-2</v>
      </c>
      <c r="AA9" s="62">
        <f t="shared" si="4"/>
        <v>0.1353635526658874</v>
      </c>
      <c r="AB9" s="62">
        <f t="shared" si="4"/>
        <v>7.7092378252248978E-3</v>
      </c>
      <c r="AC9" s="62"/>
      <c r="AD9" s="62"/>
      <c r="AF9" s="40"/>
      <c r="AG9" s="40"/>
      <c r="AH9" s="40"/>
      <c r="AK9" s="40"/>
      <c r="AL9" s="40"/>
      <c r="AM9" s="40"/>
      <c r="AP9" s="40"/>
      <c r="AQ9" s="40"/>
      <c r="AR9" s="40"/>
      <c r="AZ9" s="40"/>
      <c r="BE9" s="40"/>
      <c r="BF9" s="40"/>
      <c r="BG9" s="40"/>
    </row>
    <row r="10" spans="1:84" x14ac:dyDescent="0.2">
      <c r="A10" s="40"/>
      <c r="B10" s="40"/>
      <c r="C10" s="40"/>
      <c r="D10" s="40"/>
      <c r="E10" s="62"/>
      <c r="F10" s="62" t="s">
        <v>115</v>
      </c>
      <c r="G10" s="62">
        <f t="shared" si="2"/>
        <v>0.18169269634163021</v>
      </c>
      <c r="H10" s="62">
        <f t="shared" si="2"/>
        <v>0.1270890503960887</v>
      </c>
      <c r="I10" s="62">
        <f t="shared" si="2"/>
        <v>0.11606871440776605</v>
      </c>
      <c r="J10" s="62">
        <f t="shared" si="2"/>
        <v>0.11206558331205614</v>
      </c>
      <c r="K10" s="62">
        <f t="shared" si="2"/>
        <v>0.10527026859746873</v>
      </c>
      <c r="L10" s="62">
        <f t="shared" si="2"/>
        <v>0.12346847848065175</v>
      </c>
      <c r="M10" s="62">
        <f t="shared" si="2"/>
        <v>8.5019832733043504E-2</v>
      </c>
      <c r="N10" s="62">
        <f t="shared" si="2"/>
        <v>7.29813967838603E-2</v>
      </c>
      <c r="O10" s="62">
        <f t="shared" si="2"/>
        <v>6.0289957410709097E-2</v>
      </c>
      <c r="P10" s="62">
        <f t="shared" si="2"/>
        <v>6.1004347677198673E-2</v>
      </c>
      <c r="Q10" s="62">
        <f t="shared" si="3"/>
        <v>9.3042635592539641E-2</v>
      </c>
      <c r="R10" s="62">
        <f t="shared" si="3"/>
        <v>4.9612619789551039E-2</v>
      </c>
      <c r="S10" s="62">
        <f t="shared" si="3"/>
        <v>4.0304199279475539E-2</v>
      </c>
      <c r="T10" s="62">
        <f t="shared" si="3"/>
        <v>2.4728387187749171E-2</v>
      </c>
      <c r="U10" s="62">
        <f t="shared" si="3"/>
        <v>3.2878848995042877E-2</v>
      </c>
      <c r="V10" s="62">
        <f t="shared" si="3"/>
        <v>7.816335115797525E-2</v>
      </c>
      <c r="W10" s="62">
        <f t="shared" si="3"/>
        <v>3.325310179216831E-2</v>
      </c>
      <c r="X10" s="62">
        <f t="shared" si="3"/>
        <v>2.5061050293029255E-2</v>
      </c>
      <c r="Y10" s="62">
        <f t="shared" si="3"/>
        <v>1.8980208319122775E-2</v>
      </c>
      <c r="Z10" s="62">
        <f t="shared" si="3"/>
        <v>2.3539269698853105E-2</v>
      </c>
      <c r="AA10" s="62">
        <f t="shared" si="4"/>
        <v>8.9767365565470311E-2</v>
      </c>
      <c r="AB10" s="62">
        <f t="shared" si="4"/>
        <v>0.1180148183358031</v>
      </c>
      <c r="AC10" s="62"/>
      <c r="AD10" s="62"/>
      <c r="AF10" s="40"/>
      <c r="AG10" s="40"/>
      <c r="AH10" s="40"/>
      <c r="AK10" s="40"/>
      <c r="AL10" s="40"/>
      <c r="AM10" s="40"/>
      <c r="AP10" s="40"/>
      <c r="AQ10" s="40"/>
      <c r="AR10" s="40"/>
      <c r="AZ10" s="40"/>
      <c r="BD10" s="40"/>
      <c r="BE10" s="40"/>
      <c r="BF10" s="40"/>
      <c r="BG10" s="40"/>
    </row>
    <row r="11" spans="1:84" x14ac:dyDescent="0.2">
      <c r="A11" s="40"/>
      <c r="B11" s="40"/>
      <c r="C11" s="40"/>
      <c r="D11" s="40"/>
      <c r="E11" s="62"/>
      <c r="F11" s="62" t="s">
        <v>114</v>
      </c>
      <c r="G11" s="62">
        <f t="shared" si="2"/>
        <v>7.5396847109582957E-2</v>
      </c>
      <c r="H11" s="62">
        <f t="shared" si="2"/>
        <v>6.2032743158817572E-2</v>
      </c>
      <c r="I11" s="62">
        <f t="shared" si="2"/>
        <v>5.62420660246769E-2</v>
      </c>
      <c r="J11" s="62">
        <f t="shared" si="2"/>
        <v>6.9550493288281751E-2</v>
      </c>
      <c r="K11" s="62">
        <f t="shared" si="2"/>
        <v>5.1166280770754656E-2</v>
      </c>
      <c r="L11" s="62">
        <f t="shared" si="2"/>
        <v>5.2092905333400143E-2</v>
      </c>
      <c r="M11" s="62">
        <f t="shared" si="2"/>
        <v>3.9486320069927618E-2</v>
      </c>
      <c r="N11" s="62">
        <f t="shared" si="2"/>
        <v>3.4507592350326126E-2</v>
      </c>
      <c r="O11" s="62">
        <f t="shared" si="2"/>
        <v>3.7686142560987262E-2</v>
      </c>
      <c r="P11" s="62">
        <f t="shared" si="2"/>
        <v>3.0477111486469078E-2</v>
      </c>
      <c r="Q11" s="62">
        <f t="shared" si="3"/>
        <v>3.7400953938272731E-2</v>
      </c>
      <c r="R11" s="62">
        <f t="shared" si="3"/>
        <v>2.6840035960971714E-2</v>
      </c>
      <c r="S11" s="62">
        <f t="shared" si="3"/>
        <v>2.1757355269847744E-2</v>
      </c>
      <c r="T11" s="62">
        <f t="shared" si="3"/>
        <v>2.3463915850992861E-2</v>
      </c>
      <c r="U11" s="62">
        <f t="shared" si="3"/>
        <v>1.935541513670901E-2</v>
      </c>
      <c r="V11" s="62">
        <f t="shared" si="3"/>
        <v>3.3720591245540547E-2</v>
      </c>
      <c r="W11" s="62">
        <f t="shared" si="3"/>
        <v>2.1292148498671126E-2</v>
      </c>
      <c r="X11" s="62">
        <f t="shared" si="3"/>
        <v>1.6312831530898929E-2</v>
      </c>
      <c r="Y11" s="62">
        <f t="shared" si="3"/>
        <v>2.0908422838986456E-2</v>
      </c>
      <c r="Z11" s="62">
        <f t="shared" si="3"/>
        <v>1.903476901527849E-2</v>
      </c>
      <c r="AA11" s="62">
        <f t="shared" si="4"/>
        <v>3.4501360687450723E-2</v>
      </c>
      <c r="AB11" s="62">
        <f t="shared" si="4"/>
        <v>7.657941885849634E-2</v>
      </c>
      <c r="AC11" s="62"/>
      <c r="AD11" s="62"/>
      <c r="AF11" s="40"/>
      <c r="AG11" s="40"/>
      <c r="AH11" s="40"/>
      <c r="AK11" s="40"/>
      <c r="AL11" s="40"/>
      <c r="AM11" s="40"/>
      <c r="AP11" s="40"/>
      <c r="AQ11" s="40"/>
      <c r="AR11" s="40"/>
      <c r="AZ11" s="40"/>
      <c r="BD11" s="40"/>
      <c r="BE11" s="40"/>
      <c r="BF11" s="40"/>
      <c r="BG11" s="40"/>
    </row>
    <row r="12" spans="1:84" x14ac:dyDescent="0.2">
      <c r="A12" s="10"/>
      <c r="B12" s="10"/>
      <c r="C12" s="10"/>
      <c r="D12" s="10"/>
      <c r="E12" s="11"/>
      <c r="F12" s="11" t="s">
        <v>113</v>
      </c>
      <c r="G12" s="11">
        <f t="shared" ref="G12:AB12" si="5">SQRT(SUMXMY2(AF18:AF49,$F18:$F49)/COUNT(AF18:AF49))</f>
        <v>0.13042892939652445</v>
      </c>
      <c r="H12" s="11">
        <f t="shared" si="5"/>
        <v>9.6154923322189528E-2</v>
      </c>
      <c r="I12" s="11">
        <f t="shared" si="5"/>
        <v>8.5439869812433469E-2</v>
      </c>
      <c r="J12" s="11">
        <f t="shared" si="5"/>
        <v>8.4312785529155637E-2</v>
      </c>
      <c r="K12" s="11">
        <f t="shared" si="5"/>
        <v>7.4387671077706649E-2</v>
      </c>
      <c r="L12" s="11">
        <f t="shared" si="5"/>
        <v>8.1304388295631511E-2</v>
      </c>
      <c r="M12" s="11">
        <f t="shared" si="5"/>
        <v>5.3710566206034802E-2</v>
      </c>
      <c r="N12" s="11">
        <f t="shared" si="5"/>
        <v>4.3716201389658246E-2</v>
      </c>
      <c r="O12" s="11">
        <f t="shared" si="5"/>
        <v>3.7898612397395323E-2</v>
      </c>
      <c r="P12" s="11">
        <f t="shared" si="5"/>
        <v>3.3980734130516742E-2</v>
      </c>
      <c r="Q12" s="11">
        <f t="shared" si="5"/>
        <v>4.9887759781406554E-2</v>
      </c>
      <c r="R12" s="11">
        <f t="shared" si="5"/>
        <v>2.0982058278660863E-2</v>
      </c>
      <c r="S12" s="11">
        <f t="shared" si="5"/>
        <v>1.2730038182999904E-2</v>
      </c>
      <c r="T12" s="11">
        <f t="shared" si="5"/>
        <v>5.6950277359815588E-3</v>
      </c>
      <c r="U12" s="11">
        <f t="shared" si="5"/>
        <v>5.6094385347500424E-3</v>
      </c>
      <c r="V12" s="11">
        <f t="shared" si="5"/>
        <v>3.590641803702891E-2</v>
      </c>
      <c r="W12" s="11">
        <f t="shared" si="5"/>
        <v>8.1522490801453559E-3</v>
      </c>
      <c r="X12" s="11">
        <f t="shared" si="5"/>
        <v>6.9718990752019767E-3</v>
      </c>
      <c r="Y12" s="11">
        <f t="shared" si="5"/>
        <v>1.7246885259135467E-2</v>
      </c>
      <c r="Z12" s="11">
        <f t="shared" si="5"/>
        <v>1.2796201622801403E-2</v>
      </c>
      <c r="AA12" s="11">
        <f t="shared" si="5"/>
        <v>6.4646895710426852E-2</v>
      </c>
      <c r="AB12" s="11">
        <f t="shared" si="5"/>
        <v>7.504412285768651E-2</v>
      </c>
      <c r="AC12" s="11"/>
      <c r="AD12" s="11"/>
      <c r="AF12" s="10"/>
      <c r="AG12" s="10"/>
      <c r="AH12" s="10"/>
      <c r="AK12" s="10"/>
      <c r="AL12" s="10"/>
      <c r="AM12" s="10"/>
      <c r="AP12" s="10"/>
      <c r="AQ12" s="10"/>
      <c r="AR12" s="10"/>
      <c r="AZ12" s="10"/>
      <c r="BD12" s="10"/>
      <c r="BE12" s="10"/>
      <c r="BF12" s="10"/>
      <c r="BG12" s="10"/>
    </row>
    <row r="13" spans="1:84" x14ac:dyDescent="0.2">
      <c r="A13" s="8"/>
      <c r="B13" s="8"/>
      <c r="C13" s="8"/>
      <c r="D13" s="8"/>
      <c r="E13" s="9"/>
      <c r="F13" s="9" t="s">
        <v>112</v>
      </c>
      <c r="G13" s="9">
        <f t="shared" ref="G13:AB13" si="6">SQRT(SUMXMY2(AF50:AF81,$F50:$F81)/COUNT(AF50:AF81))</f>
        <v>0.28581047580827262</v>
      </c>
      <c r="H13" s="9">
        <f t="shared" si="6"/>
        <v>0.20227188975092747</v>
      </c>
      <c r="I13" s="9">
        <f t="shared" si="6"/>
        <v>0.17344047236079466</v>
      </c>
      <c r="J13" s="9">
        <f t="shared" si="6"/>
        <v>0.15060584687147088</v>
      </c>
      <c r="K13" s="9">
        <f t="shared" si="6"/>
        <v>0.1435905136276821</v>
      </c>
      <c r="L13" s="9">
        <f t="shared" si="6"/>
        <v>0.21637745087893698</v>
      </c>
      <c r="M13" s="9">
        <f t="shared" si="6"/>
        <v>0.13727029535691443</v>
      </c>
      <c r="N13" s="9">
        <f t="shared" si="6"/>
        <v>0.11095287342922301</v>
      </c>
      <c r="O13" s="9">
        <f t="shared" si="6"/>
        <v>8.6206964196348518E-2</v>
      </c>
      <c r="P13" s="9">
        <f t="shared" si="6"/>
        <v>8.4039067164838804E-2</v>
      </c>
      <c r="Q13" s="9">
        <f t="shared" si="6"/>
        <v>0.16193251349945265</v>
      </c>
      <c r="R13" s="9">
        <f t="shared" si="6"/>
        <v>8.1911141350659425E-2</v>
      </c>
      <c r="S13" s="9">
        <f t="shared" si="6"/>
        <v>5.7958459004485589E-2</v>
      </c>
      <c r="T13" s="9">
        <f t="shared" si="6"/>
        <v>3.1145481256818996E-2</v>
      </c>
      <c r="U13" s="9">
        <f t="shared" si="6"/>
        <v>3.386523965299669E-2</v>
      </c>
      <c r="V13" s="9">
        <f t="shared" si="6"/>
        <v>0.13502516702308981</v>
      </c>
      <c r="W13" s="9">
        <f t="shared" si="6"/>
        <v>5.4756079369003771E-2</v>
      </c>
      <c r="X13" s="9">
        <f t="shared" si="6"/>
        <v>3.2347678359354731E-2</v>
      </c>
      <c r="Y13" s="9">
        <f t="shared" si="6"/>
        <v>1.1624142853189526E-2</v>
      </c>
      <c r="Z13" s="9">
        <f t="shared" si="6"/>
        <v>1.7249308722825686E-2</v>
      </c>
      <c r="AA13" s="9">
        <f t="shared" si="6"/>
        <v>0.15647375055498591</v>
      </c>
      <c r="AB13" s="9">
        <f t="shared" si="6"/>
        <v>4.308091607577156E-2</v>
      </c>
      <c r="AC13" s="9"/>
      <c r="AD13" s="9"/>
      <c r="AF13" s="8"/>
      <c r="AG13" s="8"/>
      <c r="AH13" s="8"/>
      <c r="AK13" s="8"/>
      <c r="AL13" s="8"/>
      <c r="AM13" s="8"/>
      <c r="AP13" s="8"/>
      <c r="AQ13" s="8"/>
      <c r="AR13" s="8"/>
      <c r="AZ13" s="8"/>
      <c r="BD13" s="8"/>
      <c r="BE13" s="8"/>
      <c r="BF13" s="8"/>
      <c r="BG13" s="8"/>
    </row>
    <row r="14" spans="1:84" x14ac:dyDescent="0.2">
      <c r="A14" s="6"/>
      <c r="B14" s="6"/>
      <c r="C14" s="6"/>
      <c r="D14" s="6"/>
      <c r="E14" s="7"/>
      <c r="F14" s="7" t="s">
        <v>111</v>
      </c>
      <c r="G14" s="7">
        <f t="shared" ref="G14:AB14" si="7">SQRT(SUMXMY2(AF82:AF113,$F82:$F113)/COUNT(AF82:AF113))</f>
        <v>0.45108610143280659</v>
      </c>
      <c r="H14" s="7">
        <f t="shared" si="7"/>
        <v>0.29985413221506196</v>
      </c>
      <c r="I14" s="7">
        <f t="shared" si="7"/>
        <v>0.25853991863892828</v>
      </c>
      <c r="J14" s="7">
        <f t="shared" si="7"/>
        <v>0.20231060145297458</v>
      </c>
      <c r="K14" s="7">
        <f t="shared" si="7"/>
        <v>0.2170070452292705</v>
      </c>
      <c r="L14" s="7">
        <f t="shared" si="7"/>
        <v>0.36138548087895783</v>
      </c>
      <c r="M14" s="7">
        <f t="shared" si="7"/>
        <v>0.23123930999088824</v>
      </c>
      <c r="N14" s="7">
        <f t="shared" si="7"/>
        <v>0.1829693166437413</v>
      </c>
      <c r="O14" s="7">
        <f t="shared" si="7"/>
        <v>0.14717400536012587</v>
      </c>
      <c r="P14" s="7">
        <f t="shared" si="7"/>
        <v>0.13309889826424429</v>
      </c>
      <c r="Q14" s="7">
        <f t="shared" si="7"/>
        <v>0.29580542787995862</v>
      </c>
      <c r="R14" s="7">
        <f t="shared" si="7"/>
        <v>0.149043198995718</v>
      </c>
      <c r="S14" s="7">
        <f t="shared" si="7"/>
        <v>0.1117982170496989</v>
      </c>
      <c r="T14" s="7">
        <f t="shared" si="7"/>
        <v>5.5268614921003545E-2</v>
      </c>
      <c r="U14" s="7">
        <f t="shared" si="7"/>
        <v>7.4456014598329665E-2</v>
      </c>
      <c r="V14" s="7">
        <f t="shared" si="7"/>
        <v>0.26326577366292553</v>
      </c>
      <c r="W14" s="7">
        <f t="shared" si="7"/>
        <v>0.10857544954450321</v>
      </c>
      <c r="X14" s="7">
        <f t="shared" si="7"/>
        <v>7.6742650868292905E-2</v>
      </c>
      <c r="Y14" s="7">
        <f t="shared" si="7"/>
        <v>2.0287763219480705E-2</v>
      </c>
      <c r="Z14" s="7">
        <f t="shared" si="7"/>
        <v>4.7780007867634283E-2</v>
      </c>
      <c r="AA14" s="7">
        <f t="shared" si="7"/>
        <v>0.27214074171976077</v>
      </c>
      <c r="AB14" s="7">
        <f t="shared" si="7"/>
        <v>3.0967590664298401E-2</v>
      </c>
      <c r="AC14" s="7"/>
      <c r="AD14" s="7"/>
      <c r="AF14" s="6"/>
      <c r="AG14" s="6"/>
      <c r="AH14" s="6"/>
      <c r="AK14" s="6"/>
      <c r="AL14" s="6"/>
      <c r="AM14" s="6"/>
      <c r="AP14" s="6"/>
      <c r="AQ14" s="6"/>
      <c r="AR14" s="6"/>
      <c r="AZ14" s="6"/>
      <c r="BF14" s="6"/>
      <c r="BG14" s="6"/>
    </row>
    <row r="15" spans="1:84" x14ac:dyDescent="0.2">
      <c r="BA15" s="21"/>
    </row>
    <row r="16" spans="1:84" ht="17" x14ac:dyDescent="0.25">
      <c r="B16" s="5" t="s">
        <v>110</v>
      </c>
      <c r="E16" s="3" t="s">
        <v>109</v>
      </c>
      <c r="F16" s="2" t="s">
        <v>125</v>
      </c>
      <c r="BE16" t="s">
        <v>287</v>
      </c>
      <c r="BH16" t="s">
        <v>286</v>
      </c>
      <c r="BK16" t="s">
        <v>285</v>
      </c>
      <c r="BN16" t="s">
        <v>284</v>
      </c>
      <c r="BQ16" t="s">
        <v>283</v>
      </c>
      <c r="BT16" t="s">
        <v>282</v>
      </c>
      <c r="BW16" t="s">
        <v>281</v>
      </c>
      <c r="BZ16" t="s">
        <v>280</v>
      </c>
      <c r="CC16" t="s">
        <v>279</v>
      </c>
      <c r="CF16" t="s">
        <v>278</v>
      </c>
    </row>
    <row r="17" spans="1:113" ht="17" x14ac:dyDescent="0.25">
      <c r="A17" s="16"/>
      <c r="B17" s="16" t="s">
        <v>108</v>
      </c>
      <c r="C17" s="6"/>
      <c r="D17" s="6"/>
      <c r="E17" s="7"/>
      <c r="F17" s="2" t="s">
        <v>107</v>
      </c>
      <c r="G17" s="6" t="str">
        <f t="shared" ref="G17:AB17" si="8">AF17</f>
        <v>NormalPNO/haVTZ</v>
      </c>
      <c r="H17" s="6" t="str">
        <f t="shared" si="8"/>
        <v>NormalPNO/haVQZ</v>
      </c>
      <c r="I17" s="6" t="str">
        <f t="shared" si="8"/>
        <v>NormalPNO/haV5Z</v>
      </c>
      <c r="J17" s="6" t="str">
        <f t="shared" si="8"/>
        <v>Normal/{T,Q}</v>
      </c>
      <c r="K17" s="6" t="str">
        <f t="shared" si="8"/>
        <v>Normal/{Q,5}</v>
      </c>
      <c r="L17" s="6" t="str">
        <f t="shared" si="8"/>
        <v>TightPNO_1E-6/haVTZ</v>
      </c>
      <c r="M17" s="6" t="str">
        <f t="shared" si="8"/>
        <v>TightPNO_1E-6/haVQZ</v>
      </c>
      <c r="N17" s="6" t="str">
        <f t="shared" si="8"/>
        <v>TightPNO_1E-6/haV5Z</v>
      </c>
      <c r="O17" s="6" t="str">
        <f t="shared" si="8"/>
        <v>TightPNO_1E-6/{T,Q}</v>
      </c>
      <c r="P17" s="6" t="str">
        <f t="shared" si="8"/>
        <v>TightPNO_1E-6/{Q,5}</v>
      </c>
      <c r="Q17" s="6" t="str">
        <f t="shared" si="8"/>
        <v>TightPNO/haVTZ</v>
      </c>
      <c r="R17" s="6" t="str">
        <f t="shared" si="8"/>
        <v>TightPNO/haVQZ</v>
      </c>
      <c r="S17" s="6" t="str">
        <f t="shared" si="8"/>
        <v>TightPNO/haV5Z</v>
      </c>
      <c r="T17" s="6" t="str">
        <f t="shared" si="8"/>
        <v>TightPNO/{T,Q}</v>
      </c>
      <c r="U17" s="6" t="str">
        <f t="shared" si="8"/>
        <v>TightPNO/{Q,5}</v>
      </c>
      <c r="V17" s="6" t="str">
        <f t="shared" si="8"/>
        <v>TightPNO/CPS/haVTZ</v>
      </c>
      <c r="W17" s="6" t="str">
        <f t="shared" si="8"/>
        <v>TightPNO/CPS/haVQZ</v>
      </c>
      <c r="X17" s="6" t="str">
        <f t="shared" si="8"/>
        <v>TightPNO/CPS/haV5Z</v>
      </c>
      <c r="Y17" s="6" t="str">
        <f t="shared" si="8"/>
        <v>TightPNO/CPS/{T,Q}</v>
      </c>
      <c r="Z17" s="6" t="str">
        <f t="shared" si="8"/>
        <v>TightPNO/CPS/{Q,5}</v>
      </c>
      <c r="AA17" s="6" t="str">
        <f t="shared" si="8"/>
        <v>vTightPNO/haVTZ</v>
      </c>
      <c r="AB17" s="6" t="str">
        <f t="shared" si="8"/>
        <v>Normal{T,Q} }+c1*(Tight/CPS-Normal)/T</v>
      </c>
      <c r="AC17" s="6"/>
      <c r="AD17" s="6"/>
      <c r="AF17" s="6" t="str">
        <f>BE16</f>
        <v>NormalPNO/haVTZ</v>
      </c>
      <c r="AG17" s="6" t="str">
        <f>BH16</f>
        <v>NormalPNO/haVQZ</v>
      </c>
      <c r="AH17" s="6" t="str">
        <f>BK16</f>
        <v>NormalPNO/haV5Z</v>
      </c>
      <c r="AI17" s="6" t="s">
        <v>249</v>
      </c>
      <c r="AJ17" s="6" t="s">
        <v>248</v>
      </c>
      <c r="AK17" s="6" t="str">
        <f>BN16</f>
        <v>TightPNO_1E-6/haVTZ</v>
      </c>
      <c r="AL17" s="6" t="str">
        <f>BQ16</f>
        <v>TightPNO_1E-6/haVQZ</v>
      </c>
      <c r="AM17" s="6" t="str">
        <f>BT16</f>
        <v>TightPNO_1E-6/haV5Z</v>
      </c>
      <c r="AN17" s="6" t="s">
        <v>277</v>
      </c>
      <c r="AO17" s="6" t="s">
        <v>276</v>
      </c>
      <c r="AP17" s="6" t="str">
        <f>BW16</f>
        <v>TightPNO/haVTZ</v>
      </c>
      <c r="AQ17" s="6" t="str">
        <f>BZ16</f>
        <v>TightPNO/haVQZ</v>
      </c>
      <c r="AR17" s="6" t="str">
        <f>CC16</f>
        <v>TightPNO/haV5Z</v>
      </c>
      <c r="AS17" s="6" t="s">
        <v>275</v>
      </c>
      <c r="AT17" s="6" t="s">
        <v>274</v>
      </c>
      <c r="AU17" s="6" t="s">
        <v>273</v>
      </c>
      <c r="AV17" s="6" t="s">
        <v>272</v>
      </c>
      <c r="AW17" s="21" t="s">
        <v>271</v>
      </c>
      <c r="AX17" s="21" t="s">
        <v>270</v>
      </c>
      <c r="AY17" s="21" t="s">
        <v>269</v>
      </c>
      <c r="AZ17" s="6" t="str">
        <f>CF16</f>
        <v>vTightPNO/haVTZ</v>
      </c>
      <c r="BA17" s="21" t="s">
        <v>268</v>
      </c>
      <c r="BB17" s="21"/>
      <c r="BD17" s="6"/>
      <c r="BE17" s="6" t="s">
        <v>106</v>
      </c>
      <c r="BF17" s="6" t="s">
        <v>105</v>
      </c>
      <c r="BG17" s="6" t="s">
        <v>104</v>
      </c>
      <c r="BH17" s="6" t="s">
        <v>106</v>
      </c>
      <c r="BI17" s="6" t="s">
        <v>105</v>
      </c>
      <c r="BJ17" s="6" t="s">
        <v>104</v>
      </c>
      <c r="BK17" s="6" t="s">
        <v>106</v>
      </c>
      <c r="BL17" s="6" t="s">
        <v>105</v>
      </c>
      <c r="BM17" s="6" t="s">
        <v>104</v>
      </c>
      <c r="BN17" s="6" t="s">
        <v>106</v>
      </c>
      <c r="BO17" s="6" t="s">
        <v>105</v>
      </c>
      <c r="BP17" s="6" t="s">
        <v>104</v>
      </c>
      <c r="BQ17" s="6" t="s">
        <v>106</v>
      </c>
      <c r="BR17" s="6" t="s">
        <v>105</v>
      </c>
      <c r="BS17" s="6" t="s">
        <v>104</v>
      </c>
      <c r="BT17" s="6" t="s">
        <v>106</v>
      </c>
      <c r="BU17" s="6" t="s">
        <v>105</v>
      </c>
      <c r="BV17" s="6" t="s">
        <v>104</v>
      </c>
      <c r="BW17" s="6" t="s">
        <v>106</v>
      </c>
      <c r="BX17" s="6" t="s">
        <v>105</v>
      </c>
      <c r="BY17" s="6" t="s">
        <v>104</v>
      </c>
      <c r="BZ17" s="6" t="s">
        <v>106</v>
      </c>
      <c r="CA17" s="6" t="s">
        <v>105</v>
      </c>
      <c r="CB17" s="6" t="s">
        <v>104</v>
      </c>
      <c r="CC17" s="6" t="s">
        <v>106</v>
      </c>
      <c r="CD17" s="6" t="s">
        <v>105</v>
      </c>
      <c r="CE17" s="6" t="s">
        <v>104</v>
      </c>
      <c r="CF17" s="6" t="s">
        <v>106</v>
      </c>
      <c r="CG17" s="6" t="s">
        <v>105</v>
      </c>
      <c r="CH17" s="6" t="s">
        <v>104</v>
      </c>
      <c r="CI17" s="6"/>
      <c r="CJ17" s="6"/>
      <c r="CK17" s="6"/>
      <c r="CL17" s="6"/>
      <c r="CM17" s="6"/>
      <c r="CN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</row>
    <row r="18" spans="1:113" ht="17" x14ac:dyDescent="0.25">
      <c r="A18" s="5">
        <v>1</v>
      </c>
      <c r="B18" t="s">
        <v>72</v>
      </c>
      <c r="C18" t="s">
        <v>2</v>
      </c>
      <c r="D18" t="s">
        <v>30</v>
      </c>
      <c r="E18" s="3">
        <v>0.9</v>
      </c>
      <c r="F18" s="2">
        <v>-0.59448085364006087</v>
      </c>
      <c r="G18" s="3">
        <f t="shared" ref="G18:G49" si="9">ABS(AF18-$F18)</f>
        <v>0.2114245537464588</v>
      </c>
      <c r="H18" s="3">
        <f t="shared" ref="H18:H49" si="10">ABS(AG18-$F18)</f>
        <v>0.16819852164516019</v>
      </c>
      <c r="I18" s="3">
        <f t="shared" ref="I18:I49" si="11">ABS(AH18-$F18)</f>
        <v>0.15325587829234216</v>
      </c>
      <c r="J18" s="3">
        <f t="shared" ref="J18:J49" si="12">ABS(AI18-$F18)</f>
        <v>0.13985805047251693</v>
      </c>
      <c r="K18" s="3">
        <f t="shared" ref="K18:K49" si="13">ABS(AJ18-$F18)</f>
        <v>0.1375783508402052</v>
      </c>
      <c r="L18" s="3">
        <f t="shared" ref="L18:L49" si="14">ABS(AK18-$F18)</f>
        <v>0.12721260374921206</v>
      </c>
      <c r="M18" s="3">
        <f t="shared" ref="M18:M49" si="15">ABS(AL18-$F18)</f>
        <v>9.5480028156065266E-2</v>
      </c>
      <c r="N18" s="3">
        <f t="shared" ref="N18:N49" si="16">ABS(AM18-$F18)</f>
        <v>7.5893146166636005E-2</v>
      </c>
      <c r="O18" s="3">
        <f t="shared" ref="O18:O49" si="17">ABS(AN18-$F18)</f>
        <v>7.4675061794040931E-2</v>
      </c>
      <c r="P18" s="3">
        <f t="shared" ref="P18:P49" si="18">ABS(AO18-$F18)</f>
        <v>5.5342974899038055E-2</v>
      </c>
      <c r="Q18" s="3">
        <f t="shared" ref="Q18:Q49" si="19">ABS(AP18-$F18)</f>
        <v>6.7341918608803675E-2</v>
      </c>
      <c r="R18" s="3">
        <f t="shared" ref="R18:R49" si="20">ABS(AQ18-$F18)</f>
        <v>3.2119551845372851E-2</v>
      </c>
      <c r="S18" s="3">
        <f t="shared" ref="S18:S49" si="21">ABS(AR18-$F18)</f>
        <v>1.6561407601909162E-2</v>
      </c>
      <c r="T18" s="3">
        <f t="shared" ref="T18:T49" si="22">ABS(AS18-$F18)</f>
        <v>9.0265585409678994E-3</v>
      </c>
      <c r="U18" s="3">
        <f t="shared" ref="U18:U49" si="23">ABS(AT18-$F18)</f>
        <v>2.3810872352103551E-4</v>
      </c>
      <c r="V18" s="3">
        <f t="shared" ref="V18:V49" si="24">ABS(AU18-$F18)</f>
        <v>3.7406576038599426E-2</v>
      </c>
      <c r="W18" s="3">
        <f t="shared" ref="W18:W49" si="25">ABS(AV18-$F18)</f>
        <v>4.3931369002658816E-4</v>
      </c>
      <c r="X18" s="3">
        <f t="shared" ref="X18:X49" si="26">ABS(AW18-$F18)</f>
        <v>1.3104461680454205E-2</v>
      </c>
      <c r="Y18" s="3">
        <f t="shared" ref="Y18:Y49" si="27">ABS(AX18-$F18)</f>
        <v>2.3797693085568672E-2</v>
      </c>
      <c r="Z18" s="3">
        <f t="shared" ref="Z18:Z49" si="28">ABS(AY18-$F18)</f>
        <v>2.7314324364237419E-2</v>
      </c>
      <c r="AA18" s="3">
        <f t="shared" ref="AA18:AA49" si="29">ABS(AZ18-$F18)</f>
        <v>0.1053254112603495</v>
      </c>
      <c r="AB18" s="3">
        <f t="shared" ref="AB18:AB49" si="30">ABS(BA18-$F18)</f>
        <v>3.2419747458263815E-2</v>
      </c>
      <c r="AC18" s="3"/>
      <c r="AD18" s="3"/>
      <c r="AF18" s="4">
        <f t="shared" ref="AF18:AF49" si="31">627.5095*(BE18-BF18-BG18)</f>
        <v>-0.38305629989360207</v>
      </c>
      <c r="AG18" s="4">
        <f t="shared" ref="AG18:AG49" si="32">627.5095*(BH18-BI18-BJ18)</f>
        <v>-0.42628233199490068</v>
      </c>
      <c r="AH18" s="4">
        <f t="shared" ref="AH18:AH49" si="33">627.5095*(BK18-BL18-BM18)</f>
        <v>-0.44122497534771871</v>
      </c>
      <c r="AI18" s="4">
        <f t="shared" ref="AI18:AI49" si="34">AG18+$AI$1*(AG18-AF18)</f>
        <v>-0.45462280316754394</v>
      </c>
      <c r="AJ18" s="4">
        <f t="shared" ref="AJ18:AJ49" si="35">AH18+$AJ$1*(AH18-AG18)</f>
        <v>-0.45690250279985567</v>
      </c>
      <c r="AK18" s="4">
        <f t="shared" ref="AK18:AK49" si="36">627.5095*(BN18-BO18-BP18)</f>
        <v>-0.46726824989084881</v>
      </c>
      <c r="AL18" s="4">
        <f t="shared" ref="AL18:AL49" si="37">627.5095*(BQ18-BR18-BS18)</f>
        <v>-0.4990008254839956</v>
      </c>
      <c r="AM18" s="4">
        <f t="shared" ref="AM18:AM49" si="38">627.5095*(BT18-BU18-BV18)</f>
        <v>-0.51858770747342486</v>
      </c>
      <c r="AN18" s="4">
        <f t="shared" ref="AN18:AN49" si="39">AL18+$AI$1*(AL18-AK18)</f>
        <v>-0.51980579184601994</v>
      </c>
      <c r="AO18" s="4">
        <f t="shared" ref="AO18:AO49" si="40">AM18+$AJ$1*(AM18-AL18)</f>
        <v>-0.53913787874102281</v>
      </c>
      <c r="AP18" s="4">
        <f t="shared" ref="AP18:AP49" si="41">627.5095*(BW18-BX18-BY18)</f>
        <v>-0.52713893503125719</v>
      </c>
      <c r="AQ18" s="4">
        <f t="shared" ref="AQ18:AQ49" si="42">627.5095*(BZ18-CA18-CB18)</f>
        <v>-0.56236130179468802</v>
      </c>
      <c r="AR18" s="4">
        <f t="shared" ref="AR18:AR49" si="43">627.5095*(CC18-CD18-CE18)</f>
        <v>-0.57791944603815171</v>
      </c>
      <c r="AS18" s="4">
        <f t="shared" ref="AS18:AS49" si="44">AQ18+$AI$1*(AQ18-AP18)</f>
        <v>-0.58545429509909297</v>
      </c>
      <c r="AT18" s="4">
        <f t="shared" ref="AT18:AT49" si="45">AR18+$AJ$1*(AR18-AQ18)</f>
        <v>-0.59424274491653983</v>
      </c>
      <c r="AU18" s="4">
        <f t="shared" ref="AU18:AU49" si="46">AP18+0.5*(AP18-AK18)</f>
        <v>-0.55707427760146144</v>
      </c>
      <c r="AV18" s="4">
        <f t="shared" ref="AV18:AV49" si="47">AQ18+0.5*(AQ18-AL18)</f>
        <v>-0.59404153995003428</v>
      </c>
      <c r="AW18" s="4">
        <f t="shared" ref="AW18:AW49" si="48">AR18+0.5*(AR18-AM18)</f>
        <v>-0.60758531532051507</v>
      </c>
      <c r="AX18" s="4">
        <f t="shared" ref="AX18:AX49" si="49">AS18+0.5*(AS18-AN18)</f>
        <v>-0.61827854672562954</v>
      </c>
      <c r="AY18" s="4">
        <f t="shared" ref="AY18:AY49" si="50">AT18+0.5*(AT18-AO18)</f>
        <v>-0.62179517800429829</v>
      </c>
      <c r="AZ18" s="4">
        <f t="shared" ref="AZ18:AZ49" si="51">627.5095*(CF18-CG18-CH18)</f>
        <v>-0.48915544237971137</v>
      </c>
      <c r="BA18" s="4">
        <f t="shared" ref="BA18:BA49" si="52">AI18+$BA$1*(AU18-AF18)</f>
        <v>-0.62690060109832468</v>
      </c>
      <c r="BB18" s="4"/>
      <c r="BD18" t="s">
        <v>103</v>
      </c>
      <c r="BE18">
        <v>-348.501623833439</v>
      </c>
      <c r="BF18">
        <v>-178.84570327552501</v>
      </c>
      <c r="BG18" s="5">
        <v>-169.65531011886901</v>
      </c>
      <c r="BH18">
        <v>-348.59119257777002</v>
      </c>
      <c r="BI18">
        <v>-178.890134586541</v>
      </c>
      <c r="BJ18">
        <v>-169.70037866711999</v>
      </c>
      <c r="BK18">
        <v>-348.61848395239798</v>
      </c>
      <c r="BL18">
        <v>-178.90320356385001</v>
      </c>
      <c r="BM18">
        <v>-169.71457725182199</v>
      </c>
      <c r="BN18">
        <v>-348.50291697414502</v>
      </c>
      <c r="BO18">
        <v>-178.846464444209</v>
      </c>
      <c r="BP18">
        <v>-169.65570789061201</v>
      </c>
      <c r="BQ18">
        <v>-348.593506124111</v>
      </c>
      <c r="BR18">
        <v>-178.891519138977</v>
      </c>
      <c r="BS18">
        <v>-169.70119177673399</v>
      </c>
      <c r="BT18">
        <v>-348.62236304924301</v>
      </c>
      <c r="BU18">
        <v>-178.90550307065499</v>
      </c>
      <c r="BV18">
        <v>-169.71603355650601</v>
      </c>
      <c r="BW18">
        <v>-348.50360989557697</v>
      </c>
      <c r="BX18">
        <v>-178.84671220996199</v>
      </c>
      <c r="BY18">
        <v>-169.656057636285</v>
      </c>
      <c r="BZ18">
        <v>-348.59278420547099</v>
      </c>
      <c r="CA18">
        <v>-178.89084515877201</v>
      </c>
      <c r="CB18">
        <v>-169.70104286695701</v>
      </c>
      <c r="CC18">
        <v>-348.61938214112399</v>
      </c>
      <c r="CD18">
        <v>-178.903499398848</v>
      </c>
      <c r="CE18">
        <v>-169.71496176905401</v>
      </c>
      <c r="CF18">
        <f>-348.503781733505</f>
        <v>-348.50378173350498</v>
      </c>
      <c r="CG18">
        <v>-178.84678449075599</v>
      </c>
      <c r="CH18">
        <v>-169.656217723965</v>
      </c>
    </row>
    <row r="19" spans="1:113" ht="17" x14ac:dyDescent="0.25">
      <c r="A19" s="5">
        <v>1</v>
      </c>
      <c r="B19" t="s">
        <v>72</v>
      </c>
      <c r="C19" t="s">
        <v>2</v>
      </c>
      <c r="D19" t="s">
        <v>30</v>
      </c>
      <c r="E19" s="3">
        <v>0.95</v>
      </c>
      <c r="F19" s="2">
        <v>-0.68302444267057516</v>
      </c>
      <c r="G19" s="3">
        <f t="shared" si="9"/>
        <v>0.1858777778582375</v>
      </c>
      <c r="H19" s="3">
        <f t="shared" si="10"/>
        <v>0.14475566532035167</v>
      </c>
      <c r="I19" s="3">
        <f t="shared" si="11"/>
        <v>0.13648755685669023</v>
      </c>
      <c r="J19" s="3">
        <f t="shared" si="12"/>
        <v>0.11779459606914144</v>
      </c>
      <c r="K19" s="3">
        <f t="shared" si="13"/>
        <v>0.12781282010793071</v>
      </c>
      <c r="L19" s="3">
        <f t="shared" si="14"/>
        <v>0.10350061736015481</v>
      </c>
      <c r="M19" s="3">
        <f t="shared" si="15"/>
        <v>7.5690985141159128E-2</v>
      </c>
      <c r="N19" s="3">
        <f t="shared" si="16"/>
        <v>5.9733042707536765E-2</v>
      </c>
      <c r="O19" s="3">
        <f t="shared" si="17"/>
        <v>5.7458035182271217E-2</v>
      </c>
      <c r="P19" s="3">
        <f t="shared" si="18"/>
        <v>4.2990283432916554E-2</v>
      </c>
      <c r="Q19" s="3">
        <f t="shared" si="19"/>
        <v>5.6554129785795659E-2</v>
      </c>
      <c r="R19" s="3">
        <f t="shared" si="20"/>
        <v>2.0677133161928096E-2</v>
      </c>
      <c r="S19" s="3">
        <f t="shared" si="21"/>
        <v>1.1916901011571168E-2</v>
      </c>
      <c r="T19" s="3">
        <f t="shared" si="22"/>
        <v>2.8450579611658533E-3</v>
      </c>
      <c r="U19" s="3">
        <f t="shared" si="23"/>
        <v>2.725837771852424E-3</v>
      </c>
      <c r="V19" s="3">
        <f t="shared" si="24"/>
        <v>3.3080885998616028E-2</v>
      </c>
      <c r="W19" s="3">
        <f t="shared" si="25"/>
        <v>6.8297928276874753E-3</v>
      </c>
      <c r="X19" s="3">
        <f t="shared" si="26"/>
        <v>1.1991169836411686E-2</v>
      </c>
      <c r="Y19" s="3">
        <f t="shared" si="27"/>
        <v>3.2996604532884444E-2</v>
      </c>
      <c r="Z19" s="3">
        <f t="shared" si="28"/>
        <v>1.7406385058679641E-2</v>
      </c>
      <c r="AA19" s="3">
        <f t="shared" si="29"/>
        <v>9.2082611383294544E-2</v>
      </c>
      <c r="AB19" s="3">
        <f t="shared" si="30"/>
        <v>3.3474326871883786E-2</v>
      </c>
      <c r="AC19" s="3"/>
      <c r="AD19" s="3"/>
      <c r="AF19" s="4">
        <f t="shared" si="31"/>
        <v>-0.49714666481233766</v>
      </c>
      <c r="AG19" s="4">
        <f t="shared" si="32"/>
        <v>-0.53826877735022349</v>
      </c>
      <c r="AH19" s="4">
        <f t="shared" si="33"/>
        <v>-0.54653688581388493</v>
      </c>
      <c r="AI19" s="4">
        <f t="shared" si="34"/>
        <v>-0.56522984660143372</v>
      </c>
      <c r="AJ19" s="4">
        <f t="shared" si="35"/>
        <v>-0.55521162256264445</v>
      </c>
      <c r="AK19" s="4">
        <f t="shared" si="36"/>
        <v>-0.57952382531042035</v>
      </c>
      <c r="AL19" s="4">
        <f t="shared" si="37"/>
        <v>-0.60733345752941603</v>
      </c>
      <c r="AM19" s="4">
        <f t="shared" si="38"/>
        <v>-0.62329139996303839</v>
      </c>
      <c r="AN19" s="4">
        <f t="shared" si="39"/>
        <v>-0.62556640748830394</v>
      </c>
      <c r="AO19" s="4">
        <f t="shared" si="40"/>
        <v>-0.64003415923765861</v>
      </c>
      <c r="AP19" s="4">
        <f t="shared" si="41"/>
        <v>-0.6264703128847795</v>
      </c>
      <c r="AQ19" s="4">
        <f t="shared" si="42"/>
        <v>-0.66234730950864706</v>
      </c>
      <c r="AR19" s="4">
        <f t="shared" si="43"/>
        <v>-0.67110754165900399</v>
      </c>
      <c r="AS19" s="4">
        <f t="shared" si="44"/>
        <v>-0.68586950063174101</v>
      </c>
      <c r="AT19" s="4">
        <f t="shared" si="45"/>
        <v>-0.68029860489872274</v>
      </c>
      <c r="AU19" s="4">
        <f t="shared" si="46"/>
        <v>-0.64994355667195913</v>
      </c>
      <c r="AV19" s="4">
        <f t="shared" si="47"/>
        <v>-0.68985423549826264</v>
      </c>
      <c r="AW19" s="4">
        <f t="shared" si="48"/>
        <v>-0.69501561250698685</v>
      </c>
      <c r="AX19" s="4">
        <f t="shared" si="49"/>
        <v>-0.7160210472034596</v>
      </c>
      <c r="AY19" s="4">
        <f t="shared" si="50"/>
        <v>-0.7004308277292548</v>
      </c>
      <c r="AZ19" s="4">
        <f t="shared" si="51"/>
        <v>-0.59094183128728062</v>
      </c>
      <c r="BA19" s="4">
        <f t="shared" si="52"/>
        <v>-0.71649876954245895</v>
      </c>
      <c r="BB19" s="4"/>
      <c r="BD19" t="s">
        <v>102</v>
      </c>
      <c r="BE19">
        <v>-348.501769034343</v>
      </c>
      <c r="BF19">
        <v>-178.84569016688999</v>
      </c>
      <c r="BG19">
        <v>-169.65528661384599</v>
      </c>
      <c r="BH19">
        <v>-348.59135645882799</v>
      </c>
      <c r="BI19">
        <v>-178.89012950518801</v>
      </c>
      <c r="BJ19">
        <v>-169.70036916777801</v>
      </c>
      <c r="BK19">
        <v>-348.61864468419998</v>
      </c>
      <c r="BL19">
        <v>-178.90320189383701</v>
      </c>
      <c r="BM19">
        <v>-169.71457182843201</v>
      </c>
      <c r="BN19">
        <v>-348.50305196029598</v>
      </c>
      <c r="BO19">
        <v>-178.84644840046099</v>
      </c>
      <c r="BP19">
        <v>-169.655680029872</v>
      </c>
      <c r="BQ19">
        <v>-348.59365954105402</v>
      </c>
      <c r="BR19">
        <v>-178.89150984055999</v>
      </c>
      <c r="BS19">
        <v>-169.70118185306299</v>
      </c>
      <c r="BT19">
        <v>-348.62251613116501</v>
      </c>
      <c r="BU19">
        <v>-178.90549854803601</v>
      </c>
      <c r="BV19">
        <v>-169.71602430509901</v>
      </c>
      <c r="BW19">
        <v>-348.50373170459699</v>
      </c>
      <c r="BX19">
        <v>-178.84669679254699</v>
      </c>
      <c r="BY19">
        <v>-169.65603656810001</v>
      </c>
      <c r="BZ19">
        <v>-348.59292665759602</v>
      </c>
      <c r="CA19">
        <v>-178.89083715399801</v>
      </c>
      <c r="CB19">
        <v>-169.70103398601699</v>
      </c>
      <c r="CC19">
        <v>-348.619523540302</v>
      </c>
      <c r="CD19">
        <v>-178.90349540986301</v>
      </c>
      <c r="CE19">
        <v>-169.71495865253999</v>
      </c>
      <c r="CF19">
        <f>-348.503905262735</f>
        <v>-348.50390526273497</v>
      </c>
      <c r="CG19">
        <v>-178.846766714842</v>
      </c>
      <c r="CH19">
        <v>-169.65619682217999</v>
      </c>
    </row>
    <row r="20" spans="1:113" ht="17" x14ac:dyDescent="0.25">
      <c r="A20" s="5">
        <v>1</v>
      </c>
      <c r="B20" t="s">
        <v>72</v>
      </c>
      <c r="C20" t="s">
        <v>2</v>
      </c>
      <c r="D20" t="s">
        <v>30</v>
      </c>
      <c r="E20" s="3">
        <v>1</v>
      </c>
      <c r="F20" s="2">
        <v>-0.70595329123285766</v>
      </c>
      <c r="G20" s="3">
        <f t="shared" si="9"/>
        <v>0.15600378532991144</v>
      </c>
      <c r="H20" s="3">
        <f t="shared" si="10"/>
        <v>0.12231728508070772</v>
      </c>
      <c r="I20" s="3">
        <f t="shared" si="11"/>
        <v>0.11520685635447747</v>
      </c>
      <c r="J20" s="3">
        <f t="shared" si="12"/>
        <v>0.10023125860984139</v>
      </c>
      <c r="K20" s="3">
        <f t="shared" si="13"/>
        <v>0.10774673441220317</v>
      </c>
      <c r="L20" s="3">
        <f t="shared" si="14"/>
        <v>9.3588023301986012E-2</v>
      </c>
      <c r="M20" s="3">
        <f t="shared" si="15"/>
        <v>6.1528771294530937E-2</v>
      </c>
      <c r="N20" s="3">
        <f t="shared" si="16"/>
        <v>5.7592193341114539E-2</v>
      </c>
      <c r="O20" s="3">
        <f t="shared" si="17"/>
        <v>4.0509624656121512E-2</v>
      </c>
      <c r="P20" s="3">
        <f t="shared" si="18"/>
        <v>5.3462013193267821E-2</v>
      </c>
      <c r="Q20" s="3">
        <f t="shared" si="19"/>
        <v>4.448367674284881E-2</v>
      </c>
      <c r="R20" s="3">
        <f t="shared" si="20"/>
        <v>1.367912183024711E-2</v>
      </c>
      <c r="S20" s="3">
        <f t="shared" si="21"/>
        <v>1.0737548668931396E-2</v>
      </c>
      <c r="T20" s="3">
        <f t="shared" si="22"/>
        <v>6.5174023022667171E-3</v>
      </c>
      <c r="U20" s="3">
        <f t="shared" si="23"/>
        <v>7.6513079750919477E-3</v>
      </c>
      <c r="V20" s="3">
        <f t="shared" si="24"/>
        <v>1.9931503463280209E-2</v>
      </c>
      <c r="W20" s="3">
        <f t="shared" si="25"/>
        <v>1.0245702901894749E-2</v>
      </c>
      <c r="X20" s="3">
        <f t="shared" si="26"/>
        <v>1.2689773667160176E-2</v>
      </c>
      <c r="Y20" s="3">
        <f t="shared" si="27"/>
        <v>3.0030915781460887E-2</v>
      </c>
      <c r="Z20" s="3">
        <f t="shared" si="28"/>
        <v>1.5254044633995933E-2</v>
      </c>
      <c r="AA20" s="3">
        <f t="shared" si="29"/>
        <v>7.860856395093796E-2</v>
      </c>
      <c r="AB20" s="3">
        <f t="shared" si="30"/>
        <v>3.4480300438123557E-2</v>
      </c>
      <c r="AC20" s="3"/>
      <c r="AD20" s="3"/>
      <c r="AF20" s="4">
        <f t="shared" si="31"/>
        <v>-0.54994950590294622</v>
      </c>
      <c r="AG20" s="4">
        <f t="shared" si="32"/>
        <v>-0.58363600615214994</v>
      </c>
      <c r="AH20" s="4">
        <f t="shared" si="33"/>
        <v>-0.59074643487838019</v>
      </c>
      <c r="AI20" s="4">
        <f t="shared" si="34"/>
        <v>-0.60572203262301627</v>
      </c>
      <c r="AJ20" s="4">
        <f t="shared" si="35"/>
        <v>-0.59820655682065449</v>
      </c>
      <c r="AK20" s="4">
        <f t="shared" si="36"/>
        <v>-0.61236526793087165</v>
      </c>
      <c r="AL20" s="4">
        <f t="shared" si="37"/>
        <v>-0.64442451993832672</v>
      </c>
      <c r="AM20" s="4">
        <f t="shared" si="38"/>
        <v>-0.64836109789174312</v>
      </c>
      <c r="AN20" s="4">
        <f t="shared" si="39"/>
        <v>-0.66544366657673615</v>
      </c>
      <c r="AO20" s="4">
        <f t="shared" si="40"/>
        <v>-0.65249127803958984</v>
      </c>
      <c r="AP20" s="4">
        <f t="shared" si="41"/>
        <v>-0.66146961449000885</v>
      </c>
      <c r="AQ20" s="4">
        <f t="shared" si="42"/>
        <v>-0.69227416940261055</v>
      </c>
      <c r="AR20" s="4">
        <f t="shared" si="43"/>
        <v>-0.69521574256392626</v>
      </c>
      <c r="AS20" s="4">
        <f t="shared" si="44"/>
        <v>-0.71247069353512438</v>
      </c>
      <c r="AT20" s="4">
        <f t="shared" si="45"/>
        <v>-0.69830198325776571</v>
      </c>
      <c r="AU20" s="4">
        <f t="shared" si="46"/>
        <v>-0.68602178776957745</v>
      </c>
      <c r="AV20" s="4">
        <f t="shared" si="47"/>
        <v>-0.71619899413475241</v>
      </c>
      <c r="AW20" s="4">
        <f t="shared" si="48"/>
        <v>-0.71864306490001784</v>
      </c>
      <c r="AX20" s="4">
        <f t="shared" si="49"/>
        <v>-0.73598420701431855</v>
      </c>
      <c r="AY20" s="4">
        <f t="shared" si="50"/>
        <v>-0.72120733586685359</v>
      </c>
      <c r="AZ20" s="4">
        <f t="shared" si="51"/>
        <v>-0.6273447272819197</v>
      </c>
      <c r="BA20" s="4">
        <f t="shared" si="52"/>
        <v>-0.74043359167098122</v>
      </c>
      <c r="BB20" s="4"/>
      <c r="BD20" t="s">
        <v>101</v>
      </c>
      <c r="BE20">
        <v>-348.50179891589801</v>
      </c>
      <c r="BF20">
        <v>-178.84567696006999</v>
      </c>
      <c r="BG20">
        <v>-169.655245555541</v>
      </c>
      <c r="BH20">
        <v>-348.591391683626</v>
      </c>
      <c r="BI20">
        <v>-178.89012517240599</v>
      </c>
      <c r="BJ20">
        <v>-169.70033642807999</v>
      </c>
      <c r="BK20">
        <v>-348.618682549563</v>
      </c>
      <c r="BL20">
        <v>-178.903200030492</v>
      </c>
      <c r="BM20">
        <v>-169.71454110474201</v>
      </c>
      <c r="BN20">
        <v>-348.503047490906</v>
      </c>
      <c r="BO20">
        <v>-178.846431850795</v>
      </c>
      <c r="BP20">
        <v>-169.65563977398</v>
      </c>
      <c r="BQ20">
        <v>-348.59368003287699</v>
      </c>
      <c r="BR20">
        <v>-178.89150408097601</v>
      </c>
      <c r="BS20">
        <v>-169.70114899610201</v>
      </c>
      <c r="BT20">
        <v>-348.622528013372</v>
      </c>
      <c r="BU20">
        <v>-178.905498337604</v>
      </c>
      <c r="BV20">
        <v>-169.715996446633</v>
      </c>
      <c r="BW20">
        <v>-348.50373303216202</v>
      </c>
      <c r="BX20">
        <v>-178.84668088271599</v>
      </c>
      <c r="BY20">
        <v>-169.65599803056099</v>
      </c>
      <c r="BZ20">
        <v>-348.59293703007501</v>
      </c>
      <c r="CA20">
        <v>-178.89083240846099</v>
      </c>
      <c r="CB20">
        <v>-169.70100141254801</v>
      </c>
      <c r="CC20">
        <v>-348.61952999203601</v>
      </c>
      <c r="CD20">
        <v>-178.90349411528999</v>
      </c>
      <c r="CE20">
        <v>-169.71492797998499</v>
      </c>
      <c r="CF20">
        <f>-348.503905759996</f>
        <v>-348.50390575999597</v>
      </c>
      <c r="CG20">
        <v>-178.846750629355</v>
      </c>
      <c r="CH20">
        <v>-169.656155393223</v>
      </c>
    </row>
    <row r="21" spans="1:113" ht="17" x14ac:dyDescent="0.25">
      <c r="A21" s="5">
        <v>1</v>
      </c>
      <c r="B21" t="s">
        <v>72</v>
      </c>
      <c r="C21" t="s">
        <v>2</v>
      </c>
      <c r="D21" t="s">
        <v>30</v>
      </c>
      <c r="E21" s="3">
        <v>1.05</v>
      </c>
      <c r="F21" s="2">
        <v>-0.68822599334387957</v>
      </c>
      <c r="G21" s="3">
        <f t="shared" si="9"/>
        <v>0.1316730876097576</v>
      </c>
      <c r="H21" s="3">
        <f t="shared" si="10"/>
        <v>0.11042170531722406</v>
      </c>
      <c r="I21" s="3">
        <f t="shared" si="11"/>
        <v>0.10193931618257324</v>
      </c>
      <c r="J21" s="3">
        <f t="shared" si="12"/>
        <v>9.6488569242440203E-2</v>
      </c>
      <c r="K21" s="3">
        <f t="shared" si="13"/>
        <v>9.3039760369169056E-2</v>
      </c>
      <c r="L21" s="3">
        <f t="shared" si="14"/>
        <v>7.9568537231274994E-2</v>
      </c>
      <c r="M21" s="3">
        <f t="shared" si="15"/>
        <v>5.7289667724137461E-2</v>
      </c>
      <c r="N21" s="3">
        <f t="shared" si="16"/>
        <v>4.924259698374811E-2</v>
      </c>
      <c r="O21" s="3">
        <f t="shared" si="17"/>
        <v>4.2682875744099458E-2</v>
      </c>
      <c r="P21" s="3">
        <f t="shared" si="18"/>
        <v>4.0799768665962577E-2</v>
      </c>
      <c r="Q21" s="3">
        <f t="shared" si="19"/>
        <v>3.6326472274858412E-2</v>
      </c>
      <c r="R21" s="3">
        <f t="shared" si="20"/>
        <v>1.3599385929389141E-2</v>
      </c>
      <c r="S21" s="3">
        <f t="shared" si="21"/>
        <v>7.987880342352538E-3</v>
      </c>
      <c r="T21" s="3">
        <f t="shared" si="22"/>
        <v>1.3012724031298273E-3</v>
      </c>
      <c r="U21" s="3">
        <f t="shared" si="23"/>
        <v>2.1003990707075815E-3</v>
      </c>
      <c r="V21" s="3">
        <f t="shared" si="24"/>
        <v>1.4705439796650066E-2</v>
      </c>
      <c r="W21" s="3">
        <f t="shared" si="25"/>
        <v>8.245754967984964E-3</v>
      </c>
      <c r="X21" s="3">
        <f t="shared" si="26"/>
        <v>1.2639477978345304E-2</v>
      </c>
      <c r="Y21" s="3">
        <f t="shared" si="27"/>
        <v>2.3293346476744525E-2</v>
      </c>
      <c r="Z21" s="3">
        <f t="shared" si="28"/>
        <v>1.7249285726919861E-2</v>
      </c>
      <c r="AA21" s="3">
        <f t="shared" si="29"/>
        <v>7.109156346560086E-2</v>
      </c>
      <c r="AB21" s="3">
        <f t="shared" si="30"/>
        <v>1.9309402092536287E-2</v>
      </c>
      <c r="AC21" s="3"/>
      <c r="AD21" s="3"/>
      <c r="AF21" s="4">
        <f t="shared" si="31"/>
        <v>-0.55655290573412197</v>
      </c>
      <c r="AG21" s="4">
        <f t="shared" si="32"/>
        <v>-0.57780428802665551</v>
      </c>
      <c r="AH21" s="4">
        <f t="shared" si="33"/>
        <v>-0.58628667716130634</v>
      </c>
      <c r="AI21" s="4">
        <f t="shared" si="34"/>
        <v>-0.59173742410143937</v>
      </c>
      <c r="AJ21" s="4">
        <f t="shared" si="35"/>
        <v>-0.59518623297471052</v>
      </c>
      <c r="AK21" s="4">
        <f t="shared" si="36"/>
        <v>-0.60865745611260458</v>
      </c>
      <c r="AL21" s="4">
        <f t="shared" si="37"/>
        <v>-0.63093632561974211</v>
      </c>
      <c r="AM21" s="4">
        <f t="shared" si="38"/>
        <v>-0.63898339636013146</v>
      </c>
      <c r="AN21" s="4">
        <f t="shared" si="39"/>
        <v>-0.64554311759978011</v>
      </c>
      <c r="AO21" s="4">
        <f t="shared" si="40"/>
        <v>-0.64742622467791699</v>
      </c>
      <c r="AP21" s="4">
        <f t="shared" si="41"/>
        <v>-0.65189952106902116</v>
      </c>
      <c r="AQ21" s="4">
        <f t="shared" si="42"/>
        <v>-0.67462660741449043</v>
      </c>
      <c r="AR21" s="4">
        <f t="shared" si="43"/>
        <v>-0.68023811300152703</v>
      </c>
      <c r="AS21" s="4">
        <f t="shared" si="44"/>
        <v>-0.6895272657470094</v>
      </c>
      <c r="AT21" s="4">
        <f t="shared" si="45"/>
        <v>-0.68612559427317199</v>
      </c>
      <c r="AU21" s="4">
        <f t="shared" si="46"/>
        <v>-0.67352055354722951</v>
      </c>
      <c r="AV21" s="4">
        <f t="shared" si="47"/>
        <v>-0.69647174831186454</v>
      </c>
      <c r="AW21" s="4">
        <f t="shared" si="48"/>
        <v>-0.70086547132222488</v>
      </c>
      <c r="AX21" s="4">
        <f t="shared" si="49"/>
        <v>-0.7115193398206241</v>
      </c>
      <c r="AY21" s="4">
        <f t="shared" si="50"/>
        <v>-0.70547527907079943</v>
      </c>
      <c r="AZ21" s="4">
        <f t="shared" si="51"/>
        <v>-0.61713442987827871</v>
      </c>
      <c r="BA21" s="4">
        <f t="shared" si="52"/>
        <v>-0.70753539543641586</v>
      </c>
      <c r="BB21" s="4"/>
      <c r="BD21" t="s">
        <v>100</v>
      </c>
      <c r="BE21">
        <v>-348.50178561006902</v>
      </c>
      <c r="BF21">
        <v>-178.84566536544199</v>
      </c>
      <c r="BG21">
        <v>-169.65523332115299</v>
      </c>
      <c r="BH21">
        <v>-348.59138291739703</v>
      </c>
      <c r="BI21">
        <v>-178.89012151597001</v>
      </c>
      <c r="BJ21">
        <v>-169.700340611721</v>
      </c>
      <c r="BK21">
        <v>-348.61868754185599</v>
      </c>
      <c r="BL21">
        <v>-178.90319826384101</v>
      </c>
      <c r="BM21">
        <v>-169.71455497076201</v>
      </c>
      <c r="BN21">
        <v>-348.50301631267598</v>
      </c>
      <c r="BO21">
        <v>-178.84641824575499</v>
      </c>
      <c r="BP21">
        <v>-169.65562810956399</v>
      </c>
      <c r="BQ21">
        <v>-348.593662904241</v>
      </c>
      <c r="BR21">
        <v>-178.89150271479301</v>
      </c>
      <c r="BS21">
        <v>-169.70115472845399</v>
      </c>
      <c r="BT21">
        <v>-348.62252529152198</v>
      </c>
      <c r="BU21">
        <v>-178.905495522737</v>
      </c>
      <c r="BV21">
        <v>-169.716011483968</v>
      </c>
      <c r="BW21">
        <v>-348.50369241463102</v>
      </c>
      <c r="BX21">
        <v>-178.84666717661699</v>
      </c>
      <c r="BY21">
        <v>-169.655986370043</v>
      </c>
      <c r="BZ21">
        <v>-348.59291364066399</v>
      </c>
      <c r="CA21">
        <v>-178.890830778203</v>
      </c>
      <c r="CB21">
        <v>-169.70100777657399</v>
      </c>
      <c r="CC21">
        <v>-348.619518263575</v>
      </c>
      <c r="CD21">
        <v>-178.90349195746799</v>
      </c>
      <c r="CE21">
        <v>-169.714942277717</v>
      </c>
      <c r="CF21">
        <f>-348.503866428028</f>
        <v>-348.503866428028</v>
      </c>
      <c r="CG21">
        <v>-178.846738652109</v>
      </c>
      <c r="CH21">
        <v>-169.65614430964499</v>
      </c>
    </row>
    <row r="22" spans="1:113" ht="17" x14ac:dyDescent="0.25">
      <c r="A22" s="5">
        <v>1</v>
      </c>
      <c r="B22" t="s">
        <v>72</v>
      </c>
      <c r="C22" t="s">
        <v>2</v>
      </c>
      <c r="D22" t="s">
        <v>30</v>
      </c>
      <c r="E22" s="3">
        <v>1.1000000000000001</v>
      </c>
      <c r="F22" s="2">
        <v>-0.64812783464615253</v>
      </c>
      <c r="G22" s="3">
        <f t="shared" si="9"/>
        <v>0.12224651146625853</v>
      </c>
      <c r="H22" s="3">
        <f t="shared" si="10"/>
        <v>0.11007565662781027</v>
      </c>
      <c r="I22" s="3">
        <f t="shared" si="11"/>
        <v>9.7487281423051186E-2</v>
      </c>
      <c r="J22" s="3">
        <f t="shared" si="12"/>
        <v>0.10209602620771652</v>
      </c>
      <c r="K22" s="3">
        <f t="shared" si="13"/>
        <v>8.4279805798385898E-2</v>
      </c>
      <c r="L22" s="3">
        <f t="shared" si="14"/>
        <v>6.7553352580202009E-2</v>
      </c>
      <c r="M22" s="3">
        <f t="shared" si="15"/>
        <v>5.0687807368379301E-2</v>
      </c>
      <c r="N22" s="3">
        <f t="shared" si="16"/>
        <v>4.1810890450538762E-2</v>
      </c>
      <c r="O22" s="3">
        <f t="shared" si="17"/>
        <v>3.9630176708076004E-2</v>
      </c>
      <c r="P22" s="3">
        <f t="shared" si="18"/>
        <v>3.2497403848214312E-2</v>
      </c>
      <c r="Q22" s="3">
        <f t="shared" si="19"/>
        <v>3.2236116458152608E-2</v>
      </c>
      <c r="R22" s="3">
        <f t="shared" si="20"/>
        <v>1.4851704316418801E-2</v>
      </c>
      <c r="S22" s="3">
        <f t="shared" si="21"/>
        <v>9.277789047312579E-3</v>
      </c>
      <c r="T22" s="3">
        <f t="shared" si="22"/>
        <v>3.4538866772337862E-3</v>
      </c>
      <c r="U22" s="3">
        <f t="shared" si="23"/>
        <v>3.4297467977585372E-3</v>
      </c>
      <c r="V22" s="3">
        <f t="shared" si="24"/>
        <v>1.4577498397127853E-2</v>
      </c>
      <c r="W22" s="3">
        <f t="shared" si="25"/>
        <v>3.0663472095614486E-3</v>
      </c>
      <c r="X22" s="3">
        <f t="shared" si="26"/>
        <v>6.9887616543005127E-3</v>
      </c>
      <c r="Y22" s="3">
        <f t="shared" si="27"/>
        <v>1.4634258338187323E-2</v>
      </c>
      <c r="Z22" s="3">
        <f t="shared" si="28"/>
        <v>1.110408172746935E-2</v>
      </c>
      <c r="AA22" s="3">
        <f t="shared" si="29"/>
        <v>6.1913828715637886E-2</v>
      </c>
      <c r="AB22" s="3">
        <f t="shared" si="30"/>
        <v>4.4962967307228263E-3</v>
      </c>
      <c r="AC22" s="3"/>
      <c r="AD22" s="3"/>
      <c r="AF22" s="4">
        <f t="shared" si="31"/>
        <v>-0.525881323179894</v>
      </c>
      <c r="AG22" s="4">
        <f t="shared" si="32"/>
        <v>-0.53805217801834226</v>
      </c>
      <c r="AH22" s="4">
        <f t="shared" si="33"/>
        <v>-0.55064055322310135</v>
      </c>
      <c r="AI22" s="4">
        <f t="shared" si="34"/>
        <v>-0.54603180843843602</v>
      </c>
      <c r="AJ22" s="4">
        <f t="shared" si="35"/>
        <v>-0.56384802884776664</v>
      </c>
      <c r="AK22" s="4">
        <f t="shared" si="36"/>
        <v>-0.58057448206595053</v>
      </c>
      <c r="AL22" s="4">
        <f t="shared" si="37"/>
        <v>-0.59744002727777323</v>
      </c>
      <c r="AM22" s="4">
        <f t="shared" si="38"/>
        <v>-0.60631694419561377</v>
      </c>
      <c r="AN22" s="4">
        <f t="shared" si="39"/>
        <v>-0.60849765793807653</v>
      </c>
      <c r="AO22" s="4">
        <f t="shared" si="40"/>
        <v>-0.61563043079793822</v>
      </c>
      <c r="AP22" s="4">
        <f t="shared" si="41"/>
        <v>-0.61589171818799993</v>
      </c>
      <c r="AQ22" s="4">
        <f t="shared" si="42"/>
        <v>-0.63327613032973373</v>
      </c>
      <c r="AR22" s="4">
        <f t="shared" si="43"/>
        <v>-0.63885004559883996</v>
      </c>
      <c r="AS22" s="4">
        <f t="shared" si="44"/>
        <v>-0.64467394796891875</v>
      </c>
      <c r="AT22" s="4">
        <f t="shared" si="45"/>
        <v>-0.644698087848394</v>
      </c>
      <c r="AU22" s="4">
        <f t="shared" si="46"/>
        <v>-0.63355033624902468</v>
      </c>
      <c r="AV22" s="4">
        <f t="shared" si="47"/>
        <v>-0.65119418185571398</v>
      </c>
      <c r="AW22" s="4">
        <f t="shared" si="48"/>
        <v>-0.65511659630045305</v>
      </c>
      <c r="AX22" s="4">
        <f t="shared" si="49"/>
        <v>-0.66276209298433986</v>
      </c>
      <c r="AY22" s="4">
        <f t="shared" si="50"/>
        <v>-0.65923191637362188</v>
      </c>
      <c r="AZ22" s="4">
        <f t="shared" si="51"/>
        <v>-0.58621400593051465</v>
      </c>
      <c r="BA22" s="4">
        <f t="shared" si="52"/>
        <v>-0.65262413137687536</v>
      </c>
      <c r="BB22" s="4"/>
      <c r="BD22" t="s">
        <v>99</v>
      </c>
      <c r="BE22">
        <v>-348.50171596506101</v>
      </c>
      <c r="BF22">
        <v>-178.84565558074399</v>
      </c>
      <c r="BG22">
        <v>-169.65522233911901</v>
      </c>
      <c r="BH22">
        <v>-348.59131834025499</v>
      </c>
      <c r="BI22">
        <v>-178.89012254421601</v>
      </c>
      <c r="BJ22">
        <v>-169.70033835535</v>
      </c>
      <c r="BK22">
        <v>-348.61862163539899</v>
      </c>
      <c r="BL22">
        <v>-178.90319757063301</v>
      </c>
      <c r="BM22">
        <v>-169.71454656322501</v>
      </c>
      <c r="BN22">
        <v>-348.50294529689302</v>
      </c>
      <c r="BO22">
        <v>-178.84640630590999</v>
      </c>
      <c r="BP22">
        <v>-169.65561378669199</v>
      </c>
      <c r="BQ22">
        <v>-348.593597190232</v>
      </c>
      <c r="BR22">
        <v>-178.89149909360799</v>
      </c>
      <c r="BS22">
        <v>-169.70114601537699</v>
      </c>
      <c r="BT22">
        <v>-348.622462028516</v>
      </c>
      <c r="BU22">
        <v>-178.905493803306</v>
      </c>
      <c r="BV22">
        <v>-169.716001997696</v>
      </c>
      <c r="BW22">
        <v>-348.50360995346398</v>
      </c>
      <c r="BX22">
        <v>-178.846655943298</v>
      </c>
      <c r="BY22">
        <v>-169.65597252427901</v>
      </c>
      <c r="BZ22">
        <v>-348.592835883063</v>
      </c>
      <c r="CA22">
        <v>-178.89082883546601</v>
      </c>
      <c r="CB22">
        <v>-169.70099785788699</v>
      </c>
      <c r="CC22">
        <v>-348.619443940667</v>
      </c>
      <c r="CD22">
        <v>-178.90349101177799</v>
      </c>
      <c r="CE22">
        <v>-169.71493485657999</v>
      </c>
      <c r="CF22">
        <f>-348.503793517445</f>
        <v>-348.50379351744499</v>
      </c>
      <c r="CG22">
        <v>-178.846727805375</v>
      </c>
      <c r="CH22">
        <v>-169.65613152062599</v>
      </c>
    </row>
    <row r="23" spans="1:113" ht="17" x14ac:dyDescent="0.25">
      <c r="A23" s="5">
        <v>1</v>
      </c>
      <c r="B23" t="s">
        <v>72</v>
      </c>
      <c r="C23" t="s">
        <v>2</v>
      </c>
      <c r="D23" t="s">
        <v>30</v>
      </c>
      <c r="E23" s="3">
        <v>1.25</v>
      </c>
      <c r="F23" s="2">
        <v>-0.48745445145399946</v>
      </c>
      <c r="G23" s="3">
        <f t="shared" si="9"/>
        <v>7.9137075762974629E-2</v>
      </c>
      <c r="H23" s="3">
        <f t="shared" si="10"/>
        <v>7.1536717095352309E-2</v>
      </c>
      <c r="I23" s="3">
        <f t="shared" si="11"/>
        <v>6.266158165143626E-2</v>
      </c>
      <c r="J23" s="3">
        <f t="shared" si="12"/>
        <v>6.65536609310316E-2</v>
      </c>
      <c r="K23" s="3">
        <f t="shared" si="13"/>
        <v>5.3349964136507944E-2</v>
      </c>
      <c r="L23" s="3">
        <f t="shared" si="14"/>
        <v>4.8643747325195386E-2</v>
      </c>
      <c r="M23" s="3">
        <f t="shared" si="15"/>
        <v>4.2443214284472286E-2</v>
      </c>
      <c r="N23" s="3">
        <f t="shared" si="16"/>
        <v>3.0163649675643778E-2</v>
      </c>
      <c r="O23" s="3">
        <f t="shared" si="17"/>
        <v>3.8377931875857307E-2</v>
      </c>
      <c r="P23" s="3">
        <f t="shared" si="18"/>
        <v>1.7280172053266318E-2</v>
      </c>
      <c r="Q23" s="3">
        <f t="shared" si="19"/>
        <v>1.8437790658240527E-2</v>
      </c>
      <c r="R23" s="3">
        <f t="shared" si="20"/>
        <v>1.1780761393969164E-2</v>
      </c>
      <c r="S23" s="3">
        <f t="shared" si="21"/>
        <v>2.728453038302936E-3</v>
      </c>
      <c r="T23" s="3">
        <f t="shared" si="22"/>
        <v>7.4161843835833796E-3</v>
      </c>
      <c r="U23" s="3">
        <f t="shared" si="23"/>
        <v>6.7690508102649094E-3</v>
      </c>
      <c r="V23" s="3">
        <f t="shared" si="24"/>
        <v>3.3348123247630701E-3</v>
      </c>
      <c r="W23" s="3">
        <f t="shared" si="25"/>
        <v>3.5504650512824254E-3</v>
      </c>
      <c r="X23" s="3">
        <f t="shared" si="26"/>
        <v>1.0989145280367485E-2</v>
      </c>
      <c r="Y23" s="3">
        <f t="shared" si="27"/>
        <v>8.0646893625535565E-3</v>
      </c>
      <c r="Z23" s="3">
        <f t="shared" si="28"/>
        <v>1.8793662242030496E-2</v>
      </c>
      <c r="AA23" s="3">
        <f t="shared" si="29"/>
        <v>4.2792181104342186E-2</v>
      </c>
      <c r="AB23" s="3">
        <f t="shared" si="30"/>
        <v>8.4905798727978321E-3</v>
      </c>
      <c r="AC23" s="3"/>
      <c r="AD23" s="3"/>
      <c r="AF23" s="4">
        <f t="shared" si="31"/>
        <v>-0.40831737569102483</v>
      </c>
      <c r="AG23" s="4">
        <f t="shared" si="32"/>
        <v>-0.41591773435864715</v>
      </c>
      <c r="AH23" s="4">
        <f t="shared" si="33"/>
        <v>-0.4247928698025632</v>
      </c>
      <c r="AI23" s="4">
        <f t="shared" si="34"/>
        <v>-0.42090079052296786</v>
      </c>
      <c r="AJ23" s="4">
        <f t="shared" si="35"/>
        <v>-0.43410448731749152</v>
      </c>
      <c r="AK23" s="4">
        <f t="shared" si="36"/>
        <v>-0.43881070412880407</v>
      </c>
      <c r="AL23" s="4">
        <f t="shared" si="37"/>
        <v>-0.44501123716952717</v>
      </c>
      <c r="AM23" s="4">
        <f t="shared" si="38"/>
        <v>-0.45729080177835568</v>
      </c>
      <c r="AN23" s="4">
        <f t="shared" si="39"/>
        <v>-0.44907651957814215</v>
      </c>
      <c r="AO23" s="4">
        <f t="shared" si="40"/>
        <v>-0.47017427940073314</v>
      </c>
      <c r="AP23" s="4">
        <f t="shared" si="41"/>
        <v>-0.46901666079575893</v>
      </c>
      <c r="AQ23" s="4">
        <f t="shared" si="42"/>
        <v>-0.4756736900600303</v>
      </c>
      <c r="AR23" s="4">
        <f t="shared" si="43"/>
        <v>-0.48472599841569652</v>
      </c>
      <c r="AS23" s="4">
        <f t="shared" si="44"/>
        <v>-0.48003826707041608</v>
      </c>
      <c r="AT23" s="4">
        <f t="shared" si="45"/>
        <v>-0.49422350226426437</v>
      </c>
      <c r="AU23" s="4">
        <f t="shared" si="46"/>
        <v>-0.48411963912923639</v>
      </c>
      <c r="AV23" s="4">
        <f t="shared" si="47"/>
        <v>-0.49100491650528189</v>
      </c>
      <c r="AW23" s="4">
        <f t="shared" si="48"/>
        <v>-0.49844359673436694</v>
      </c>
      <c r="AX23" s="4">
        <f t="shared" si="49"/>
        <v>-0.49551914081655302</v>
      </c>
      <c r="AY23" s="4">
        <f t="shared" si="50"/>
        <v>-0.50624811369602996</v>
      </c>
      <c r="AZ23" s="4">
        <f t="shared" si="51"/>
        <v>-0.44466227034965727</v>
      </c>
      <c r="BA23" s="4">
        <f t="shared" si="52"/>
        <v>-0.49594503132679729</v>
      </c>
      <c r="BB23" s="4"/>
      <c r="BD23" t="s">
        <v>98</v>
      </c>
      <c r="BE23">
        <v>-348.501465719799</v>
      </c>
      <c r="BF23">
        <v>-178.84563546842199</v>
      </c>
      <c r="BG23">
        <v>-169.65517955624699</v>
      </c>
      <c r="BH23">
        <v>-348.59109392611401</v>
      </c>
      <c r="BI23">
        <v>-178.89011395761099</v>
      </c>
      <c r="BJ23">
        <v>-169.700317161431</v>
      </c>
      <c r="BK23">
        <v>-348.61841011567702</v>
      </c>
      <c r="BL23">
        <v>-178.90319707933</v>
      </c>
      <c r="BM23">
        <v>-169.71453608584699</v>
      </c>
      <c r="BN23">
        <v>-348.50265164860002</v>
      </c>
      <c r="BO23">
        <v>-178.84638355077499</v>
      </c>
      <c r="BP23">
        <v>-169.65556880848499</v>
      </c>
      <c r="BQ23">
        <v>-348.59332315215198</v>
      </c>
      <c r="BR23">
        <v>-178.89148917022499</v>
      </c>
      <c r="BS23">
        <v>-169.70112481140899</v>
      </c>
      <c r="BT23">
        <v>-348.62220970436601</v>
      </c>
      <c r="BU23">
        <v>-178.90548949981499</v>
      </c>
      <c r="BV23">
        <v>-169.71599146530201</v>
      </c>
      <c r="BW23">
        <v>-348.50331035220302</v>
      </c>
      <c r="BX23">
        <v>-178.84663356147999</v>
      </c>
      <c r="BY23">
        <v>-169.655929365129</v>
      </c>
      <c r="BZ23">
        <v>-348.59255579858399</v>
      </c>
      <c r="CA23">
        <v>-178.890819827515</v>
      </c>
      <c r="CB23">
        <v>-169.70097793682399</v>
      </c>
      <c r="CC23">
        <v>-348.61918599463098</v>
      </c>
      <c r="CD23">
        <v>-178.90348811454999</v>
      </c>
      <c r="CE23">
        <v>-169.71492542006499</v>
      </c>
      <c r="CF23">
        <f>-348.503508009333</f>
        <v>-348.50350800933302</v>
      </c>
      <c r="CG23">
        <v>-178.84670609305601</v>
      </c>
      <c r="CH23">
        <v>-169.656093301873</v>
      </c>
    </row>
    <row r="24" spans="1:113" ht="17" x14ac:dyDescent="0.25">
      <c r="A24" s="5">
        <v>1</v>
      </c>
      <c r="B24" t="s">
        <v>72</v>
      </c>
      <c r="C24" t="s">
        <v>2</v>
      </c>
      <c r="D24" t="s">
        <v>30</v>
      </c>
      <c r="E24" s="3">
        <v>1.5</v>
      </c>
      <c r="F24" s="2">
        <v>-0.26735181068612907</v>
      </c>
      <c r="G24" s="3">
        <f t="shared" si="9"/>
        <v>4.0535827453194312E-2</v>
      </c>
      <c r="H24" s="3">
        <f t="shared" si="10"/>
        <v>3.9119445659756225E-2</v>
      </c>
      <c r="I24" s="3">
        <f t="shared" si="11"/>
        <v>3.6059261919245938E-2</v>
      </c>
      <c r="J24" s="3">
        <f t="shared" si="12"/>
        <v>3.8190817112673303E-2</v>
      </c>
      <c r="K24" s="3">
        <f t="shared" si="13"/>
        <v>3.2848577339038426E-2</v>
      </c>
      <c r="L24" s="3">
        <f t="shared" si="14"/>
        <v>2.6016072787216793E-2</v>
      </c>
      <c r="M24" s="3">
        <f t="shared" si="15"/>
        <v>2.6155824134791117E-2</v>
      </c>
      <c r="N24" s="3">
        <f t="shared" si="16"/>
        <v>1.7414006243596458E-2</v>
      </c>
      <c r="O24" s="3">
        <f t="shared" si="17"/>
        <v>2.624744991779121E-2</v>
      </c>
      <c r="P24" s="3">
        <f t="shared" si="18"/>
        <v>8.2422628823430322E-3</v>
      </c>
      <c r="Q24" s="3">
        <f t="shared" si="19"/>
        <v>9.8176743023722368E-3</v>
      </c>
      <c r="R24" s="3">
        <f t="shared" si="20"/>
        <v>8.7398389003917609E-3</v>
      </c>
      <c r="S24" s="3">
        <f t="shared" si="21"/>
        <v>4.690506276441353E-3</v>
      </c>
      <c r="T24" s="3">
        <f t="shared" si="22"/>
        <v>8.0331729943678432E-3</v>
      </c>
      <c r="U24" s="3">
        <f t="shared" si="23"/>
        <v>4.42026146395047E-4</v>
      </c>
      <c r="V24" s="3">
        <f t="shared" si="24"/>
        <v>1.7184750599499865E-3</v>
      </c>
      <c r="W24" s="3">
        <f t="shared" si="25"/>
        <v>3.1846283192082936E-5</v>
      </c>
      <c r="X24" s="3">
        <f t="shared" si="26"/>
        <v>1.6712437071361719E-3</v>
      </c>
      <c r="Y24" s="3">
        <f t="shared" si="27"/>
        <v>1.0739654673438404E-3</v>
      </c>
      <c r="Z24" s="3">
        <f t="shared" si="28"/>
        <v>3.4580922215789456E-3</v>
      </c>
      <c r="AA24" s="3">
        <f t="shared" si="29"/>
        <v>2.0119561798585595E-2</v>
      </c>
      <c r="AB24" s="3">
        <f t="shared" si="30"/>
        <v>2.3836175663854986E-4</v>
      </c>
      <c r="AC24" s="3"/>
      <c r="AD24" s="3"/>
      <c r="AF24" s="4">
        <f t="shared" si="31"/>
        <v>-0.22681598323293475</v>
      </c>
      <c r="AG24" s="4">
        <f t="shared" si="32"/>
        <v>-0.22823236502637284</v>
      </c>
      <c r="AH24" s="4">
        <f t="shared" si="33"/>
        <v>-0.23129254876688313</v>
      </c>
      <c r="AI24" s="4">
        <f t="shared" si="34"/>
        <v>-0.22916099357345576</v>
      </c>
      <c r="AJ24" s="4">
        <f t="shared" si="35"/>
        <v>-0.23450323334709064</v>
      </c>
      <c r="AK24" s="4">
        <f t="shared" si="36"/>
        <v>-0.24133573789891227</v>
      </c>
      <c r="AL24" s="4">
        <f t="shared" si="37"/>
        <v>-0.24119598655133795</v>
      </c>
      <c r="AM24" s="4">
        <f t="shared" si="38"/>
        <v>-0.24993780444253261</v>
      </c>
      <c r="AN24" s="4">
        <f t="shared" si="39"/>
        <v>-0.24110436076833786</v>
      </c>
      <c r="AO24" s="4">
        <f t="shared" si="40"/>
        <v>-0.25910954780378603</v>
      </c>
      <c r="AP24" s="4">
        <f t="shared" si="41"/>
        <v>-0.25753413638375683</v>
      </c>
      <c r="AQ24" s="4">
        <f t="shared" si="42"/>
        <v>-0.2586119717857373</v>
      </c>
      <c r="AR24" s="4">
        <f t="shared" si="43"/>
        <v>-0.26266130440968771</v>
      </c>
      <c r="AS24" s="4">
        <f t="shared" si="44"/>
        <v>-0.25931863769176122</v>
      </c>
      <c r="AT24" s="4">
        <f t="shared" si="45"/>
        <v>-0.26690978453973402</v>
      </c>
      <c r="AU24" s="4">
        <f t="shared" si="46"/>
        <v>-0.26563333562617908</v>
      </c>
      <c r="AV24" s="4">
        <f t="shared" si="47"/>
        <v>-0.26731996440293698</v>
      </c>
      <c r="AW24" s="4">
        <f t="shared" si="48"/>
        <v>-0.26902305439326524</v>
      </c>
      <c r="AX24" s="4">
        <f t="shared" si="49"/>
        <v>-0.26842577615347291</v>
      </c>
      <c r="AY24" s="4">
        <f t="shared" si="50"/>
        <v>-0.27080990290770801</v>
      </c>
      <c r="AZ24" s="4">
        <f t="shared" si="51"/>
        <v>-0.24723224888754347</v>
      </c>
      <c r="BA24" s="4">
        <f t="shared" si="52"/>
        <v>-0.26759017244276762</v>
      </c>
      <c r="BB24" s="4"/>
      <c r="BD24" t="s">
        <v>97</v>
      </c>
      <c r="BE24">
        <v>-348.50112027578803</v>
      </c>
      <c r="BF24">
        <v>-178.845612862873</v>
      </c>
      <c r="BG24">
        <v>-169.65514595865301</v>
      </c>
      <c r="BH24">
        <v>-348.59077463742699</v>
      </c>
      <c r="BI24">
        <v>-178.890104658756</v>
      </c>
      <c r="BJ24">
        <v>-169.700306267261</v>
      </c>
      <c r="BK24">
        <v>-348.61809611773401</v>
      </c>
      <c r="BL24">
        <v>-178.90319435797201</v>
      </c>
      <c r="BM24">
        <v>-169.714533171639</v>
      </c>
      <c r="BN24">
        <v>-348.50227447540499</v>
      </c>
      <c r="BO24">
        <v>-178.84636058213101</v>
      </c>
      <c r="BP24">
        <v>-169.655529300311</v>
      </c>
      <c r="BQ24">
        <v>-348.59297718705801</v>
      </c>
      <c r="BR24">
        <v>-178.89148041459899</v>
      </c>
      <c r="BS24">
        <v>-169.70111240220399</v>
      </c>
      <c r="BT24">
        <v>-348.62187360770901</v>
      </c>
      <c r="BU24">
        <v>-178.90548626248</v>
      </c>
      <c r="BV24">
        <v>-169.71598904400099</v>
      </c>
      <c r="BW24">
        <v>-348.50290990013701</v>
      </c>
      <c r="BX24">
        <v>-178.84661029217699</v>
      </c>
      <c r="BY24">
        <v>-169.655889201207</v>
      </c>
      <c r="BZ24">
        <v>-348.59218987573399</v>
      </c>
      <c r="CA24">
        <v>-178.89081085525001</v>
      </c>
      <c r="CB24">
        <v>-169.70096689609099</v>
      </c>
      <c r="CC24">
        <v>-348.61882313174101</v>
      </c>
      <c r="CD24">
        <v>-178.903486187038</v>
      </c>
      <c r="CE24">
        <v>-169.71491836728799</v>
      </c>
      <c r="CF24">
        <f>-348.503130990593</f>
        <v>-348.50313099059298</v>
      </c>
      <c r="CG24">
        <v>-178.84668305487801</v>
      </c>
      <c r="CH24">
        <v>-169.65605394606399</v>
      </c>
    </row>
    <row r="25" spans="1:113" ht="17" x14ac:dyDescent="0.25">
      <c r="A25" s="5">
        <v>1</v>
      </c>
      <c r="B25" t="s">
        <v>72</v>
      </c>
      <c r="C25" t="s">
        <v>2</v>
      </c>
      <c r="D25" t="s">
        <v>30</v>
      </c>
      <c r="E25" s="3">
        <v>2</v>
      </c>
      <c r="F25" s="2">
        <v>-8.0107390760735489E-2</v>
      </c>
      <c r="G25" s="3">
        <f t="shared" si="9"/>
        <v>1.7600030762023378E-2</v>
      </c>
      <c r="H25" s="3">
        <f t="shared" si="10"/>
        <v>7.9069716010863045E-3</v>
      </c>
      <c r="I25" s="3">
        <f t="shared" si="11"/>
        <v>9.2025214437776032E-3</v>
      </c>
      <c r="J25" s="3">
        <f t="shared" si="12"/>
        <v>2.4630238346417227E-2</v>
      </c>
      <c r="K25" s="3">
        <f t="shared" si="13"/>
        <v>1.0561786852502905E-2</v>
      </c>
      <c r="L25" s="3">
        <f t="shared" si="14"/>
        <v>6.0118495064248309E-2</v>
      </c>
      <c r="M25" s="3">
        <f t="shared" si="15"/>
        <v>7.9694684179751896E-3</v>
      </c>
      <c r="N25" s="3">
        <f t="shared" si="16"/>
        <v>6.7151873754979635E-3</v>
      </c>
      <c r="O25" s="3">
        <f t="shared" si="17"/>
        <v>5.2610275646126324E-2</v>
      </c>
      <c r="P25" s="3">
        <f t="shared" si="18"/>
        <v>5.3992203801120214E-3</v>
      </c>
      <c r="Q25" s="3">
        <f t="shared" si="19"/>
        <v>5.617515131975892E-3</v>
      </c>
      <c r="R25" s="3">
        <f t="shared" si="20"/>
        <v>5.0970995091595001E-3</v>
      </c>
      <c r="S25" s="3">
        <f t="shared" si="21"/>
        <v>4.7657023592744679E-3</v>
      </c>
      <c r="T25" s="3">
        <f t="shared" si="22"/>
        <v>4.7558971540217904E-3</v>
      </c>
      <c r="U25" s="3">
        <f t="shared" si="23"/>
        <v>4.4180069889032808E-3</v>
      </c>
      <c r="V25" s="3">
        <f t="shared" si="24"/>
        <v>3.8485520230087993E-2</v>
      </c>
      <c r="W25" s="3">
        <f t="shared" si="25"/>
        <v>3.6609150547516484E-3</v>
      </c>
      <c r="X25" s="3">
        <f t="shared" si="26"/>
        <v>3.7909598511627202E-3</v>
      </c>
      <c r="Y25" s="3">
        <f t="shared" si="27"/>
        <v>1.9171292092030473E-2</v>
      </c>
      <c r="Z25" s="3">
        <f t="shared" si="28"/>
        <v>3.9274002932989105E-3</v>
      </c>
      <c r="AA25" s="3">
        <f t="shared" si="29"/>
        <v>9.0213703216528163E-4</v>
      </c>
      <c r="AB25" s="3">
        <f t="shared" si="30"/>
        <v>8.0154933828607486E-2</v>
      </c>
      <c r="AC25" s="3"/>
      <c r="AD25" s="3"/>
      <c r="AF25" s="4">
        <f t="shared" si="31"/>
        <v>-9.7707421522758867E-2</v>
      </c>
      <c r="AG25" s="4">
        <f t="shared" si="32"/>
        <v>-7.2200419159649185E-2</v>
      </c>
      <c r="AH25" s="4">
        <f t="shared" si="33"/>
        <v>-7.0904869316957886E-2</v>
      </c>
      <c r="AI25" s="4">
        <f t="shared" si="34"/>
        <v>-5.5477152414318262E-2</v>
      </c>
      <c r="AJ25" s="4">
        <f t="shared" si="35"/>
        <v>-6.9545603908232584E-2</v>
      </c>
      <c r="AK25" s="4">
        <f t="shared" si="36"/>
        <v>-0.1402258858249838</v>
      </c>
      <c r="AL25" s="4">
        <f t="shared" si="37"/>
        <v>-7.2137922342760299E-2</v>
      </c>
      <c r="AM25" s="4">
        <f t="shared" si="38"/>
        <v>-7.3392203385237526E-2</v>
      </c>
      <c r="AN25" s="4">
        <f t="shared" si="39"/>
        <v>-2.7497115114609165E-2</v>
      </c>
      <c r="AO25" s="4">
        <f t="shared" si="40"/>
        <v>-7.4708170380623468E-2</v>
      </c>
      <c r="AP25" s="4">
        <f t="shared" si="41"/>
        <v>-7.4489875628759597E-2</v>
      </c>
      <c r="AQ25" s="4">
        <f t="shared" si="42"/>
        <v>-7.5010291251575989E-2</v>
      </c>
      <c r="AR25" s="4">
        <f t="shared" si="43"/>
        <v>-7.5341688401461021E-2</v>
      </c>
      <c r="AS25" s="4">
        <f t="shared" si="44"/>
        <v>-7.5351493606713699E-2</v>
      </c>
      <c r="AT25" s="4">
        <f t="shared" si="45"/>
        <v>-7.5689383771832208E-2</v>
      </c>
      <c r="AU25" s="4">
        <f t="shared" si="46"/>
        <v>-4.1621870530647496E-2</v>
      </c>
      <c r="AV25" s="4">
        <f t="shared" si="47"/>
        <v>-7.6446475705983841E-2</v>
      </c>
      <c r="AW25" s="4">
        <f t="shared" si="48"/>
        <v>-7.6316430909572769E-2</v>
      </c>
      <c r="AX25" s="4">
        <f t="shared" si="49"/>
        <v>-9.9278682852765962E-2</v>
      </c>
      <c r="AY25" s="4">
        <f t="shared" si="50"/>
        <v>-7.6179990467436579E-2</v>
      </c>
      <c r="AZ25" s="4">
        <f t="shared" si="51"/>
        <v>-7.9205253728570207E-2</v>
      </c>
      <c r="BA25" s="4">
        <f t="shared" si="52"/>
        <v>4.7543067871996803E-5</v>
      </c>
      <c r="BB25" s="4"/>
      <c r="BD25" t="s">
        <v>96</v>
      </c>
      <c r="BE25">
        <v>-348.50085814043399</v>
      </c>
      <c r="BF25">
        <v>-178.84558816492901</v>
      </c>
      <c r="BG25">
        <v>-169.65511426882401</v>
      </c>
      <c r="BH25">
        <v>-348.59050221167303</v>
      </c>
      <c r="BI25">
        <v>-178.890093765464</v>
      </c>
      <c r="BJ25">
        <v>-169.70029338752201</v>
      </c>
      <c r="BK25">
        <v>-348.61783082118399</v>
      </c>
      <c r="BL25">
        <v>-178.90319292758599</v>
      </c>
      <c r="BM25">
        <v>-169.71452489950099</v>
      </c>
      <c r="BN25">
        <v>-348.50205494659502</v>
      </c>
      <c r="BO25">
        <v>-178.84633538513</v>
      </c>
      <c r="BP25">
        <v>-169.65549609730101</v>
      </c>
      <c r="BQ25">
        <v>-348.59267420576202</v>
      </c>
      <c r="BR25">
        <v>-178.89147090962001</v>
      </c>
      <c r="BS25">
        <v>-169.70108833705001</v>
      </c>
      <c r="BT25">
        <v>-348.62157665886201</v>
      </c>
      <c r="BU25">
        <v>-178.90548608096901</v>
      </c>
      <c r="BV25">
        <v>-169.71597361997701</v>
      </c>
      <c r="BW25">
        <v>-348.50255934842198</v>
      </c>
      <c r="BX25">
        <v>-178.84658434322199</v>
      </c>
      <c r="BY25">
        <v>-169.65585629803201</v>
      </c>
      <c r="BZ25">
        <v>-348.59187159722802</v>
      </c>
      <c r="CA25">
        <v>-178.890803014857</v>
      </c>
      <c r="CB25">
        <v>-169.70094904586799</v>
      </c>
      <c r="CC25">
        <v>-348.61851333410499</v>
      </c>
      <c r="CD25">
        <v>-178.90348474897201</v>
      </c>
      <c r="CE25">
        <v>-169.714908520515</v>
      </c>
      <c r="CF25">
        <f>-348.502798033431</f>
        <v>-348.50279803343102</v>
      </c>
      <c r="CG25">
        <v>-178.84665703951401</v>
      </c>
      <c r="CH25">
        <v>-169.65601477231601</v>
      </c>
    </row>
    <row r="26" spans="1:113" ht="17" x14ac:dyDescent="0.25">
      <c r="A26" s="5">
        <v>2</v>
      </c>
      <c r="B26" t="s">
        <v>72</v>
      </c>
      <c r="C26" t="s">
        <v>2</v>
      </c>
      <c r="D26" t="s">
        <v>21</v>
      </c>
      <c r="E26" s="3">
        <v>0.9</v>
      </c>
      <c r="F26" s="2">
        <v>-0.48101807458465928</v>
      </c>
      <c r="G26" s="3">
        <f t="shared" si="9"/>
        <v>0.23730089229894821</v>
      </c>
      <c r="H26" s="3">
        <f t="shared" si="10"/>
        <v>0.17804499955807401</v>
      </c>
      <c r="I26" s="3">
        <f t="shared" si="11"/>
        <v>0.15295413696223326</v>
      </c>
      <c r="J26" s="3">
        <f t="shared" si="12"/>
        <v>0.13919480123090588</v>
      </c>
      <c r="K26" s="3">
        <f t="shared" si="13"/>
        <v>0.12662929751741669</v>
      </c>
      <c r="L26" s="3">
        <f t="shared" si="14"/>
        <v>0.15780095884527118</v>
      </c>
      <c r="M26" s="3">
        <f t="shared" si="15"/>
        <v>0.11034983253683395</v>
      </c>
      <c r="N26" s="3">
        <f t="shared" si="16"/>
        <v>9.4373063528082946E-2</v>
      </c>
      <c r="O26" s="3">
        <f t="shared" si="17"/>
        <v>7.9239244498073846E-2</v>
      </c>
      <c r="P26" s="3">
        <f t="shared" si="18"/>
        <v>7.7610551781196635E-2</v>
      </c>
      <c r="Q26" s="3">
        <f t="shared" si="19"/>
        <v>0.10043427255417764</v>
      </c>
      <c r="R26" s="3">
        <f t="shared" si="20"/>
        <v>4.5004160850189601E-2</v>
      </c>
      <c r="S26" s="3">
        <f t="shared" si="21"/>
        <v>2.8453902155166855E-2</v>
      </c>
      <c r="T26" s="3">
        <f t="shared" si="22"/>
        <v>8.6622759609661926E-3</v>
      </c>
      <c r="U26" s="3">
        <f t="shared" si="23"/>
        <v>1.1089696311208541E-2</v>
      </c>
      <c r="V26" s="3">
        <f t="shared" si="24"/>
        <v>7.175092940863087E-2</v>
      </c>
      <c r="W26" s="3">
        <f t="shared" si="25"/>
        <v>1.23313250068674E-2</v>
      </c>
      <c r="X26" s="3">
        <f t="shared" si="26"/>
        <v>4.5056785312911907E-3</v>
      </c>
      <c r="Y26" s="3">
        <f t="shared" si="27"/>
        <v>2.6626208307587662E-2</v>
      </c>
      <c r="Z26" s="3">
        <f t="shared" si="28"/>
        <v>2.2170731423785561E-2</v>
      </c>
      <c r="AA26" s="3">
        <f t="shared" si="29"/>
        <v>0.11974292498335432</v>
      </c>
      <c r="AB26" s="3">
        <f t="shared" si="30"/>
        <v>2.4699662030508218E-2</v>
      </c>
      <c r="AC26" s="3"/>
      <c r="AD26" s="3"/>
      <c r="AF26" s="4">
        <f t="shared" si="31"/>
        <v>-0.24371718228571107</v>
      </c>
      <c r="AG26" s="4">
        <f t="shared" si="32"/>
        <v>-0.30297307502658527</v>
      </c>
      <c r="AH26" s="4">
        <f t="shared" si="33"/>
        <v>-0.32806393762242603</v>
      </c>
      <c r="AI26" s="4">
        <f t="shared" si="34"/>
        <v>-0.3418232733537534</v>
      </c>
      <c r="AJ26" s="4">
        <f t="shared" si="35"/>
        <v>-0.35438877706724259</v>
      </c>
      <c r="AK26" s="4">
        <f t="shared" si="36"/>
        <v>-0.32321711573938811</v>
      </c>
      <c r="AL26" s="4">
        <f t="shared" si="37"/>
        <v>-0.37066824204782534</v>
      </c>
      <c r="AM26" s="4">
        <f t="shared" si="38"/>
        <v>-0.38664501105657634</v>
      </c>
      <c r="AN26" s="4">
        <f t="shared" si="39"/>
        <v>-0.40177883008658544</v>
      </c>
      <c r="AO26" s="4">
        <f t="shared" si="40"/>
        <v>-0.40340752280346265</v>
      </c>
      <c r="AP26" s="4">
        <f t="shared" si="41"/>
        <v>-0.38058380203048164</v>
      </c>
      <c r="AQ26" s="4">
        <f t="shared" si="42"/>
        <v>-0.43601391373446968</v>
      </c>
      <c r="AR26" s="4">
        <f t="shared" si="43"/>
        <v>-0.45256417242949243</v>
      </c>
      <c r="AS26" s="4">
        <f t="shared" si="44"/>
        <v>-0.47235579862369309</v>
      </c>
      <c r="AT26" s="4">
        <f t="shared" si="45"/>
        <v>-0.46992837827345074</v>
      </c>
      <c r="AU26" s="4">
        <f t="shared" si="46"/>
        <v>-0.40926714517602841</v>
      </c>
      <c r="AV26" s="4">
        <f t="shared" si="47"/>
        <v>-0.46868674957779188</v>
      </c>
      <c r="AW26" s="4">
        <f t="shared" si="48"/>
        <v>-0.48552375311595047</v>
      </c>
      <c r="AX26" s="4">
        <f t="shared" si="49"/>
        <v>-0.50764428289224695</v>
      </c>
      <c r="AY26" s="4">
        <f t="shared" si="50"/>
        <v>-0.50318880600844484</v>
      </c>
      <c r="AZ26" s="4">
        <f t="shared" si="51"/>
        <v>-0.36127514960130497</v>
      </c>
      <c r="BA26" s="4">
        <f t="shared" si="52"/>
        <v>-0.5057177366151675</v>
      </c>
      <c r="BB26" s="4"/>
      <c r="BD26" t="s">
        <v>95</v>
      </c>
      <c r="BE26">
        <v>-294.40724433803501</v>
      </c>
      <c r="BF26">
        <v>-178.845723960957</v>
      </c>
      <c r="BG26">
        <v>-115.561131989042</v>
      </c>
      <c r="BH26">
        <v>-294.48335245226298</v>
      </c>
      <c r="BI26">
        <v>-178.890129218754</v>
      </c>
      <c r="BJ26">
        <v>-115.59274041520101</v>
      </c>
      <c r="BK26">
        <v>-294.50647183762402</v>
      </c>
      <c r="BL26">
        <v>-178.903188419603</v>
      </c>
      <c r="BM26">
        <v>-115.60276061488</v>
      </c>
      <c r="BN26">
        <v>-294.40834294472802</v>
      </c>
      <c r="BO26">
        <v>-178.846478507939</v>
      </c>
      <c r="BP26">
        <v>-115.56134935755</v>
      </c>
      <c r="BQ26">
        <v>-294.48534096741798</v>
      </c>
      <c r="BR26">
        <v>-178.89151415589899</v>
      </c>
      <c r="BS26">
        <v>-115.59323611409999</v>
      </c>
      <c r="BT26">
        <v>-294.509887959293</v>
      </c>
      <c r="BU26">
        <v>-178.90548793487599</v>
      </c>
      <c r="BV26">
        <v>-115.60378386639699</v>
      </c>
      <c r="BW26">
        <v>-294.40871209053699</v>
      </c>
      <c r="BX26">
        <v>-178.846730383188</v>
      </c>
      <c r="BY26">
        <v>-115.56137520848</v>
      </c>
      <c r="BZ26">
        <v>-294.48438821541703</v>
      </c>
      <c r="CA26">
        <v>-178.89084113833499</v>
      </c>
      <c r="CB26">
        <v>-115.592852244711</v>
      </c>
      <c r="CC26">
        <v>-294.50686687408398</v>
      </c>
      <c r="CD26">
        <v>-178.90348460854199</v>
      </c>
      <c r="CE26">
        <v>-115.602661058656</v>
      </c>
      <c r="CF26">
        <f>-294.408796367272</f>
        <v>-294.40879636727198</v>
      </c>
      <c r="CG26">
        <v>-178.84680026649099</v>
      </c>
      <c r="CH26">
        <v>-115.561420372207</v>
      </c>
    </row>
    <row r="27" spans="1:113" ht="17" x14ac:dyDescent="0.25">
      <c r="A27" s="5">
        <v>2</v>
      </c>
      <c r="B27" t="s">
        <v>72</v>
      </c>
      <c r="C27" t="s">
        <v>2</v>
      </c>
      <c r="D27" t="s">
        <v>21</v>
      </c>
      <c r="E27" s="3">
        <v>0.95</v>
      </c>
      <c r="F27" s="2">
        <v>-0.66722527993946779</v>
      </c>
      <c r="G27" s="3">
        <f t="shared" si="9"/>
        <v>0.1993401003779689</v>
      </c>
      <c r="H27" s="3">
        <f t="shared" si="10"/>
        <v>0.15726831869418567</v>
      </c>
      <c r="I27" s="3">
        <f t="shared" si="11"/>
        <v>0.13610782357651707</v>
      </c>
      <c r="J27" s="3">
        <f t="shared" si="12"/>
        <v>0.12968461373609907</v>
      </c>
      <c r="K27" s="3">
        <f t="shared" si="13"/>
        <v>0.11390664837109432</v>
      </c>
      <c r="L27" s="3">
        <f t="shared" si="14"/>
        <v>0.13052525626211176</v>
      </c>
      <c r="M27" s="3">
        <f t="shared" si="15"/>
        <v>8.8132419998631972E-2</v>
      </c>
      <c r="N27" s="3">
        <f t="shared" si="16"/>
        <v>6.6386688857935749E-2</v>
      </c>
      <c r="O27" s="3">
        <f t="shared" si="17"/>
        <v>6.0338220632004447E-2</v>
      </c>
      <c r="P27" s="3">
        <f t="shared" si="18"/>
        <v>4.3571495529992177E-2</v>
      </c>
      <c r="Q27" s="3">
        <f t="shared" si="19"/>
        <v>7.7966975049364451E-2</v>
      </c>
      <c r="R27" s="3">
        <f t="shared" si="20"/>
        <v>3.3313178774526775E-2</v>
      </c>
      <c r="S27" s="3">
        <f t="shared" si="21"/>
        <v>1.5642932925277853E-2</v>
      </c>
      <c r="T27" s="3">
        <f t="shared" si="22"/>
        <v>4.0366163754972373E-3</v>
      </c>
      <c r="U27" s="3">
        <f t="shared" si="23"/>
        <v>2.89634140836037E-3</v>
      </c>
      <c r="V27" s="3">
        <f t="shared" si="24"/>
        <v>5.1687834442990743E-2</v>
      </c>
      <c r="W27" s="3">
        <f t="shared" si="25"/>
        <v>5.9035581624742317E-3</v>
      </c>
      <c r="X27" s="3">
        <f t="shared" si="26"/>
        <v>9.7289450410511513E-3</v>
      </c>
      <c r="Y27" s="3">
        <f t="shared" si="27"/>
        <v>2.4114185752756367E-2</v>
      </c>
      <c r="Z27" s="3">
        <f t="shared" si="28"/>
        <v>2.6130259877536588E-2</v>
      </c>
      <c r="AA27" s="3">
        <f t="shared" si="29"/>
        <v>0.10070395597035309</v>
      </c>
      <c r="AB27" s="3">
        <f t="shared" si="30"/>
        <v>1.6491129539529359E-2</v>
      </c>
      <c r="AC27" s="3"/>
      <c r="AD27" s="3"/>
      <c r="AF27" s="4">
        <f t="shared" si="31"/>
        <v>-0.46788517956149889</v>
      </c>
      <c r="AG27" s="4">
        <f t="shared" si="32"/>
        <v>-0.50995696124528211</v>
      </c>
      <c r="AH27" s="4">
        <f t="shared" si="33"/>
        <v>-0.53111745636295071</v>
      </c>
      <c r="AI27" s="4">
        <f t="shared" si="34"/>
        <v>-0.53754066620336871</v>
      </c>
      <c r="AJ27" s="4">
        <f t="shared" si="35"/>
        <v>-0.55331863156837346</v>
      </c>
      <c r="AK27" s="4">
        <f t="shared" si="36"/>
        <v>-0.53670002367735603</v>
      </c>
      <c r="AL27" s="4">
        <f t="shared" si="37"/>
        <v>-0.57909285994083581</v>
      </c>
      <c r="AM27" s="4">
        <f t="shared" si="38"/>
        <v>-0.60083859108153204</v>
      </c>
      <c r="AN27" s="4">
        <f t="shared" si="39"/>
        <v>-0.60688705930746334</v>
      </c>
      <c r="AO27" s="4">
        <f t="shared" si="40"/>
        <v>-0.62365378440947561</v>
      </c>
      <c r="AP27" s="4">
        <f t="shared" si="41"/>
        <v>-0.58925830489010333</v>
      </c>
      <c r="AQ27" s="4">
        <f t="shared" si="42"/>
        <v>-0.63391210116494101</v>
      </c>
      <c r="AR27" s="4">
        <f t="shared" si="43"/>
        <v>-0.65158234701418993</v>
      </c>
      <c r="AS27" s="4">
        <f t="shared" si="44"/>
        <v>-0.66318866356397055</v>
      </c>
      <c r="AT27" s="4">
        <f t="shared" si="45"/>
        <v>-0.67012162134782816</v>
      </c>
      <c r="AU27" s="4">
        <f t="shared" si="46"/>
        <v>-0.61553744549647704</v>
      </c>
      <c r="AV27" s="4">
        <f t="shared" si="47"/>
        <v>-0.66132172177699355</v>
      </c>
      <c r="AW27" s="4">
        <f t="shared" si="48"/>
        <v>-0.67695422498051894</v>
      </c>
      <c r="AX27" s="4">
        <f t="shared" si="49"/>
        <v>-0.69133946569222415</v>
      </c>
      <c r="AY27" s="4">
        <f t="shared" si="50"/>
        <v>-0.69335553981700437</v>
      </c>
      <c r="AZ27" s="4">
        <f t="shared" si="51"/>
        <v>-0.5665213239691147</v>
      </c>
      <c r="BA27" s="4">
        <f t="shared" si="52"/>
        <v>-0.68371640947899714</v>
      </c>
      <c r="BB27" s="4"/>
      <c r="BD27" t="s">
        <v>94</v>
      </c>
      <c r="BE27">
        <v>-294.40754303950899</v>
      </c>
      <c r="BF27">
        <v>-178.84570408870101</v>
      </c>
      <c r="BG27">
        <v>-115.561093328344</v>
      </c>
      <c r="BH27">
        <v>-294.48366383499899</v>
      </c>
      <c r="BI27">
        <v>-178.89012433983501</v>
      </c>
      <c r="BJ27">
        <v>-115.592726827051</v>
      </c>
      <c r="BK27">
        <v>-294.50678359398302</v>
      </c>
      <c r="BL27">
        <v>-178.90318596156999</v>
      </c>
      <c r="BM27">
        <v>-115.602751242906</v>
      </c>
      <c r="BN27">
        <v>-294.40862452035498</v>
      </c>
      <c r="BO27">
        <v>-178.84645772113001</v>
      </c>
      <c r="BP27">
        <v>-115.56131151333101</v>
      </c>
      <c r="BQ27">
        <v>-294.48564902443297</v>
      </c>
      <c r="BR27">
        <v>-178.89150496800599</v>
      </c>
      <c r="BS27">
        <v>-115.593221213251</v>
      </c>
      <c r="BT27">
        <v>-294.51021222522797</v>
      </c>
      <c r="BU27">
        <v>-178.90548060270501</v>
      </c>
      <c r="BV27">
        <v>-115.60377412532</v>
      </c>
      <c r="BW27">
        <v>-294.40898323434499</v>
      </c>
      <c r="BX27">
        <v>-178.84670845061899</v>
      </c>
      <c r="BY27">
        <v>-115.561335740883</v>
      </c>
      <c r="BZ27">
        <v>-294.48468171360798</v>
      </c>
      <c r="CA27">
        <v>-178.89083332461499</v>
      </c>
      <c r="CB27">
        <v>-115.592838185799</v>
      </c>
      <c r="CC27">
        <v>-294.50717000744203</v>
      </c>
      <c r="CD27">
        <v>-178.903479568482</v>
      </c>
      <c r="CE27">
        <v>-115.60265207643801</v>
      </c>
      <c r="CF27">
        <f>-294.40906747191</f>
        <v>-294.40906747191002</v>
      </c>
      <c r="CG27">
        <v>-178.846781176934</v>
      </c>
      <c r="CH27">
        <v>-115.561383485817</v>
      </c>
    </row>
    <row r="28" spans="1:113" ht="17" x14ac:dyDescent="0.25">
      <c r="A28" s="5">
        <v>2</v>
      </c>
      <c r="B28" t="s">
        <v>72</v>
      </c>
      <c r="C28" t="s">
        <v>2</v>
      </c>
      <c r="D28" t="s">
        <v>21</v>
      </c>
      <c r="E28" s="3">
        <v>1</v>
      </c>
      <c r="F28" s="2">
        <v>-0.76104632739244271</v>
      </c>
      <c r="G28" s="3">
        <f t="shared" si="9"/>
        <v>0.17159205380740283</v>
      </c>
      <c r="H28" s="3">
        <f t="shared" si="10"/>
        <v>0.13182274816247386</v>
      </c>
      <c r="I28" s="3">
        <f t="shared" si="11"/>
        <v>0.11670104243370605</v>
      </c>
      <c r="J28" s="3">
        <f t="shared" si="12"/>
        <v>0.10574862557021558</v>
      </c>
      <c r="K28" s="3">
        <f t="shared" si="13"/>
        <v>0.10083564625926111</v>
      </c>
      <c r="L28" s="3">
        <f t="shared" si="14"/>
        <v>0.11466425075783593</v>
      </c>
      <c r="M28" s="3">
        <f t="shared" si="15"/>
        <v>7.5033292792005657E-2</v>
      </c>
      <c r="N28" s="3">
        <f t="shared" si="16"/>
        <v>6.8368520045372749E-2</v>
      </c>
      <c r="O28" s="3">
        <f t="shared" si="17"/>
        <v>4.9049875689488154E-2</v>
      </c>
      <c r="P28" s="3">
        <f t="shared" si="18"/>
        <v>6.1375971589889056E-2</v>
      </c>
      <c r="Q28" s="3">
        <f t="shared" si="19"/>
        <v>6.792089616371777E-2</v>
      </c>
      <c r="R28" s="3">
        <f t="shared" si="20"/>
        <v>2.6715909686080286E-2</v>
      </c>
      <c r="S28" s="3">
        <f t="shared" si="21"/>
        <v>1.6518338762474438E-2</v>
      </c>
      <c r="T28" s="3">
        <f t="shared" si="22"/>
        <v>2.9949456620037562E-4</v>
      </c>
      <c r="U28" s="3">
        <f t="shared" si="23"/>
        <v>5.8192479573797584E-3</v>
      </c>
      <c r="V28" s="3">
        <f t="shared" si="24"/>
        <v>4.4549218866658635E-2</v>
      </c>
      <c r="W28" s="3">
        <f t="shared" si="25"/>
        <v>2.5572181331176003E-3</v>
      </c>
      <c r="X28" s="3">
        <f t="shared" si="26"/>
        <v>9.4067518789747728E-3</v>
      </c>
      <c r="Y28" s="3">
        <f t="shared" si="27"/>
        <v>2.4974179694044696E-2</v>
      </c>
      <c r="Z28" s="3">
        <f t="shared" si="28"/>
        <v>2.1959113858874946E-2</v>
      </c>
      <c r="AA28" s="3">
        <f t="shared" si="29"/>
        <v>8.9432615249603331E-2</v>
      </c>
      <c r="AB28" s="3">
        <f t="shared" si="30"/>
        <v>2.0023781021121123E-2</v>
      </c>
      <c r="AC28" s="3"/>
      <c r="AD28" s="3"/>
      <c r="AF28" s="4">
        <f t="shared" si="31"/>
        <v>-0.58945427358503988</v>
      </c>
      <c r="AG28" s="4">
        <f t="shared" si="32"/>
        <v>-0.62922357922996885</v>
      </c>
      <c r="AH28" s="4">
        <f t="shared" si="33"/>
        <v>-0.64434528495873666</v>
      </c>
      <c r="AI28" s="4">
        <f t="shared" si="34"/>
        <v>-0.65529770182222713</v>
      </c>
      <c r="AJ28" s="4">
        <f t="shared" si="35"/>
        <v>-0.6602106811331816</v>
      </c>
      <c r="AK28" s="4">
        <f t="shared" si="36"/>
        <v>-0.64638207663460678</v>
      </c>
      <c r="AL28" s="4">
        <f t="shared" si="37"/>
        <v>-0.68601303460043705</v>
      </c>
      <c r="AM28" s="4">
        <f t="shared" si="38"/>
        <v>-0.69267780734706996</v>
      </c>
      <c r="AN28" s="4">
        <f t="shared" si="39"/>
        <v>-0.71199645170295456</v>
      </c>
      <c r="AO28" s="4">
        <f t="shared" si="40"/>
        <v>-0.69967035580255366</v>
      </c>
      <c r="AP28" s="4">
        <f t="shared" si="41"/>
        <v>-0.69312543122872494</v>
      </c>
      <c r="AQ28" s="4">
        <f t="shared" si="42"/>
        <v>-0.73433041770636243</v>
      </c>
      <c r="AR28" s="4">
        <f t="shared" si="43"/>
        <v>-0.74452798862996827</v>
      </c>
      <c r="AS28" s="4">
        <f t="shared" si="44"/>
        <v>-0.76134582195864309</v>
      </c>
      <c r="AT28" s="4">
        <f t="shared" si="45"/>
        <v>-0.75522707943506295</v>
      </c>
      <c r="AU28" s="4">
        <f t="shared" si="46"/>
        <v>-0.71649710852578408</v>
      </c>
      <c r="AV28" s="4">
        <f t="shared" si="47"/>
        <v>-0.75848910925932511</v>
      </c>
      <c r="AW28" s="4">
        <f t="shared" si="48"/>
        <v>-0.77045307927141748</v>
      </c>
      <c r="AX28" s="4">
        <f t="shared" si="49"/>
        <v>-0.78602050708648741</v>
      </c>
      <c r="AY28" s="4">
        <f t="shared" si="50"/>
        <v>-0.78300544125131766</v>
      </c>
      <c r="AZ28" s="4">
        <f t="shared" si="51"/>
        <v>-0.67161371214283938</v>
      </c>
      <c r="BA28" s="4">
        <f t="shared" si="52"/>
        <v>-0.78107010841356384</v>
      </c>
      <c r="BB28" s="4"/>
      <c r="BD28" t="s">
        <v>93</v>
      </c>
      <c r="BE28">
        <v>-294.40768932523798</v>
      </c>
      <c r="BF28">
        <v>-178.845688705637</v>
      </c>
      <c r="BG28">
        <v>-115.561061264462</v>
      </c>
      <c r="BH28">
        <v>-294.483841364471</v>
      </c>
      <c r="BI28">
        <v>-178.890119423253</v>
      </c>
      <c r="BJ28">
        <v>-115.59271920965899</v>
      </c>
      <c r="BK28">
        <v>-294.506961126134</v>
      </c>
      <c r="BL28">
        <v>-178.903184113815</v>
      </c>
      <c r="BM28">
        <v>-115.60275018278899</v>
      </c>
      <c r="BN28">
        <v>-294.408748809396</v>
      </c>
      <c r="BO28">
        <v>-178.84644062231999</v>
      </c>
      <c r="BP28">
        <v>-115.561278111712</v>
      </c>
      <c r="BQ28">
        <v>-294.48580465460799</v>
      </c>
      <c r="BR28">
        <v>-178.89149833451199</v>
      </c>
      <c r="BS28">
        <v>-115.593213088783</v>
      </c>
      <c r="BT28">
        <v>-294.510353804825</v>
      </c>
      <c r="BU28">
        <v>-178.90547767408401</v>
      </c>
      <c r="BV28">
        <v>-115.60377227843701</v>
      </c>
      <c r="BW28">
        <v>-294.40910011042803</v>
      </c>
      <c r="BX28">
        <v>-178.84669353436001</v>
      </c>
      <c r="BY28">
        <v>-115.56130201043</v>
      </c>
      <c r="BZ28">
        <v>-294.484829279434</v>
      </c>
      <c r="CA28">
        <v>-178.890827604267</v>
      </c>
      <c r="CB28">
        <v>-115.592831445206</v>
      </c>
      <c r="CC28">
        <v>-294.507314671107</v>
      </c>
      <c r="CD28">
        <v>-178.903477093596</v>
      </c>
      <c r="CE28">
        <v>-115.602651096687</v>
      </c>
      <c r="CF28">
        <f>-294.409187743305</f>
        <v>-294.40918774330498</v>
      </c>
      <c r="CG28">
        <v>-178.84676524882201</v>
      </c>
      <c r="CH28">
        <v>-115.56135220995</v>
      </c>
    </row>
    <row r="29" spans="1:113" ht="17" x14ac:dyDescent="0.25">
      <c r="A29" s="5">
        <v>2</v>
      </c>
      <c r="B29" t="s">
        <v>72</v>
      </c>
      <c r="C29" t="s">
        <v>2</v>
      </c>
      <c r="D29" t="s">
        <v>21</v>
      </c>
      <c r="E29" s="3">
        <v>1.05</v>
      </c>
      <c r="F29" s="2">
        <v>-0.79120992901772536</v>
      </c>
      <c r="G29" s="3">
        <f t="shared" si="9"/>
        <v>0.1505340805208546</v>
      </c>
      <c r="H29" s="3">
        <f t="shared" si="10"/>
        <v>0.11847890545393791</v>
      </c>
      <c r="I29" s="3">
        <f t="shared" si="11"/>
        <v>0.10493525998389774</v>
      </c>
      <c r="J29" s="3">
        <f t="shared" si="12"/>
        <v>9.7462431797761262E-2</v>
      </c>
      <c r="K29" s="3">
        <f t="shared" si="13"/>
        <v>9.0725533589101515E-2</v>
      </c>
      <c r="L29" s="3">
        <f t="shared" si="14"/>
        <v>9.2321090352213475E-2</v>
      </c>
      <c r="M29" s="3">
        <f t="shared" si="15"/>
        <v>6.1104652602618215E-2</v>
      </c>
      <c r="N29" s="3">
        <f t="shared" si="16"/>
        <v>4.4375957812819333E-2</v>
      </c>
      <c r="O29" s="3">
        <f t="shared" si="17"/>
        <v>4.0638083936732294E-2</v>
      </c>
      <c r="P29" s="3">
        <f t="shared" si="18"/>
        <v>2.6824540328440172E-2</v>
      </c>
      <c r="Q29" s="3">
        <f t="shared" si="19"/>
        <v>5.3272838342618534E-2</v>
      </c>
      <c r="R29" s="3">
        <f t="shared" si="20"/>
        <v>1.8418448762755224E-2</v>
      </c>
      <c r="S29" s="3">
        <f t="shared" si="21"/>
        <v>1.0442139760373448E-2</v>
      </c>
      <c r="T29" s="3">
        <f t="shared" si="22"/>
        <v>4.4332860625312387E-3</v>
      </c>
      <c r="U29" s="3">
        <f t="shared" si="23"/>
        <v>2.0735532660712819E-3</v>
      </c>
      <c r="V29" s="3">
        <f t="shared" si="24"/>
        <v>3.3748712337821063E-2</v>
      </c>
      <c r="W29" s="3">
        <f t="shared" si="25"/>
        <v>2.9246531571762713E-3</v>
      </c>
      <c r="X29" s="3">
        <f t="shared" si="26"/>
        <v>6.5247692658495504E-3</v>
      </c>
      <c r="Y29" s="3">
        <f t="shared" si="27"/>
        <v>2.6968971062163005E-2</v>
      </c>
      <c r="Z29" s="3">
        <f t="shared" si="28"/>
        <v>1.0301940265113108E-2</v>
      </c>
      <c r="AA29" s="3">
        <f t="shared" si="29"/>
        <v>7.7623170637241223E-2</v>
      </c>
      <c r="AB29" s="3">
        <f t="shared" si="30"/>
        <v>1.8155082703441905E-2</v>
      </c>
      <c r="AC29" s="3"/>
      <c r="AD29" s="3"/>
      <c r="AF29" s="4">
        <f t="shared" si="31"/>
        <v>-0.64067584849687076</v>
      </c>
      <c r="AG29" s="4">
        <f t="shared" si="32"/>
        <v>-0.67273102356378744</v>
      </c>
      <c r="AH29" s="4">
        <f t="shared" si="33"/>
        <v>-0.68627466903382761</v>
      </c>
      <c r="AI29" s="4">
        <f t="shared" si="34"/>
        <v>-0.69374749721996409</v>
      </c>
      <c r="AJ29" s="4">
        <f t="shared" si="35"/>
        <v>-0.70048439542862384</v>
      </c>
      <c r="AK29" s="4">
        <f t="shared" si="36"/>
        <v>-0.69888883866551188</v>
      </c>
      <c r="AL29" s="4">
        <f t="shared" si="37"/>
        <v>-0.73010527641510714</v>
      </c>
      <c r="AM29" s="4">
        <f t="shared" si="38"/>
        <v>-0.74683397120490602</v>
      </c>
      <c r="AN29" s="4">
        <f t="shared" si="39"/>
        <v>-0.75057184508099306</v>
      </c>
      <c r="AO29" s="4">
        <f t="shared" si="40"/>
        <v>-0.76438538868928518</v>
      </c>
      <c r="AP29" s="4">
        <f t="shared" si="41"/>
        <v>-0.73793709067510682</v>
      </c>
      <c r="AQ29" s="4">
        <f t="shared" si="42"/>
        <v>-0.77279148025497013</v>
      </c>
      <c r="AR29" s="4">
        <f t="shared" si="43"/>
        <v>-0.78076778925735191</v>
      </c>
      <c r="AS29" s="4">
        <f t="shared" si="44"/>
        <v>-0.79564321508025659</v>
      </c>
      <c r="AT29" s="4">
        <f t="shared" si="45"/>
        <v>-0.78913637575165407</v>
      </c>
      <c r="AU29" s="4">
        <f t="shared" si="46"/>
        <v>-0.75746121667990429</v>
      </c>
      <c r="AV29" s="4">
        <f t="shared" si="47"/>
        <v>-0.79413458217490163</v>
      </c>
      <c r="AW29" s="4">
        <f t="shared" si="48"/>
        <v>-0.79773469828357491</v>
      </c>
      <c r="AX29" s="4">
        <f t="shared" si="49"/>
        <v>-0.81817890007988836</v>
      </c>
      <c r="AY29" s="4">
        <f t="shared" si="50"/>
        <v>-0.80151186928283846</v>
      </c>
      <c r="AZ29" s="4">
        <f t="shared" si="51"/>
        <v>-0.71358675838048413</v>
      </c>
      <c r="BA29" s="4">
        <f t="shared" si="52"/>
        <v>-0.80936501172116726</v>
      </c>
      <c r="BB29" s="4"/>
      <c r="BD29" t="s">
        <v>92</v>
      </c>
      <c r="BE29">
        <v>-294.40772858347702</v>
      </c>
      <c r="BF29">
        <v>-178.845676274684</v>
      </c>
      <c r="BG29">
        <v>-115.561031326882</v>
      </c>
      <c r="BH29">
        <v>-294.48388859277799</v>
      </c>
      <c r="BI29">
        <v>-178.89011451969</v>
      </c>
      <c r="BJ29">
        <v>-115.592702008006</v>
      </c>
      <c r="BK29">
        <v>-294.50701097179598</v>
      </c>
      <c r="BL29">
        <v>-178.90318333480599</v>
      </c>
      <c r="BM29">
        <v>-115.60273398873601</v>
      </c>
      <c r="BN29">
        <v>-294.40879171800702</v>
      </c>
      <c r="BO29">
        <v>-178.846427544562</v>
      </c>
      <c r="BP29">
        <v>-115.56125042323301</v>
      </c>
      <c r="BQ29">
        <v>-294.48584922697802</v>
      </c>
      <c r="BR29">
        <v>-178.89149174507199</v>
      </c>
      <c r="BS29">
        <v>-115.593193985136</v>
      </c>
      <c r="BT29">
        <v>-294.51042129043901</v>
      </c>
      <c r="BU29">
        <v>-178.90547604135301</v>
      </c>
      <c r="BV29">
        <v>-115.603755093445</v>
      </c>
      <c r="BW29">
        <v>-294.40913142320198</v>
      </c>
      <c r="BX29">
        <v>-178.846680416575</v>
      </c>
      <c r="BY29">
        <v>-115.561275029067</v>
      </c>
      <c r="BZ29">
        <v>-294.48486773894803</v>
      </c>
      <c r="CA29">
        <v>-178.890821839506</v>
      </c>
      <c r="CB29">
        <v>-115.59281437787899</v>
      </c>
      <c r="CC29">
        <v>-294.507354495036</v>
      </c>
      <c r="CD29">
        <v>-178.90347584731001</v>
      </c>
      <c r="CE29">
        <v>-115.602634415106</v>
      </c>
      <c r="CF29">
        <f>-294.409208702881</f>
        <v>-294.40920870288102</v>
      </c>
      <c r="CG29">
        <v>-178.84675199578399</v>
      </c>
      <c r="CH29">
        <v>-115.56131953425999</v>
      </c>
    </row>
    <row r="30" spans="1:113" ht="17" x14ac:dyDescent="0.25">
      <c r="A30" s="5">
        <v>2</v>
      </c>
      <c r="B30" t="s">
        <v>72</v>
      </c>
      <c r="C30" t="s">
        <v>2</v>
      </c>
      <c r="D30" t="s">
        <v>21</v>
      </c>
      <c r="E30" s="3">
        <v>1.1000000000000001</v>
      </c>
      <c r="F30" s="2">
        <v>-0.78390374961226539</v>
      </c>
      <c r="G30" s="3">
        <f t="shared" si="9"/>
        <v>0.12401253237128129</v>
      </c>
      <c r="H30" s="3">
        <f t="shared" si="10"/>
        <v>9.915133517263075E-2</v>
      </c>
      <c r="I30" s="3">
        <f t="shared" si="11"/>
        <v>8.7707913787066882E-2</v>
      </c>
      <c r="J30" s="3">
        <f t="shared" si="12"/>
        <v>8.2851480472236227E-2</v>
      </c>
      <c r="K30" s="3">
        <f t="shared" si="13"/>
        <v>7.5701701185819537E-2</v>
      </c>
      <c r="L30" s="3">
        <f t="shared" si="14"/>
        <v>7.9946421349612162E-2</v>
      </c>
      <c r="M30" s="3">
        <f t="shared" si="15"/>
        <v>5.1350265628537062E-2</v>
      </c>
      <c r="N30" s="3">
        <f t="shared" si="16"/>
        <v>4.5319108664121033E-2</v>
      </c>
      <c r="O30" s="3">
        <f t="shared" si="17"/>
        <v>3.2601643849828887E-2</v>
      </c>
      <c r="P30" s="3">
        <f t="shared" si="18"/>
        <v>3.8991337422766503E-2</v>
      </c>
      <c r="Q30" s="3">
        <f t="shared" si="19"/>
        <v>4.841058690735589E-2</v>
      </c>
      <c r="R30" s="3">
        <f t="shared" si="20"/>
        <v>1.6794958388376635E-2</v>
      </c>
      <c r="S30" s="3">
        <f t="shared" si="21"/>
        <v>8.2300341591000636E-3</v>
      </c>
      <c r="T30" s="3">
        <f t="shared" si="22"/>
        <v>3.9333334554684241E-3</v>
      </c>
      <c r="U30" s="3">
        <f t="shared" si="23"/>
        <v>7.5611585194423903E-4</v>
      </c>
      <c r="V30" s="3">
        <f t="shared" si="24"/>
        <v>3.2642669686227754E-2</v>
      </c>
      <c r="W30" s="3">
        <f t="shared" si="25"/>
        <v>4.8269523170363371E-4</v>
      </c>
      <c r="X30" s="3">
        <f t="shared" si="26"/>
        <v>1.0314503093410421E-2</v>
      </c>
      <c r="Y30" s="3">
        <f t="shared" si="27"/>
        <v>2.2200822108117135E-2</v>
      </c>
      <c r="Z30" s="3">
        <f t="shared" si="28"/>
        <v>2.0629842489299666E-2</v>
      </c>
      <c r="AA30" s="3">
        <f t="shared" si="29"/>
        <v>6.7641169644242605E-2</v>
      </c>
      <c r="AB30" s="3">
        <f t="shared" si="30"/>
        <v>7.6046835859667761E-3</v>
      </c>
      <c r="AC30" s="3"/>
      <c r="AD30" s="3"/>
      <c r="AF30" s="4">
        <f t="shared" si="31"/>
        <v>-0.6598912172409841</v>
      </c>
      <c r="AG30" s="4">
        <f t="shared" si="32"/>
        <v>-0.68475241443963464</v>
      </c>
      <c r="AH30" s="4">
        <f t="shared" si="33"/>
        <v>-0.69619583582519851</v>
      </c>
      <c r="AI30" s="4">
        <f t="shared" si="34"/>
        <v>-0.70105226914002916</v>
      </c>
      <c r="AJ30" s="4">
        <f t="shared" si="35"/>
        <v>-0.70820204842644585</v>
      </c>
      <c r="AK30" s="4">
        <f t="shared" si="36"/>
        <v>-0.70395732826265323</v>
      </c>
      <c r="AL30" s="4">
        <f t="shared" si="37"/>
        <v>-0.73255348398372833</v>
      </c>
      <c r="AM30" s="4">
        <f t="shared" si="38"/>
        <v>-0.73858464094814436</v>
      </c>
      <c r="AN30" s="4">
        <f t="shared" si="39"/>
        <v>-0.7513021057624365</v>
      </c>
      <c r="AO30" s="4">
        <f t="shared" si="40"/>
        <v>-0.74491241218949888</v>
      </c>
      <c r="AP30" s="4">
        <f t="shared" si="41"/>
        <v>-0.7354931627049095</v>
      </c>
      <c r="AQ30" s="4">
        <f t="shared" si="42"/>
        <v>-0.76710879122388875</v>
      </c>
      <c r="AR30" s="4">
        <f t="shared" si="43"/>
        <v>-0.77567371545316532</v>
      </c>
      <c r="AS30" s="4">
        <f t="shared" si="44"/>
        <v>-0.78783708306773381</v>
      </c>
      <c r="AT30" s="4">
        <f t="shared" si="45"/>
        <v>-0.78465986546420963</v>
      </c>
      <c r="AU30" s="4">
        <f t="shared" si="46"/>
        <v>-0.75126107992603763</v>
      </c>
      <c r="AV30" s="4">
        <f t="shared" si="47"/>
        <v>-0.78438644484396902</v>
      </c>
      <c r="AW30" s="4">
        <f t="shared" si="48"/>
        <v>-0.79421825270567581</v>
      </c>
      <c r="AX30" s="4">
        <f t="shared" si="49"/>
        <v>-0.80610457172038252</v>
      </c>
      <c r="AY30" s="4">
        <f t="shared" si="50"/>
        <v>-0.80453359210156505</v>
      </c>
      <c r="AZ30" s="4">
        <f t="shared" si="51"/>
        <v>-0.71626257996802278</v>
      </c>
      <c r="BA30" s="4">
        <f t="shared" si="52"/>
        <v>-0.79150843319823216</v>
      </c>
      <c r="BB30" s="4"/>
      <c r="BD30" t="s">
        <v>91</v>
      </c>
      <c r="BE30">
        <v>-294.40773182307402</v>
      </c>
      <c r="BF30">
        <v>-178.84566661940801</v>
      </c>
      <c r="BG30">
        <v>-115.56101360011699</v>
      </c>
      <c r="BH30">
        <v>-294.48390095429397</v>
      </c>
      <c r="BI30">
        <v>-178.890109475092</v>
      </c>
      <c r="BJ30">
        <v>-115.59270025681499</v>
      </c>
      <c r="BK30">
        <v>-294.50702779709599</v>
      </c>
      <c r="BL30">
        <v>-178.90318210750399</v>
      </c>
      <c r="BM30">
        <v>-115.602736230953</v>
      </c>
      <c r="BN30">
        <v>-294.408769844939</v>
      </c>
      <c r="BO30">
        <v>-178.84641694640101</v>
      </c>
      <c r="BP30">
        <v>-115.56123107117401</v>
      </c>
      <c r="BQ30">
        <v>-294.48584384979699</v>
      </c>
      <c r="BR30">
        <v>-178.89148625235401</v>
      </c>
      <c r="BS30">
        <v>-115.59319019920601</v>
      </c>
      <c r="BT30">
        <v>-294.51040863343098</v>
      </c>
      <c r="BU30">
        <v>-178.90547426545299</v>
      </c>
      <c r="BV30">
        <v>-115.603757358481</v>
      </c>
      <c r="BW30">
        <v>-294.40909755551201</v>
      </c>
      <c r="BX30">
        <v>-178.84666992192899</v>
      </c>
      <c r="BY30">
        <v>-115.56125555067</v>
      </c>
      <c r="BZ30">
        <v>-294.48485262352699</v>
      </c>
      <c r="CA30">
        <v>-178.89081723119699</v>
      </c>
      <c r="CB30">
        <v>-115.59281292670801</v>
      </c>
      <c r="CC30">
        <v>-294.507348179492</v>
      </c>
      <c r="CD30">
        <v>-178.903474538338</v>
      </c>
      <c r="CE30">
        <v>-115.602637526457</v>
      </c>
      <c r="CF30">
        <f>-294.409183968111</f>
        <v>-294.40918396811099</v>
      </c>
      <c r="CG30">
        <v>-178.84674141191601</v>
      </c>
      <c r="CH30">
        <v>-115.56130111916499</v>
      </c>
    </row>
    <row r="31" spans="1:113" ht="17" x14ac:dyDescent="0.25">
      <c r="A31" s="5">
        <v>2</v>
      </c>
      <c r="B31" t="s">
        <v>72</v>
      </c>
      <c r="C31" t="s">
        <v>2</v>
      </c>
      <c r="D31" t="s">
        <v>21</v>
      </c>
      <c r="E31" s="3">
        <v>1.25</v>
      </c>
      <c r="F31" s="2">
        <v>-0.65703711415473554</v>
      </c>
      <c r="G31" s="3">
        <f t="shared" si="9"/>
        <v>0.10625221114234229</v>
      </c>
      <c r="H31" s="3">
        <f t="shared" si="10"/>
        <v>9.0121077936136107E-2</v>
      </c>
      <c r="I31" s="3">
        <f t="shared" si="11"/>
        <v>8.1690320253976934E-2</v>
      </c>
      <c r="J31" s="3">
        <f t="shared" si="12"/>
        <v>7.9544953008888419E-2</v>
      </c>
      <c r="K31" s="3">
        <f t="shared" si="13"/>
        <v>7.2844935144826373E-2</v>
      </c>
      <c r="L31" s="3">
        <f t="shared" si="14"/>
        <v>5.6371918982722757E-2</v>
      </c>
      <c r="M31" s="3">
        <f t="shared" si="15"/>
        <v>4.1877867090157062E-2</v>
      </c>
      <c r="N31" s="3">
        <f t="shared" si="16"/>
        <v>2.7816864485210147E-2</v>
      </c>
      <c r="O31" s="3">
        <f t="shared" si="17"/>
        <v>3.2375068894999304E-2</v>
      </c>
      <c r="P31" s="3">
        <f t="shared" si="18"/>
        <v>1.3064337161987183E-2</v>
      </c>
      <c r="Q31" s="3">
        <f t="shared" si="19"/>
        <v>3.4142460840636768E-2</v>
      </c>
      <c r="R31" s="3">
        <f t="shared" si="20"/>
        <v>1.459968523635069E-2</v>
      </c>
      <c r="S31" s="3">
        <f t="shared" si="21"/>
        <v>5.4295387574440079E-3</v>
      </c>
      <c r="T31" s="3">
        <f t="shared" si="22"/>
        <v>1.7867703856705441E-3</v>
      </c>
      <c r="U31" s="3">
        <f t="shared" si="23"/>
        <v>4.1915985319007643E-3</v>
      </c>
      <c r="V31" s="3">
        <f t="shared" si="24"/>
        <v>2.3027731769593718E-2</v>
      </c>
      <c r="W31" s="3">
        <f t="shared" si="25"/>
        <v>9.6059430944750446E-4</v>
      </c>
      <c r="X31" s="3">
        <f t="shared" si="26"/>
        <v>5.7641241064390059E-3</v>
      </c>
      <c r="Y31" s="3">
        <f t="shared" si="27"/>
        <v>1.3507378868993891E-2</v>
      </c>
      <c r="Z31" s="3">
        <f t="shared" si="28"/>
        <v>1.2819566378844738E-2</v>
      </c>
      <c r="AA31" s="3">
        <f t="shared" si="29"/>
        <v>4.8714487062321399E-2</v>
      </c>
      <c r="AB31" s="3">
        <f t="shared" si="30"/>
        <v>2.8472815701326981E-3</v>
      </c>
      <c r="AC31" s="3"/>
      <c r="AD31" s="3"/>
      <c r="AF31" s="4">
        <f t="shared" si="31"/>
        <v>-0.55078490301239325</v>
      </c>
      <c r="AG31" s="4">
        <f t="shared" si="32"/>
        <v>-0.56691603621859943</v>
      </c>
      <c r="AH31" s="4">
        <f t="shared" si="33"/>
        <v>-0.5753467939007586</v>
      </c>
      <c r="AI31" s="4">
        <f t="shared" si="34"/>
        <v>-0.57749216114584712</v>
      </c>
      <c r="AJ31" s="4">
        <f t="shared" si="35"/>
        <v>-0.58419217900990916</v>
      </c>
      <c r="AK31" s="4">
        <f t="shared" si="36"/>
        <v>-0.60066519517201278</v>
      </c>
      <c r="AL31" s="4">
        <f t="shared" si="37"/>
        <v>-0.61515924706457847</v>
      </c>
      <c r="AM31" s="4">
        <f t="shared" si="38"/>
        <v>-0.62922024966952539</v>
      </c>
      <c r="AN31" s="4">
        <f t="shared" si="39"/>
        <v>-0.62466204525973623</v>
      </c>
      <c r="AO31" s="4">
        <f t="shared" si="40"/>
        <v>-0.64397277699274835</v>
      </c>
      <c r="AP31" s="4">
        <f t="shared" si="41"/>
        <v>-0.62289465331409877</v>
      </c>
      <c r="AQ31" s="4">
        <f t="shared" si="42"/>
        <v>-0.64243742891838485</v>
      </c>
      <c r="AR31" s="4">
        <f t="shared" si="43"/>
        <v>-0.65160757539729153</v>
      </c>
      <c r="AS31" s="4">
        <f t="shared" si="44"/>
        <v>-0.65525034376906499</v>
      </c>
      <c r="AT31" s="4">
        <f t="shared" si="45"/>
        <v>-0.6612287126866363</v>
      </c>
      <c r="AU31" s="4">
        <f t="shared" si="46"/>
        <v>-0.63400938238514182</v>
      </c>
      <c r="AV31" s="4">
        <f t="shared" si="47"/>
        <v>-0.65607651984528803</v>
      </c>
      <c r="AW31" s="4">
        <f t="shared" si="48"/>
        <v>-0.66280123826117454</v>
      </c>
      <c r="AX31" s="4">
        <f t="shared" si="49"/>
        <v>-0.67054449302372943</v>
      </c>
      <c r="AY31" s="4">
        <f t="shared" si="50"/>
        <v>-0.66985668053358027</v>
      </c>
      <c r="AZ31" s="4">
        <f t="shared" si="51"/>
        <v>-0.60832262709241414</v>
      </c>
      <c r="BA31" s="4">
        <f t="shared" si="52"/>
        <v>-0.65988439572486823</v>
      </c>
      <c r="BB31" s="4"/>
      <c r="BD31" t="s">
        <v>90</v>
      </c>
      <c r="BE31">
        <v>-294.40749731317101</v>
      </c>
      <c r="BF31">
        <v>-178.84564805113001</v>
      </c>
      <c r="BG31">
        <v>-115.560971530464</v>
      </c>
      <c r="BH31">
        <v>-294.483687847537</v>
      </c>
      <c r="BI31">
        <v>-178.89009725401399</v>
      </c>
      <c r="BJ31">
        <v>-115.59268715535001</v>
      </c>
      <c r="BK31">
        <v>-294.506822556548</v>
      </c>
      <c r="BL31">
        <v>-178.903179482626</v>
      </c>
      <c r="BM31">
        <v>-115.602726200482</v>
      </c>
      <c r="BN31">
        <v>-294.40853874230299</v>
      </c>
      <c r="BO31">
        <v>-178.84639612877999</v>
      </c>
      <c r="BP31">
        <v>-115.56118539264401</v>
      </c>
      <c r="BQ31">
        <v>-294.48563248228697</v>
      </c>
      <c r="BR31">
        <v>-178.89147305686799</v>
      </c>
      <c r="BS31">
        <v>-115.593179106799</v>
      </c>
      <c r="BT31">
        <v>-294.51022233753702</v>
      </c>
      <c r="BU31">
        <v>-178.90547009602099</v>
      </c>
      <c r="BV31">
        <v>-115.603749515263</v>
      </c>
      <c r="BW31">
        <v>-294.40885251348999</v>
      </c>
      <c r="BX31">
        <v>-178.84665010712399</v>
      </c>
      <c r="BY31">
        <v>-115.56120976059201</v>
      </c>
      <c r="BZ31">
        <v>-294.484627607427</v>
      </c>
      <c r="CA31">
        <v>-178.89080446851401</v>
      </c>
      <c r="CB31">
        <v>-115.59279934974499</v>
      </c>
      <c r="CC31">
        <v>-294.507141791984</v>
      </c>
      <c r="CD31">
        <v>-178.90347117827599</v>
      </c>
      <c r="CE31">
        <v>-115.60263221098199</v>
      </c>
      <c r="CF31">
        <f>-294.408944439661</f>
        <v>-294.40894443966101</v>
      </c>
      <c r="CG31">
        <v>-178.84671891244</v>
      </c>
      <c r="CH31">
        <v>-115.561256103448</v>
      </c>
    </row>
    <row r="32" spans="1:113" ht="17" x14ac:dyDescent="0.25">
      <c r="A32" s="5">
        <v>2</v>
      </c>
      <c r="B32" t="s">
        <v>72</v>
      </c>
      <c r="C32" t="s">
        <v>2</v>
      </c>
      <c r="D32" t="s">
        <v>21</v>
      </c>
      <c r="E32" s="3">
        <v>1.5</v>
      </c>
      <c r="F32" s="2">
        <v>-0.41688087943951091</v>
      </c>
      <c r="G32" s="3">
        <f t="shared" si="9"/>
        <v>5.5580611888759845E-2</v>
      </c>
      <c r="H32" s="3">
        <f t="shared" si="10"/>
        <v>4.8853174168952407E-2</v>
      </c>
      <c r="I32" s="3">
        <f t="shared" si="11"/>
        <v>4.719484415016173E-2</v>
      </c>
      <c r="J32" s="3">
        <f t="shared" si="12"/>
        <v>4.4442434957054466E-2</v>
      </c>
      <c r="K32" s="3">
        <f t="shared" si="13"/>
        <v>4.5454956917332145E-2</v>
      </c>
      <c r="L32" s="3">
        <f t="shared" si="14"/>
        <v>3.0990650618227922E-2</v>
      </c>
      <c r="M32" s="3">
        <f t="shared" si="15"/>
        <v>1.7719094511590538E-2</v>
      </c>
      <c r="N32" s="3">
        <f t="shared" si="16"/>
        <v>2.1543917404537594E-2</v>
      </c>
      <c r="O32" s="3">
        <f t="shared" si="17"/>
        <v>9.0178065382959804E-3</v>
      </c>
      <c r="P32" s="3">
        <f t="shared" si="18"/>
        <v>2.5556846341400097E-2</v>
      </c>
      <c r="Q32" s="3">
        <f t="shared" si="19"/>
        <v>1.4049537548272262E-2</v>
      </c>
      <c r="R32" s="3">
        <f t="shared" si="20"/>
        <v>1.8064546597917897E-5</v>
      </c>
      <c r="S32" s="3">
        <f t="shared" si="21"/>
        <v>1.728333325058673E-3</v>
      </c>
      <c r="T32" s="3">
        <f t="shared" si="22"/>
        <v>9.2412676086691126E-3</v>
      </c>
      <c r="U32" s="3">
        <f t="shared" si="23"/>
        <v>3.5606196166327875E-3</v>
      </c>
      <c r="V32" s="3">
        <f t="shared" si="24"/>
        <v>5.5789810132944595E-3</v>
      </c>
      <c r="W32" s="3">
        <f t="shared" si="25"/>
        <v>8.8866440756921738E-3</v>
      </c>
      <c r="X32" s="3">
        <f t="shared" si="26"/>
        <v>8.1794587146807873E-3</v>
      </c>
      <c r="Y32" s="3">
        <f t="shared" si="27"/>
        <v>1.8370804682151687E-2</v>
      </c>
      <c r="Z32" s="3">
        <f t="shared" si="28"/>
        <v>7.4374937457508672E-3</v>
      </c>
      <c r="AA32" s="3">
        <f t="shared" si="29"/>
        <v>2.3355302637753039E-2</v>
      </c>
      <c r="AB32" s="3">
        <f t="shared" si="30"/>
        <v>5.0591796096562947E-3</v>
      </c>
      <c r="AC32" s="3"/>
      <c r="AD32" s="3"/>
      <c r="AF32" s="4">
        <f t="shared" si="31"/>
        <v>-0.36130026755075106</v>
      </c>
      <c r="AG32" s="4">
        <f t="shared" si="32"/>
        <v>-0.3680277052705585</v>
      </c>
      <c r="AH32" s="4">
        <f t="shared" si="33"/>
        <v>-0.36968603528934918</v>
      </c>
      <c r="AI32" s="4">
        <f t="shared" si="34"/>
        <v>-0.37243844448245644</v>
      </c>
      <c r="AJ32" s="4">
        <f t="shared" si="35"/>
        <v>-0.37142592252217876</v>
      </c>
      <c r="AK32" s="4">
        <f t="shared" si="36"/>
        <v>-0.38589022882128299</v>
      </c>
      <c r="AL32" s="4">
        <f t="shared" si="37"/>
        <v>-0.39916178492792037</v>
      </c>
      <c r="AM32" s="4">
        <f t="shared" si="38"/>
        <v>-0.39533696203497332</v>
      </c>
      <c r="AN32" s="4">
        <f t="shared" si="39"/>
        <v>-0.40786307290121493</v>
      </c>
      <c r="AO32" s="4">
        <f t="shared" si="40"/>
        <v>-0.39132403309811081</v>
      </c>
      <c r="AP32" s="4">
        <f t="shared" si="41"/>
        <v>-0.40283134189123865</v>
      </c>
      <c r="AQ32" s="4">
        <f t="shared" si="42"/>
        <v>-0.41689894398610883</v>
      </c>
      <c r="AR32" s="4">
        <f t="shared" si="43"/>
        <v>-0.41515254611445224</v>
      </c>
      <c r="AS32" s="4">
        <f t="shared" si="44"/>
        <v>-0.42612214704818002</v>
      </c>
      <c r="AT32" s="4">
        <f t="shared" si="45"/>
        <v>-0.41332025982287812</v>
      </c>
      <c r="AU32" s="4">
        <f t="shared" si="46"/>
        <v>-0.41130189842621645</v>
      </c>
      <c r="AV32" s="4">
        <f t="shared" si="47"/>
        <v>-0.42576752351520308</v>
      </c>
      <c r="AW32" s="4">
        <f t="shared" si="48"/>
        <v>-0.4250603381541917</v>
      </c>
      <c r="AX32" s="4">
        <f t="shared" si="49"/>
        <v>-0.4352516841216626</v>
      </c>
      <c r="AY32" s="4">
        <f t="shared" si="50"/>
        <v>-0.42431837318526178</v>
      </c>
      <c r="AZ32" s="4">
        <f t="shared" si="51"/>
        <v>-0.39352557680175787</v>
      </c>
      <c r="BA32" s="4">
        <f t="shared" si="52"/>
        <v>-0.4219400590491672</v>
      </c>
      <c r="BB32" s="4"/>
      <c r="BD32" t="s">
        <v>89</v>
      </c>
      <c r="BE32">
        <v>-294.40712618585098</v>
      </c>
      <c r="BF32">
        <v>-178.84562640729899</v>
      </c>
      <c r="BG32">
        <v>-115.56092400995</v>
      </c>
      <c r="BH32">
        <v>-294.48334602837798</v>
      </c>
      <c r="BI32">
        <v>-178.89008913588501</v>
      </c>
      <c r="BJ32">
        <v>-115.592670403037</v>
      </c>
      <c r="BK32">
        <v>-294.50648279287498</v>
      </c>
      <c r="BL32">
        <v>-178.90317672507001</v>
      </c>
      <c r="BM32">
        <v>-115.602716935632</v>
      </c>
      <c r="BN32">
        <v>-294.40812116861701</v>
      </c>
      <c r="BO32">
        <v>-178.84637179865001</v>
      </c>
      <c r="BP32">
        <v>-115.561134414769</v>
      </c>
      <c r="BQ32">
        <v>-294.485255176294</v>
      </c>
      <c r="BR32">
        <v>-178.89145875387999</v>
      </c>
      <c r="BS32">
        <v>-115.593160317646</v>
      </c>
      <c r="BT32">
        <v>-294.50983935514802</v>
      </c>
      <c r="BU32">
        <v>-178.905470327394</v>
      </c>
      <c r="BV32">
        <v>-115.60373901822901</v>
      </c>
      <c r="BW32">
        <v>-294.40842984211503</v>
      </c>
      <c r="BX32">
        <v>-178.84662549160899</v>
      </c>
      <c r="BY32">
        <v>-115.56116239792701</v>
      </c>
      <c r="BZ32">
        <v>-294.48423628038103</v>
      </c>
      <c r="CA32">
        <v>-178.890788696112</v>
      </c>
      <c r="CB32">
        <v>-115.59278321354</v>
      </c>
      <c r="CC32">
        <v>-294.50675310885799</v>
      </c>
      <c r="CD32">
        <v>-178.90346833935101</v>
      </c>
      <c r="CE32">
        <v>-115.60262318184</v>
      </c>
      <c r="CF32">
        <f>-294.408530921696</f>
        <v>-294.40853092169601</v>
      </c>
      <c r="CG32">
        <v>-178.846696192238</v>
      </c>
      <c r="CH32">
        <v>-115.56120760655899</v>
      </c>
    </row>
    <row r="33" spans="1:86" ht="17" x14ac:dyDescent="0.25">
      <c r="A33" s="5">
        <v>2</v>
      </c>
      <c r="B33" t="s">
        <v>72</v>
      </c>
      <c r="C33" t="s">
        <v>2</v>
      </c>
      <c r="D33" t="s">
        <v>21</v>
      </c>
      <c r="E33" s="3">
        <v>2</v>
      </c>
      <c r="F33" s="2">
        <v>-0.17128386178718349</v>
      </c>
      <c r="G33" s="3">
        <f t="shared" si="9"/>
        <v>1.0297478009669847E-2</v>
      </c>
      <c r="H33" s="3">
        <f t="shared" si="10"/>
        <v>9.7061996676836015E-3</v>
      </c>
      <c r="I33" s="3">
        <f t="shared" si="11"/>
        <v>1.1414053999901114E-2</v>
      </c>
      <c r="J33" s="3">
        <f t="shared" si="12"/>
        <v>9.3185372801945221E-3</v>
      </c>
      <c r="K33" s="3">
        <f t="shared" si="13"/>
        <v>1.3205901168129336E-2</v>
      </c>
      <c r="L33" s="3">
        <f t="shared" si="14"/>
        <v>9.0654873816716497E-3</v>
      </c>
      <c r="M33" s="3">
        <f t="shared" si="15"/>
        <v>1.028791289812292E-2</v>
      </c>
      <c r="N33" s="3">
        <f t="shared" si="16"/>
        <v>6.7840372812408289E-3</v>
      </c>
      <c r="O33" s="3">
        <f t="shared" si="17"/>
        <v>1.1089377048903726E-2</v>
      </c>
      <c r="P33" s="3">
        <f t="shared" si="18"/>
        <v>3.1078399127087986E-3</v>
      </c>
      <c r="Q33" s="3">
        <f t="shared" si="19"/>
        <v>5.18767193964631E-3</v>
      </c>
      <c r="R33" s="3">
        <f t="shared" si="20"/>
        <v>4.5240699689266251E-3</v>
      </c>
      <c r="S33" s="3">
        <f t="shared" si="21"/>
        <v>5.0571756975144599E-3</v>
      </c>
      <c r="T33" s="3">
        <f t="shared" si="22"/>
        <v>4.0889897266037367E-3</v>
      </c>
      <c r="U33" s="3">
        <f t="shared" si="23"/>
        <v>5.6164997406230044E-3</v>
      </c>
      <c r="V33" s="3">
        <f t="shared" si="24"/>
        <v>3.2487642186336541E-3</v>
      </c>
      <c r="W33" s="3">
        <f t="shared" si="25"/>
        <v>1.6421485043284778E-3</v>
      </c>
      <c r="X33" s="3">
        <f t="shared" si="26"/>
        <v>4.1937449056512754E-3</v>
      </c>
      <c r="Y33" s="3">
        <f t="shared" si="27"/>
        <v>5.8879606545372831E-4</v>
      </c>
      <c r="Z33" s="3">
        <f t="shared" si="28"/>
        <v>6.8708296545801073E-3</v>
      </c>
      <c r="AA33" s="3">
        <f t="shared" si="29"/>
        <v>5.4247136918134098E-4</v>
      </c>
      <c r="AB33" s="3">
        <f t="shared" si="30"/>
        <v>2.3403106270686869E-3</v>
      </c>
      <c r="AC33" s="3"/>
      <c r="AD33" s="3"/>
      <c r="AF33" s="4">
        <f t="shared" si="31"/>
        <v>-0.16098638377751365</v>
      </c>
      <c r="AG33" s="4">
        <f t="shared" si="32"/>
        <v>-0.16157766211949989</v>
      </c>
      <c r="AH33" s="4">
        <f t="shared" si="33"/>
        <v>-0.15986980778728238</v>
      </c>
      <c r="AI33" s="4">
        <f t="shared" si="34"/>
        <v>-0.16196532450698897</v>
      </c>
      <c r="AJ33" s="4">
        <f t="shared" si="35"/>
        <v>-0.15807796061905416</v>
      </c>
      <c r="AK33" s="4">
        <f t="shared" si="36"/>
        <v>-0.16221837440551184</v>
      </c>
      <c r="AL33" s="4">
        <f t="shared" si="37"/>
        <v>-0.16099594888906057</v>
      </c>
      <c r="AM33" s="4">
        <f t="shared" si="38"/>
        <v>-0.16449982450594267</v>
      </c>
      <c r="AN33" s="4">
        <f t="shared" si="39"/>
        <v>-0.16019448473827977</v>
      </c>
      <c r="AO33" s="4">
        <f t="shared" si="40"/>
        <v>-0.1681760218744747</v>
      </c>
      <c r="AP33" s="4">
        <f t="shared" si="41"/>
        <v>-0.16609618984753718</v>
      </c>
      <c r="AQ33" s="4">
        <f t="shared" si="42"/>
        <v>-0.16675979181825687</v>
      </c>
      <c r="AR33" s="4">
        <f t="shared" si="43"/>
        <v>-0.16622668608966903</v>
      </c>
      <c r="AS33" s="4">
        <f t="shared" si="44"/>
        <v>-0.16719487206057976</v>
      </c>
      <c r="AT33" s="4">
        <f t="shared" si="45"/>
        <v>-0.16566736204656049</v>
      </c>
      <c r="AU33" s="4">
        <f t="shared" si="46"/>
        <v>-0.16803509756854984</v>
      </c>
      <c r="AV33" s="4">
        <f t="shared" si="47"/>
        <v>-0.16964171328285502</v>
      </c>
      <c r="AW33" s="4">
        <f t="shared" si="48"/>
        <v>-0.16709011688153222</v>
      </c>
      <c r="AX33" s="4">
        <f t="shared" si="49"/>
        <v>-0.17069506572172977</v>
      </c>
      <c r="AY33" s="4">
        <f t="shared" si="50"/>
        <v>-0.16441303213260339</v>
      </c>
      <c r="AZ33" s="4">
        <f t="shared" si="51"/>
        <v>-0.17074139041800215</v>
      </c>
      <c r="BA33" s="4">
        <f t="shared" si="52"/>
        <v>-0.16894355116011481</v>
      </c>
      <c r="BB33" s="4"/>
      <c r="BD33" t="s">
        <v>88</v>
      </c>
      <c r="BE33">
        <v>-294.40673306038002</v>
      </c>
      <c r="BF33">
        <v>-178.84560029677399</v>
      </c>
      <c r="BG33">
        <v>-115.560876215484</v>
      </c>
      <c r="BH33">
        <v>-294.482990043629</v>
      </c>
      <c r="BI33">
        <v>-178.890078585954</v>
      </c>
      <c r="BJ33">
        <v>-115.592653967291</v>
      </c>
      <c r="BK33">
        <v>-294.50613026711</v>
      </c>
      <c r="BL33">
        <v>-178.903173786991</v>
      </c>
      <c r="BM33">
        <v>-115.602701711374</v>
      </c>
      <c r="BN33">
        <v>-294.40768516502197</v>
      </c>
      <c r="BO33">
        <v>-178.84634615369799</v>
      </c>
      <c r="BP33">
        <v>-115.5610804999</v>
      </c>
      <c r="BQ33">
        <v>-294.48485443639601</v>
      </c>
      <c r="BR33">
        <v>-178.89145707579701</v>
      </c>
      <c r="BS33">
        <v>-115.593140797234</v>
      </c>
      <c r="BT33">
        <v>-294.50944754808501</v>
      </c>
      <c r="BU33">
        <v>-178.90546381435601</v>
      </c>
      <c r="BV33">
        <v>-115.60372158658301</v>
      </c>
      <c r="BW33">
        <v>-294.40797205649397</v>
      </c>
      <c r="BX33">
        <v>-178.84659589410799</v>
      </c>
      <c r="BY33">
        <v>-115.56111147127</v>
      </c>
      <c r="BZ33">
        <v>-294.48381587347501</v>
      </c>
      <c r="CA33">
        <v>-178.890785415294</v>
      </c>
      <c r="CB33">
        <v>-115.59276470954801</v>
      </c>
      <c r="CC33">
        <v>-294.50633624620798</v>
      </c>
      <c r="CD33">
        <v>-178.903465908768</v>
      </c>
      <c r="CE33">
        <v>-115.602605438365</v>
      </c>
      <c r="CF33">
        <f>-294.408093936605</f>
        <v>-294.40809393660498</v>
      </c>
      <c r="CG33">
        <v>-178.84666855712399</v>
      </c>
      <c r="CH33">
        <v>-115.56115328576701</v>
      </c>
    </row>
    <row r="34" spans="1:86" ht="17" x14ac:dyDescent="0.25">
      <c r="A34" s="5">
        <v>3</v>
      </c>
      <c r="B34" t="s">
        <v>72</v>
      </c>
      <c r="C34" t="s">
        <v>2</v>
      </c>
      <c r="D34" t="s">
        <v>12</v>
      </c>
      <c r="E34" s="3">
        <v>0.9</v>
      </c>
      <c r="F34" s="2">
        <v>-0.2880947136118801</v>
      </c>
      <c r="G34" s="3">
        <f t="shared" si="9"/>
        <v>0.20292840327665901</v>
      </c>
      <c r="H34" s="3">
        <f t="shared" si="10"/>
        <v>0.14730842665573327</v>
      </c>
      <c r="I34" s="3">
        <f t="shared" si="11"/>
        <v>0.1246573122624777</v>
      </c>
      <c r="J34" s="3">
        <f t="shared" si="12"/>
        <v>0.11084205980636694</v>
      </c>
      <c r="K34" s="3">
        <f t="shared" si="13"/>
        <v>0.10089220863676693</v>
      </c>
      <c r="L34" s="3">
        <f t="shared" si="14"/>
        <v>0.15093181712545567</v>
      </c>
      <c r="M34" s="3">
        <f t="shared" si="15"/>
        <v>9.2609199786307467E-2</v>
      </c>
      <c r="N34" s="3">
        <f t="shared" si="16"/>
        <v>7.8224049638906668E-2</v>
      </c>
      <c r="O34" s="3">
        <f t="shared" si="17"/>
        <v>5.4370888864320732E-2</v>
      </c>
      <c r="P34" s="3">
        <f t="shared" si="18"/>
        <v>6.3131433090814038E-2</v>
      </c>
      <c r="Q34" s="3">
        <f t="shared" si="19"/>
        <v>0.10486399281714046</v>
      </c>
      <c r="R34" s="3">
        <f t="shared" si="20"/>
        <v>4.5688709296758945E-2</v>
      </c>
      <c r="S34" s="3">
        <f t="shared" si="21"/>
        <v>3.042793679493716E-2</v>
      </c>
      <c r="T34" s="3">
        <f t="shared" si="22"/>
        <v>6.8913611429369803E-3</v>
      </c>
      <c r="U34" s="3">
        <f t="shared" si="23"/>
        <v>1.4416634497943837E-2</v>
      </c>
      <c r="V34" s="3">
        <f t="shared" si="24"/>
        <v>8.1830080662982863E-2</v>
      </c>
      <c r="W34" s="3">
        <f t="shared" si="25"/>
        <v>2.2228464051984698E-2</v>
      </c>
      <c r="X34" s="3">
        <f t="shared" si="26"/>
        <v>6.5298803729524346E-3</v>
      </c>
      <c r="Y34" s="3">
        <f t="shared" si="27"/>
        <v>1.6848402717754896E-2</v>
      </c>
      <c r="Z34" s="3">
        <f t="shared" si="28"/>
        <v>9.9407647984912639E-3</v>
      </c>
      <c r="AA34" s="3">
        <f t="shared" si="29"/>
        <v>0.11123035406572349</v>
      </c>
      <c r="AB34" s="3">
        <f t="shared" si="30"/>
        <v>9.0452795811724607E-3</v>
      </c>
      <c r="AC34" s="3"/>
      <c r="AD34" s="3"/>
      <c r="AF34" s="4">
        <f t="shared" si="31"/>
        <v>-8.5166310335221082E-2</v>
      </c>
      <c r="AG34" s="4">
        <f t="shared" si="32"/>
        <v>-0.14078628695614684</v>
      </c>
      <c r="AH34" s="4">
        <f t="shared" si="33"/>
        <v>-0.16343740134940241</v>
      </c>
      <c r="AI34" s="4">
        <f t="shared" si="34"/>
        <v>-0.17725265380551317</v>
      </c>
      <c r="AJ34" s="4">
        <f t="shared" si="35"/>
        <v>-0.18720250497511318</v>
      </c>
      <c r="AK34" s="4">
        <f t="shared" si="36"/>
        <v>-0.13716289648642443</v>
      </c>
      <c r="AL34" s="4">
        <f t="shared" si="37"/>
        <v>-0.19548551382557264</v>
      </c>
      <c r="AM34" s="4">
        <f t="shared" si="38"/>
        <v>-0.20987066397297344</v>
      </c>
      <c r="AN34" s="4">
        <f t="shared" si="39"/>
        <v>-0.23372382474755937</v>
      </c>
      <c r="AO34" s="4">
        <f t="shared" si="40"/>
        <v>-0.22496328052106607</v>
      </c>
      <c r="AP34" s="4">
        <f t="shared" si="41"/>
        <v>-0.18323072079473965</v>
      </c>
      <c r="AQ34" s="4">
        <f t="shared" si="42"/>
        <v>-0.24240600431512116</v>
      </c>
      <c r="AR34" s="4">
        <f t="shared" si="43"/>
        <v>-0.25766677681694294</v>
      </c>
      <c r="AS34" s="4">
        <f t="shared" si="44"/>
        <v>-0.28120335246894312</v>
      </c>
      <c r="AT34" s="4">
        <f t="shared" si="45"/>
        <v>-0.27367807911393627</v>
      </c>
      <c r="AU34" s="4">
        <f t="shared" si="46"/>
        <v>-0.20626463294889724</v>
      </c>
      <c r="AV34" s="4">
        <f t="shared" si="47"/>
        <v>-0.26586624955989541</v>
      </c>
      <c r="AW34" s="4">
        <f t="shared" si="48"/>
        <v>-0.28156483323892767</v>
      </c>
      <c r="AX34" s="4">
        <f t="shared" si="49"/>
        <v>-0.304943116329635</v>
      </c>
      <c r="AY34" s="4">
        <f t="shared" si="50"/>
        <v>-0.29803547841037137</v>
      </c>
      <c r="AZ34" s="4">
        <f t="shared" si="51"/>
        <v>-0.17686435954615662</v>
      </c>
      <c r="BA34" s="4">
        <f t="shared" si="52"/>
        <v>-0.29713999319305257</v>
      </c>
      <c r="BB34" s="4"/>
      <c r="BD34" t="s">
        <v>87</v>
      </c>
      <c r="BE34">
        <v>-255.18760070175799</v>
      </c>
      <c r="BF34">
        <v>-178.84569028849</v>
      </c>
      <c r="BG34">
        <v>-76.341774692119003</v>
      </c>
      <c r="BH34">
        <v>-255.25378672509001</v>
      </c>
      <c r="BI34">
        <v>-178.89013053211499</v>
      </c>
      <c r="BJ34">
        <v>-76.363431835754994</v>
      </c>
      <c r="BK34">
        <v>-255.27386836241399</v>
      </c>
      <c r="BL34">
        <v>-178.903201556071</v>
      </c>
      <c r="BM34">
        <v>-76.370406352276007</v>
      </c>
      <c r="BN34">
        <v>-255.18853642041199</v>
      </c>
      <c r="BO34">
        <v>-178.846442248904</v>
      </c>
      <c r="BP34">
        <v>-76.341875588527998</v>
      </c>
      <c r="BQ34">
        <v>-255.25555480378401</v>
      </c>
      <c r="BR34">
        <v>-178.89151110066001</v>
      </c>
      <c r="BS34">
        <v>-76.363732177141003</v>
      </c>
      <c r="BT34">
        <v>-255.276860397664</v>
      </c>
      <c r="BU34">
        <v>-178.90549489300099</v>
      </c>
      <c r="BV34">
        <v>-76.371031054485002</v>
      </c>
      <c r="BW34">
        <v>-255.18879356853901</v>
      </c>
      <c r="BX34">
        <v>-178.846690006426</v>
      </c>
      <c r="BY34">
        <v>-76.341811565385001</v>
      </c>
      <c r="BZ34">
        <v>-255.25461377343601</v>
      </c>
      <c r="CA34">
        <v>-178.890838815367</v>
      </c>
      <c r="CB34">
        <v>-76.363388659527999</v>
      </c>
      <c r="CC34">
        <v>-255.27413345535999</v>
      </c>
      <c r="CD34">
        <v>-178.90349319962499</v>
      </c>
      <c r="CE34">
        <v>-76.370229637606002</v>
      </c>
      <c r="CF34">
        <f>-255.188867162225</f>
        <v>-255.18886716222499</v>
      </c>
      <c r="CG34">
        <v>-178.846762708163</v>
      </c>
      <c r="CH34">
        <v>-76.341822602776006</v>
      </c>
    </row>
    <row r="35" spans="1:86" ht="17" x14ac:dyDescent="0.25">
      <c r="A35" s="5">
        <v>3</v>
      </c>
      <c r="B35" t="s">
        <v>72</v>
      </c>
      <c r="C35" t="s">
        <v>2</v>
      </c>
      <c r="D35" t="s">
        <v>12</v>
      </c>
      <c r="E35" s="3">
        <v>0.95</v>
      </c>
      <c r="F35" s="2">
        <v>-0.47678811706468166</v>
      </c>
      <c r="G35" s="3">
        <f t="shared" si="9"/>
        <v>0.17278066476749759</v>
      </c>
      <c r="H35" s="3">
        <f t="shared" si="10"/>
        <v>0.12463360782936445</v>
      </c>
      <c r="I35" s="3">
        <f t="shared" si="11"/>
        <v>0.10531328120557287</v>
      </c>
      <c r="J35" s="3">
        <f t="shared" si="12"/>
        <v>9.3066743769181948E-2</v>
      </c>
      <c r="K35" s="3">
        <f t="shared" si="13"/>
        <v>8.5042774583889924E-2</v>
      </c>
      <c r="L35" s="3">
        <f t="shared" si="14"/>
        <v>0.12815131813300767</v>
      </c>
      <c r="M35" s="3">
        <f t="shared" si="15"/>
        <v>7.8844920458218892E-2</v>
      </c>
      <c r="N35" s="3">
        <f t="shared" si="16"/>
        <v>6.7416505966654605E-2</v>
      </c>
      <c r="O35" s="3">
        <f t="shared" si="17"/>
        <v>4.6517952795432693E-2</v>
      </c>
      <c r="P35" s="3">
        <f t="shared" si="18"/>
        <v>5.5426038303374059E-2</v>
      </c>
      <c r="Q35" s="3">
        <f t="shared" si="19"/>
        <v>8.7258084651894108E-2</v>
      </c>
      <c r="R35" s="3">
        <f t="shared" si="20"/>
        <v>3.8790660258974319E-2</v>
      </c>
      <c r="S35" s="3">
        <f t="shared" si="21"/>
        <v>2.470910862063419E-2</v>
      </c>
      <c r="T35" s="3">
        <f t="shared" si="22"/>
        <v>7.0137522929399898E-3</v>
      </c>
      <c r="U35" s="3">
        <f t="shared" si="23"/>
        <v>9.9350216558183324E-3</v>
      </c>
      <c r="V35" s="3">
        <f t="shared" si="24"/>
        <v>6.6811467911337352E-2</v>
      </c>
      <c r="W35" s="3">
        <f t="shared" si="25"/>
        <v>1.8763530159352004E-2</v>
      </c>
      <c r="X35" s="3">
        <f t="shared" si="26"/>
        <v>3.3554099476240107E-3</v>
      </c>
      <c r="Y35" s="3">
        <f t="shared" si="27"/>
        <v>1.2738347958306362E-2</v>
      </c>
      <c r="Z35" s="3">
        <f t="shared" si="28"/>
        <v>1.2810486667959531E-2</v>
      </c>
      <c r="AA35" s="3">
        <f t="shared" si="29"/>
        <v>9.4024079706430064E-2</v>
      </c>
      <c r="AB35" s="3">
        <f t="shared" si="30"/>
        <v>1.18427611184167E-2</v>
      </c>
      <c r="AC35" s="3"/>
      <c r="AD35" s="3"/>
      <c r="AF35" s="4">
        <f t="shared" si="31"/>
        <v>-0.30400745229718407</v>
      </c>
      <c r="AG35" s="4">
        <f t="shared" si="32"/>
        <v>-0.35215450923531721</v>
      </c>
      <c r="AH35" s="4">
        <f t="shared" si="33"/>
        <v>-0.37147483585910879</v>
      </c>
      <c r="AI35" s="4">
        <f t="shared" si="34"/>
        <v>-0.38372137329549971</v>
      </c>
      <c r="AJ35" s="4">
        <f t="shared" si="35"/>
        <v>-0.39174534248079174</v>
      </c>
      <c r="AK35" s="4">
        <f t="shared" si="36"/>
        <v>-0.34863679893167399</v>
      </c>
      <c r="AL35" s="4">
        <f t="shared" si="37"/>
        <v>-0.39794319660646277</v>
      </c>
      <c r="AM35" s="4">
        <f t="shared" si="38"/>
        <v>-0.40937161109802706</v>
      </c>
      <c r="AN35" s="4">
        <f t="shared" si="39"/>
        <v>-0.43027016426924897</v>
      </c>
      <c r="AO35" s="4">
        <f t="shared" si="40"/>
        <v>-0.4213620787613076</v>
      </c>
      <c r="AP35" s="4">
        <f t="shared" si="41"/>
        <v>-0.38953003241278755</v>
      </c>
      <c r="AQ35" s="4">
        <f t="shared" si="42"/>
        <v>-0.43799745680570734</v>
      </c>
      <c r="AR35" s="4">
        <f t="shared" si="43"/>
        <v>-0.45207900844404747</v>
      </c>
      <c r="AS35" s="4">
        <f t="shared" si="44"/>
        <v>-0.46977436477174167</v>
      </c>
      <c r="AT35" s="4">
        <f t="shared" si="45"/>
        <v>-0.46685309540886333</v>
      </c>
      <c r="AU35" s="4">
        <f t="shared" si="46"/>
        <v>-0.40997664915334431</v>
      </c>
      <c r="AV35" s="4">
        <f t="shared" si="47"/>
        <v>-0.45802458690532966</v>
      </c>
      <c r="AW35" s="4">
        <f t="shared" si="48"/>
        <v>-0.47343270711705765</v>
      </c>
      <c r="AX35" s="4">
        <f t="shared" si="49"/>
        <v>-0.48952646502298802</v>
      </c>
      <c r="AY35" s="4">
        <f t="shared" si="50"/>
        <v>-0.48959860373264119</v>
      </c>
      <c r="AZ35" s="4">
        <f t="shared" si="51"/>
        <v>-0.3827640373582516</v>
      </c>
      <c r="BA35" s="4">
        <f t="shared" si="52"/>
        <v>-0.48863087818309836</v>
      </c>
      <c r="BB35" s="4"/>
      <c r="BD35" t="s">
        <v>86</v>
      </c>
      <c r="BE35">
        <v>-255.18789894551</v>
      </c>
      <c r="BF35">
        <v>-178.84567512757999</v>
      </c>
      <c r="BG35">
        <v>-76.341739351236996</v>
      </c>
      <c r="BH35">
        <v>-255.25410587501301</v>
      </c>
      <c r="BI35">
        <v>-178.89012763103301</v>
      </c>
      <c r="BJ35">
        <v>-76.363417050071007</v>
      </c>
      <c r="BK35">
        <v>-255.274189879164</v>
      </c>
      <c r="BL35">
        <v>-178.90319800277399</v>
      </c>
      <c r="BM35">
        <v>-76.370399893582004</v>
      </c>
      <c r="BN35">
        <v>-255.18882002911101</v>
      </c>
      <c r="BO35">
        <v>-178.84642501136099</v>
      </c>
      <c r="BP35">
        <v>-76.341839429668994</v>
      </c>
      <c r="BQ35">
        <v>-255.25585852344699</v>
      </c>
      <c r="BR35">
        <v>-178.89150609399499</v>
      </c>
      <c r="BS35">
        <v>-76.363718266627998</v>
      </c>
      <c r="BT35">
        <v>-255.27716793014801</v>
      </c>
      <c r="BU35">
        <v>-178.905491444148</v>
      </c>
      <c r="BV35">
        <v>-76.371024110839002</v>
      </c>
      <c r="BW35">
        <v>-255.18907340324699</v>
      </c>
      <c r="BX35">
        <v>-178.846674283987</v>
      </c>
      <c r="BY35">
        <v>-76.341778363665995</v>
      </c>
      <c r="BZ35">
        <v>-255.25491013200599</v>
      </c>
      <c r="CA35">
        <v>-178.89083654208699</v>
      </c>
      <c r="CB35">
        <v>-76.363375596571004</v>
      </c>
      <c r="CC35">
        <v>-255.274434598109</v>
      </c>
      <c r="CD35">
        <v>-178.90349069064499</v>
      </c>
      <c r="CE35">
        <v>-76.370223473736004</v>
      </c>
      <c r="CF35">
        <f>-255.189144058593</f>
        <v>-255.189144058593</v>
      </c>
      <c r="CG35">
        <v>-178.846746732171</v>
      </c>
      <c r="CH35">
        <v>-76.341787353127003</v>
      </c>
    </row>
    <row r="36" spans="1:86" ht="17" x14ac:dyDescent="0.25">
      <c r="A36" s="5">
        <v>3</v>
      </c>
      <c r="B36" t="s">
        <v>72</v>
      </c>
      <c r="C36" t="s">
        <v>2</v>
      </c>
      <c r="D36" t="s">
        <v>12</v>
      </c>
      <c r="E36" s="3">
        <v>1</v>
      </c>
      <c r="F36" s="2">
        <v>-0.57421116896233759</v>
      </c>
      <c r="G36" s="3">
        <f t="shared" si="9"/>
        <v>0.14740491174985293</v>
      </c>
      <c r="H36" s="3">
        <f t="shared" si="10"/>
        <v>0.10840879444883367</v>
      </c>
      <c r="I36" s="3">
        <f t="shared" si="11"/>
        <v>9.2917980724045779E-2</v>
      </c>
      <c r="J36" s="3">
        <f t="shared" si="12"/>
        <v>8.2841600688725592E-2</v>
      </c>
      <c r="K36" s="3">
        <f t="shared" si="13"/>
        <v>7.6665323701317512E-2</v>
      </c>
      <c r="L36" s="3">
        <f t="shared" si="14"/>
        <v>0.10894569659293307</v>
      </c>
      <c r="M36" s="3">
        <f t="shared" si="15"/>
        <v>6.7770989322167408E-2</v>
      </c>
      <c r="N36" s="3">
        <f t="shared" si="16"/>
        <v>5.1699846648887382E-2</v>
      </c>
      <c r="O36" s="3">
        <f t="shared" si="17"/>
        <v>4.077543715780152E-2</v>
      </c>
      <c r="P36" s="3">
        <f t="shared" si="18"/>
        <v>3.4838319909708315E-2</v>
      </c>
      <c r="Q36" s="3">
        <f t="shared" si="19"/>
        <v>7.1503317929153321E-2</v>
      </c>
      <c r="R36" s="3">
        <f t="shared" si="20"/>
        <v>3.1899705571121206E-2</v>
      </c>
      <c r="S36" s="3">
        <f t="shared" si="21"/>
        <v>2.1220304609897434E-2</v>
      </c>
      <c r="T36" s="3">
        <f t="shared" si="22"/>
        <v>5.9342171882161843E-3</v>
      </c>
      <c r="U36" s="3">
        <f t="shared" si="23"/>
        <v>1.0015687207957757E-2</v>
      </c>
      <c r="V36" s="3">
        <f t="shared" si="24"/>
        <v>5.27821285972635E-2</v>
      </c>
      <c r="W36" s="3">
        <f t="shared" si="25"/>
        <v>1.3964063695598106E-2</v>
      </c>
      <c r="X36" s="3">
        <f t="shared" si="26"/>
        <v>5.9805335904025148E-3</v>
      </c>
      <c r="Y36" s="3">
        <f t="shared" si="27"/>
        <v>1.1486392796576483E-2</v>
      </c>
      <c r="Z36" s="3">
        <f t="shared" si="28"/>
        <v>2.3956291429175769E-3</v>
      </c>
      <c r="AA36" s="3">
        <f t="shared" si="29"/>
        <v>7.9711315385188553E-2</v>
      </c>
      <c r="AB36" s="3">
        <f t="shared" si="30"/>
        <v>1.0834954632337968E-2</v>
      </c>
      <c r="AC36" s="3"/>
      <c r="AD36" s="3"/>
      <c r="AF36" s="4">
        <f t="shared" si="31"/>
        <v>-0.42680625721248466</v>
      </c>
      <c r="AG36" s="4">
        <f t="shared" si="32"/>
        <v>-0.46580237451350393</v>
      </c>
      <c r="AH36" s="4">
        <f t="shared" si="33"/>
        <v>-0.48129318823829181</v>
      </c>
      <c r="AI36" s="4">
        <f t="shared" si="34"/>
        <v>-0.491369568273612</v>
      </c>
      <c r="AJ36" s="4">
        <f t="shared" si="35"/>
        <v>-0.49754584526102008</v>
      </c>
      <c r="AK36" s="4">
        <f t="shared" si="36"/>
        <v>-0.46526547236940452</v>
      </c>
      <c r="AL36" s="4">
        <f t="shared" si="37"/>
        <v>-0.50644017964017018</v>
      </c>
      <c r="AM36" s="4">
        <f t="shared" si="38"/>
        <v>-0.52251132231345021</v>
      </c>
      <c r="AN36" s="4">
        <f t="shared" si="39"/>
        <v>-0.53343573180453607</v>
      </c>
      <c r="AO36" s="4">
        <f t="shared" si="40"/>
        <v>-0.53937284905262928</v>
      </c>
      <c r="AP36" s="4">
        <f t="shared" si="41"/>
        <v>-0.50270785103318427</v>
      </c>
      <c r="AQ36" s="4">
        <f t="shared" si="42"/>
        <v>-0.54231146339121639</v>
      </c>
      <c r="AR36" s="4">
        <f t="shared" si="43"/>
        <v>-0.55299086435244016</v>
      </c>
      <c r="AS36" s="4">
        <f t="shared" si="44"/>
        <v>-0.56827695177412141</v>
      </c>
      <c r="AT36" s="4">
        <f t="shared" si="45"/>
        <v>-0.56419548175437984</v>
      </c>
      <c r="AU36" s="4">
        <f t="shared" si="46"/>
        <v>-0.52142904036507409</v>
      </c>
      <c r="AV36" s="4">
        <f t="shared" si="47"/>
        <v>-0.56024710526673949</v>
      </c>
      <c r="AW36" s="4">
        <f t="shared" si="48"/>
        <v>-0.56823063537193508</v>
      </c>
      <c r="AX36" s="4">
        <f t="shared" si="49"/>
        <v>-0.58569756175891408</v>
      </c>
      <c r="AY36" s="4">
        <f t="shared" si="50"/>
        <v>-0.57660679810525517</v>
      </c>
      <c r="AZ36" s="4">
        <f t="shared" si="51"/>
        <v>-0.49449985357714904</v>
      </c>
      <c r="BA36" s="4">
        <f t="shared" si="52"/>
        <v>-0.58504612359467556</v>
      </c>
      <c r="BB36" s="4"/>
      <c r="BD36" t="s">
        <v>85</v>
      </c>
      <c r="BE36">
        <v>-255.18804987119699</v>
      </c>
      <c r="BF36">
        <v>-178.84566085890901</v>
      </c>
      <c r="BG36">
        <v>-76.341708853251006</v>
      </c>
      <c r="BH36">
        <v>-255.254271744021</v>
      </c>
      <c r="BI36">
        <v>-178.890122605779</v>
      </c>
      <c r="BJ36">
        <v>-76.363406834938999</v>
      </c>
      <c r="BK36">
        <v>-255.27435900178699</v>
      </c>
      <c r="BL36">
        <v>-178.90319569802699</v>
      </c>
      <c r="BM36">
        <v>-76.370396314274998</v>
      </c>
      <c r="BN36">
        <v>-255.18896018802201</v>
      </c>
      <c r="BO36">
        <v>-178.84640966683901</v>
      </c>
      <c r="BP36">
        <v>-76.341809073487994</v>
      </c>
      <c r="BQ36">
        <v>-255.25601415758999</v>
      </c>
      <c r="BR36">
        <v>-178.891499845011</v>
      </c>
      <c r="BS36">
        <v>-76.363707248813995</v>
      </c>
      <c r="BT36">
        <v>-255.277339304983</v>
      </c>
      <c r="BU36">
        <v>-178.905489058982</v>
      </c>
      <c r="BV36">
        <v>-76.371017571240998</v>
      </c>
      <c r="BW36">
        <v>-255.18920910763899</v>
      </c>
      <c r="BX36">
        <v>-178.84665945654999</v>
      </c>
      <c r="BY36">
        <v>-76.341748535167994</v>
      </c>
      <c r="BZ36">
        <v>-255.25506078785099</v>
      </c>
      <c r="CA36">
        <v>-178.890830765792</v>
      </c>
      <c r="CB36">
        <v>-76.363365793767002</v>
      </c>
      <c r="CC36">
        <v>-255.27458717280601</v>
      </c>
      <c r="CD36">
        <v>-178.90348854894199</v>
      </c>
      <c r="CE36">
        <v>-76.370217376864005</v>
      </c>
      <c r="CF36">
        <f>-255.189276576857</f>
        <v>-255.189276576857</v>
      </c>
      <c r="CG36">
        <v>-178.84673167471999</v>
      </c>
      <c r="CH36">
        <v>-76.341756866492005</v>
      </c>
    </row>
    <row r="37" spans="1:86" ht="17" x14ac:dyDescent="0.25">
      <c r="A37" s="5">
        <v>3</v>
      </c>
      <c r="B37" t="s">
        <v>72</v>
      </c>
      <c r="C37" t="s">
        <v>2</v>
      </c>
      <c r="D37" t="s">
        <v>12</v>
      </c>
      <c r="E37" s="3">
        <v>1.05</v>
      </c>
      <c r="F37" s="2">
        <v>-0.61378530249559171</v>
      </c>
      <c r="G37" s="3">
        <f t="shared" si="9"/>
        <v>0.12265021196226644</v>
      </c>
      <c r="H37" s="3">
        <f t="shared" si="10"/>
        <v>9.5777704342873138E-2</v>
      </c>
      <c r="I37" s="3">
        <f t="shared" si="11"/>
        <v>8.2075876278361104E-2</v>
      </c>
      <c r="J37" s="3">
        <f t="shared" si="12"/>
        <v>7.8159165455488844E-2</v>
      </c>
      <c r="K37" s="3">
        <f t="shared" si="13"/>
        <v>6.7700187817233748E-2</v>
      </c>
      <c r="L37" s="3">
        <f t="shared" si="14"/>
        <v>9.0845237459304173E-2</v>
      </c>
      <c r="M37" s="3">
        <f t="shared" si="15"/>
        <v>5.687975966336678E-2</v>
      </c>
      <c r="N37" s="3">
        <f t="shared" si="16"/>
        <v>4.9646038493513789E-2</v>
      </c>
      <c r="O37" s="3">
        <f t="shared" si="17"/>
        <v>3.4610825931836509E-2</v>
      </c>
      <c r="P37" s="3">
        <f t="shared" si="18"/>
        <v>4.2056560544815547E-2</v>
      </c>
      <c r="Q37" s="3">
        <f t="shared" si="19"/>
        <v>5.9965516927821594E-2</v>
      </c>
      <c r="R37" s="3">
        <f t="shared" si="20"/>
        <v>2.5469059420594853E-2</v>
      </c>
      <c r="S37" s="3">
        <f t="shared" si="21"/>
        <v>1.5782060364812778E-2</v>
      </c>
      <c r="T37" s="3">
        <f t="shared" si="22"/>
        <v>2.8519971547177336E-3</v>
      </c>
      <c r="U37" s="3">
        <f t="shared" si="23"/>
        <v>5.6186515194021069E-3</v>
      </c>
      <c r="V37" s="3">
        <f t="shared" si="24"/>
        <v>4.4525656662080304E-2</v>
      </c>
      <c r="W37" s="3">
        <f t="shared" si="25"/>
        <v>9.7637092992088892E-3</v>
      </c>
      <c r="X37" s="3">
        <f t="shared" si="26"/>
        <v>1.1499286995377833E-3</v>
      </c>
      <c r="Y37" s="3">
        <f t="shared" si="27"/>
        <v>1.3027417233841598E-2</v>
      </c>
      <c r="Z37" s="3">
        <f t="shared" si="28"/>
        <v>1.2600302993304613E-2</v>
      </c>
      <c r="AA37" s="3">
        <f t="shared" si="29"/>
        <v>7.0195003596968508E-2</v>
      </c>
      <c r="AB37" s="3">
        <f t="shared" si="30"/>
        <v>8.1585570830455811E-4</v>
      </c>
      <c r="AC37" s="3"/>
      <c r="AD37" s="3"/>
      <c r="AF37" s="4">
        <f t="shared" si="31"/>
        <v>-0.49113509053332527</v>
      </c>
      <c r="AG37" s="4">
        <f t="shared" si="32"/>
        <v>-0.51800759815271857</v>
      </c>
      <c r="AH37" s="4">
        <f t="shared" si="33"/>
        <v>-0.53170942621723061</v>
      </c>
      <c r="AI37" s="4">
        <f t="shared" si="34"/>
        <v>-0.53562613704010287</v>
      </c>
      <c r="AJ37" s="4">
        <f t="shared" si="35"/>
        <v>-0.54608511467835796</v>
      </c>
      <c r="AK37" s="4">
        <f t="shared" si="36"/>
        <v>-0.52294006503628754</v>
      </c>
      <c r="AL37" s="4">
        <f t="shared" si="37"/>
        <v>-0.55690554283222493</v>
      </c>
      <c r="AM37" s="4">
        <f t="shared" si="38"/>
        <v>-0.56413926400207792</v>
      </c>
      <c r="AN37" s="4">
        <f t="shared" si="39"/>
        <v>-0.5791744765637552</v>
      </c>
      <c r="AO37" s="4">
        <f t="shared" si="40"/>
        <v>-0.57172874195077616</v>
      </c>
      <c r="AP37" s="4">
        <f t="shared" si="41"/>
        <v>-0.55381978556777012</v>
      </c>
      <c r="AQ37" s="4">
        <f t="shared" si="42"/>
        <v>-0.58831624307499686</v>
      </c>
      <c r="AR37" s="4">
        <f t="shared" si="43"/>
        <v>-0.59800324213077893</v>
      </c>
      <c r="AS37" s="4">
        <f t="shared" si="44"/>
        <v>-0.61093330534087398</v>
      </c>
      <c r="AT37" s="4">
        <f t="shared" si="45"/>
        <v>-0.6081666509761896</v>
      </c>
      <c r="AU37" s="4">
        <f t="shared" si="46"/>
        <v>-0.56925964583351141</v>
      </c>
      <c r="AV37" s="4">
        <f t="shared" si="47"/>
        <v>-0.60402159319638282</v>
      </c>
      <c r="AW37" s="4">
        <f t="shared" si="48"/>
        <v>-0.61493523119512949</v>
      </c>
      <c r="AX37" s="4">
        <f t="shared" si="49"/>
        <v>-0.62681271972943331</v>
      </c>
      <c r="AY37" s="4">
        <f t="shared" si="50"/>
        <v>-0.62638560548889632</v>
      </c>
      <c r="AZ37" s="4">
        <f t="shared" si="51"/>
        <v>-0.5435902988986232</v>
      </c>
      <c r="BA37" s="4">
        <f t="shared" si="52"/>
        <v>-0.61296944678728715</v>
      </c>
      <c r="BB37" s="4"/>
      <c r="BD37" t="s">
        <v>84</v>
      </c>
      <c r="BE37">
        <v>-255.188120368932</v>
      </c>
      <c r="BF37">
        <v>-178.84565384069001</v>
      </c>
      <c r="BG37">
        <v>-76.341683854688</v>
      </c>
      <c r="BH37">
        <v>-255.25433803159001</v>
      </c>
      <c r="BI37">
        <v>-178.890115357919</v>
      </c>
      <c r="BJ37">
        <v>-76.363397176052004</v>
      </c>
      <c r="BK37">
        <v>-255.274434798545</v>
      </c>
      <c r="BL37">
        <v>-178.903194328278</v>
      </c>
      <c r="BM37">
        <v>-76.370393137395993</v>
      </c>
      <c r="BN37">
        <v>-255.189018210271</v>
      </c>
      <c r="BO37">
        <v>-178.84640141518301</v>
      </c>
      <c r="BP37">
        <v>-76.341783437082995</v>
      </c>
      <c r="BQ37">
        <v>-255.256077054527</v>
      </c>
      <c r="BR37">
        <v>-178.89149220281999</v>
      </c>
      <c r="BS37">
        <v>-76.363697366270003</v>
      </c>
      <c r="BT37">
        <v>-255.277400601979</v>
      </c>
      <c r="BU37">
        <v>-178.90548755089401</v>
      </c>
      <c r="BV37">
        <v>-76.371014037980004</v>
      </c>
      <c r="BW37">
        <v>-255.189260101868</v>
      </c>
      <c r="BX37">
        <v>-178.84665217891001</v>
      </c>
      <c r="BY37">
        <v>-76.341725354988</v>
      </c>
      <c r="BZ37">
        <v>-255.25511584007501</v>
      </c>
      <c r="CA37">
        <v>-178.89082203069501</v>
      </c>
      <c r="CB37">
        <v>-76.363356267808001</v>
      </c>
      <c r="CC37">
        <v>-255.27465503969799</v>
      </c>
      <c r="CD37">
        <v>-178.90348752574801</v>
      </c>
      <c r="CE37">
        <v>-76.370214535163001</v>
      </c>
      <c r="CF37">
        <f>-255.189320071917</f>
        <v>-255.189320071917</v>
      </c>
      <c r="CG37">
        <v>-178.84672124447499</v>
      </c>
      <c r="CH37">
        <v>-76.341732561195997</v>
      </c>
    </row>
    <row r="38" spans="1:86" ht="17" x14ac:dyDescent="0.25">
      <c r="A38" s="5">
        <v>3</v>
      </c>
      <c r="B38" t="s">
        <v>72</v>
      </c>
      <c r="C38" t="s">
        <v>2</v>
      </c>
      <c r="D38" t="s">
        <v>12</v>
      </c>
      <c r="E38" s="3">
        <v>1.1000000000000001</v>
      </c>
      <c r="F38" s="2">
        <v>-0.61667498334406246</v>
      </c>
      <c r="G38" s="3">
        <f t="shared" si="9"/>
        <v>0.1041718332681274</v>
      </c>
      <c r="H38" s="3">
        <f t="shared" si="10"/>
        <v>7.8002782629890688E-2</v>
      </c>
      <c r="I38" s="3">
        <f t="shared" si="11"/>
        <v>6.4305190878517937E-2</v>
      </c>
      <c r="J38" s="3">
        <f t="shared" si="12"/>
        <v>6.0845454298426582E-2</v>
      </c>
      <c r="K38" s="3">
        <f t="shared" si="13"/>
        <v>4.9933947073798945E-2</v>
      </c>
      <c r="L38" s="3">
        <f t="shared" si="14"/>
        <v>7.8960962024772874E-2</v>
      </c>
      <c r="M38" s="3">
        <f t="shared" si="15"/>
        <v>4.7803529626467278E-2</v>
      </c>
      <c r="N38" s="3">
        <f t="shared" si="16"/>
        <v>3.4021947613740666E-2</v>
      </c>
      <c r="O38" s="3">
        <f t="shared" si="17"/>
        <v>2.7375646895328676E-2</v>
      </c>
      <c r="P38" s="3">
        <f t="shared" si="18"/>
        <v>1.956258287907664E-2</v>
      </c>
      <c r="Q38" s="3">
        <f t="shared" si="19"/>
        <v>5.3806533998778883E-2</v>
      </c>
      <c r="R38" s="3">
        <f t="shared" si="20"/>
        <v>2.3809512885479167E-2</v>
      </c>
      <c r="S38" s="3">
        <f t="shared" si="21"/>
        <v>1.4067487514302424E-2</v>
      </c>
      <c r="T38" s="3">
        <f t="shared" si="22"/>
        <v>4.1424356452088862E-3</v>
      </c>
      <c r="U38" s="3">
        <f t="shared" si="23"/>
        <v>3.8463461412645561E-3</v>
      </c>
      <c r="V38" s="3">
        <f t="shared" si="24"/>
        <v>4.1229319985781943E-2</v>
      </c>
      <c r="W38" s="3">
        <f t="shared" si="25"/>
        <v>1.1812504514985167E-2</v>
      </c>
      <c r="X38" s="3">
        <f t="shared" si="26"/>
        <v>4.0902574645832468E-3</v>
      </c>
      <c r="Y38" s="3">
        <f t="shared" si="27"/>
        <v>7.4741699798509531E-3</v>
      </c>
      <c r="Z38" s="3">
        <f t="shared" si="28"/>
        <v>4.0117722276414858E-3</v>
      </c>
      <c r="AA38" s="3">
        <f t="shared" si="29"/>
        <v>5.969179562885607E-2</v>
      </c>
      <c r="AB38" s="3">
        <f t="shared" si="30"/>
        <v>1.4676338510953846E-3</v>
      </c>
      <c r="AC38" s="3"/>
      <c r="AD38" s="3"/>
      <c r="AF38" s="4">
        <f t="shared" si="31"/>
        <v>-0.51250315007593505</v>
      </c>
      <c r="AG38" s="4">
        <f t="shared" si="32"/>
        <v>-0.53867220071417177</v>
      </c>
      <c r="AH38" s="4">
        <f t="shared" si="33"/>
        <v>-0.55236979246554452</v>
      </c>
      <c r="AI38" s="4">
        <f t="shared" si="34"/>
        <v>-0.55582952904563587</v>
      </c>
      <c r="AJ38" s="4">
        <f t="shared" si="35"/>
        <v>-0.56674103627026351</v>
      </c>
      <c r="AK38" s="4">
        <f t="shared" si="36"/>
        <v>-0.53771402131928958</v>
      </c>
      <c r="AL38" s="4">
        <f t="shared" si="37"/>
        <v>-0.56887145371759518</v>
      </c>
      <c r="AM38" s="4">
        <f t="shared" si="38"/>
        <v>-0.58265303573032179</v>
      </c>
      <c r="AN38" s="4">
        <f t="shared" si="39"/>
        <v>-0.58929933644873378</v>
      </c>
      <c r="AO38" s="4">
        <f t="shared" si="40"/>
        <v>-0.59711240046498582</v>
      </c>
      <c r="AP38" s="4">
        <f t="shared" si="41"/>
        <v>-0.56286844934528357</v>
      </c>
      <c r="AQ38" s="4">
        <f t="shared" si="42"/>
        <v>-0.59286547045858329</v>
      </c>
      <c r="AR38" s="4">
        <f t="shared" si="43"/>
        <v>-0.60260749582976003</v>
      </c>
      <c r="AS38" s="4">
        <f t="shared" si="44"/>
        <v>-0.61253254769885357</v>
      </c>
      <c r="AT38" s="4">
        <f t="shared" si="45"/>
        <v>-0.6128286372027979</v>
      </c>
      <c r="AU38" s="4">
        <f t="shared" si="46"/>
        <v>-0.57544566335828051</v>
      </c>
      <c r="AV38" s="4">
        <f t="shared" si="47"/>
        <v>-0.60486247882907729</v>
      </c>
      <c r="AW38" s="4">
        <f t="shared" si="48"/>
        <v>-0.61258472587947921</v>
      </c>
      <c r="AX38" s="4">
        <f t="shared" si="49"/>
        <v>-0.62414915332391341</v>
      </c>
      <c r="AY38" s="4">
        <f t="shared" si="50"/>
        <v>-0.62068675557170394</v>
      </c>
      <c r="AZ38" s="4">
        <f t="shared" si="51"/>
        <v>-0.55698318771520638</v>
      </c>
      <c r="BA38" s="4">
        <f t="shared" si="52"/>
        <v>-0.61814261719515784</v>
      </c>
      <c r="BB38" s="4"/>
      <c r="BD38" t="s">
        <v>83</v>
      </c>
      <c r="BE38">
        <v>-255.18812223185401</v>
      </c>
      <c r="BF38">
        <v>-178.84564586015901</v>
      </c>
      <c r="BG38">
        <v>-76.341659645972001</v>
      </c>
      <c r="BH38">
        <v>-255.25435953026499</v>
      </c>
      <c r="BI38">
        <v>-178.890111747796</v>
      </c>
      <c r="BJ38">
        <v>-76.363389353711</v>
      </c>
      <c r="BK38">
        <v>-255.274461289073</v>
      </c>
      <c r="BL38">
        <v>-178.903192476409</v>
      </c>
      <c r="BM38">
        <v>-76.370388555405</v>
      </c>
      <c r="BN38">
        <v>-255.189010687859</v>
      </c>
      <c r="BO38">
        <v>-178.84639426299699</v>
      </c>
      <c r="BP38">
        <v>-76.341759523060006</v>
      </c>
      <c r="BQ38">
        <v>-255.256082690955</v>
      </c>
      <c r="BR38">
        <v>-178.89148742917899</v>
      </c>
      <c r="BS38">
        <v>-76.363688707446997</v>
      </c>
      <c r="BT38">
        <v>-255.277424583993</v>
      </c>
      <c r="BU38">
        <v>-178.90548537109399</v>
      </c>
      <c r="BV38">
        <v>-76.371010696222001</v>
      </c>
      <c r="BW38">
        <v>-255.18924484824601</v>
      </c>
      <c r="BX38">
        <v>-178.846645105796</v>
      </c>
      <c r="BY38">
        <v>-76.341702754517001</v>
      </c>
      <c r="BZ38">
        <v>-255.255112980029</v>
      </c>
      <c r="CA38">
        <v>-178.890817987296</v>
      </c>
      <c r="CB38">
        <v>-76.363350201505995</v>
      </c>
      <c r="CC38">
        <v>-255.274657283615</v>
      </c>
      <c r="CD38">
        <v>-178.90348551756</v>
      </c>
      <c r="CE38">
        <v>-76.370211449923005</v>
      </c>
      <c r="CF38">
        <f>-255.189309860451</f>
        <v>-255.189309860451</v>
      </c>
      <c r="CG38">
        <v>-178.846712233565</v>
      </c>
      <c r="CH38">
        <v>-76.341710017714007</v>
      </c>
    </row>
    <row r="39" spans="1:86" ht="17" x14ac:dyDescent="0.25">
      <c r="A39" s="5">
        <v>3</v>
      </c>
      <c r="B39" t="s">
        <v>72</v>
      </c>
      <c r="C39" t="s">
        <v>2</v>
      </c>
      <c r="D39" t="s">
        <v>12</v>
      </c>
      <c r="E39" s="3">
        <v>1.25</v>
      </c>
      <c r="F39" s="2">
        <v>-0.52610739609026347</v>
      </c>
      <c r="G39" s="3">
        <f t="shared" si="9"/>
        <v>9.1226020931665985E-2</v>
      </c>
      <c r="H39" s="3">
        <f t="shared" si="10"/>
        <v>7.4607122734937137E-2</v>
      </c>
      <c r="I39" s="3">
        <f t="shared" si="11"/>
        <v>6.8584638584552715E-2</v>
      </c>
      <c r="J39" s="3">
        <f t="shared" si="12"/>
        <v>6.3711202328415761E-2</v>
      </c>
      <c r="K39" s="3">
        <f t="shared" si="13"/>
        <v>6.226596668906742E-2</v>
      </c>
      <c r="L39" s="3">
        <f t="shared" si="14"/>
        <v>5.3351170875377107E-2</v>
      </c>
      <c r="M39" s="3">
        <f t="shared" si="15"/>
        <v>3.6267183969425021E-2</v>
      </c>
      <c r="N39" s="3">
        <f t="shared" si="16"/>
        <v>2.5525073465630044E-2</v>
      </c>
      <c r="O39" s="3">
        <f t="shared" si="17"/>
        <v>2.5066335432429532E-2</v>
      </c>
      <c r="P39" s="3">
        <f t="shared" si="18"/>
        <v>1.4254662445254973E-2</v>
      </c>
      <c r="Q39" s="3">
        <f t="shared" si="19"/>
        <v>3.5976445006533631E-2</v>
      </c>
      <c r="R39" s="3">
        <f t="shared" si="20"/>
        <v>1.7251035051751185E-2</v>
      </c>
      <c r="S39" s="3">
        <f t="shared" si="21"/>
        <v>1.1670603100128352E-2</v>
      </c>
      <c r="T39" s="3">
        <f t="shared" si="22"/>
        <v>4.9740131919655539E-3</v>
      </c>
      <c r="U39" s="3">
        <f t="shared" si="23"/>
        <v>5.8157236754748931E-3</v>
      </c>
      <c r="V39" s="3">
        <f t="shared" si="24"/>
        <v>2.7289082072111892E-2</v>
      </c>
      <c r="W39" s="3">
        <f t="shared" si="25"/>
        <v>7.7429605929142387E-3</v>
      </c>
      <c r="X39" s="3">
        <f t="shared" si="26"/>
        <v>4.7433679173775056E-3</v>
      </c>
      <c r="Y39" s="3">
        <f t="shared" si="27"/>
        <v>5.0721479282663795E-3</v>
      </c>
      <c r="Z39" s="3">
        <f t="shared" si="28"/>
        <v>1.5962542905848531E-3</v>
      </c>
      <c r="AA39" s="3">
        <f t="shared" si="29"/>
        <v>4.0942956176579615E-2</v>
      </c>
      <c r="AB39" s="3">
        <f t="shared" si="30"/>
        <v>4.1363285745721345E-4</v>
      </c>
      <c r="AC39" s="3"/>
      <c r="AD39" s="3"/>
      <c r="AF39" s="4">
        <f t="shared" si="31"/>
        <v>-0.43488137515859748</v>
      </c>
      <c r="AG39" s="4">
        <f t="shared" si="32"/>
        <v>-0.45150027335532633</v>
      </c>
      <c r="AH39" s="4">
        <f t="shared" si="33"/>
        <v>-0.45752275750571075</v>
      </c>
      <c r="AI39" s="4">
        <f t="shared" si="34"/>
        <v>-0.46239619376184771</v>
      </c>
      <c r="AJ39" s="4">
        <f t="shared" si="35"/>
        <v>-0.46384142940119605</v>
      </c>
      <c r="AK39" s="4">
        <f t="shared" si="36"/>
        <v>-0.47275622521488636</v>
      </c>
      <c r="AL39" s="4">
        <f t="shared" si="37"/>
        <v>-0.48984021212083845</v>
      </c>
      <c r="AM39" s="4">
        <f t="shared" si="38"/>
        <v>-0.50058232262463342</v>
      </c>
      <c r="AN39" s="4">
        <f t="shared" si="39"/>
        <v>-0.50104106065783394</v>
      </c>
      <c r="AO39" s="4">
        <f t="shared" si="40"/>
        <v>-0.5118527336450085</v>
      </c>
      <c r="AP39" s="4">
        <f t="shared" si="41"/>
        <v>-0.49013095108372984</v>
      </c>
      <c r="AQ39" s="4">
        <f t="shared" si="42"/>
        <v>-0.50885636103851228</v>
      </c>
      <c r="AR39" s="4">
        <f t="shared" si="43"/>
        <v>-0.51443679299013512</v>
      </c>
      <c r="AS39" s="4">
        <f t="shared" si="44"/>
        <v>-0.52113338289829791</v>
      </c>
      <c r="AT39" s="4">
        <f t="shared" si="45"/>
        <v>-0.52029167241478858</v>
      </c>
      <c r="AU39" s="4">
        <f t="shared" si="46"/>
        <v>-0.49881831401815158</v>
      </c>
      <c r="AV39" s="4">
        <f t="shared" si="47"/>
        <v>-0.51836443549734923</v>
      </c>
      <c r="AW39" s="4">
        <f t="shared" si="48"/>
        <v>-0.52136402817288596</v>
      </c>
      <c r="AX39" s="4">
        <f t="shared" si="49"/>
        <v>-0.53117954401852985</v>
      </c>
      <c r="AY39" s="4">
        <f t="shared" si="50"/>
        <v>-0.52451114179967862</v>
      </c>
      <c r="AZ39" s="4">
        <f t="shared" si="51"/>
        <v>-0.48516443991368385</v>
      </c>
      <c r="BA39" s="4">
        <f t="shared" si="52"/>
        <v>-0.52569376323280625</v>
      </c>
      <c r="BB39" s="4"/>
      <c r="BD39" t="s">
        <v>82</v>
      </c>
      <c r="BE39">
        <v>-255.18792994537901</v>
      </c>
      <c r="BF39">
        <v>-178.845628001498</v>
      </c>
      <c r="BG39">
        <v>-76.341608916325001</v>
      </c>
      <c r="BH39">
        <v>-255.25419231358899</v>
      </c>
      <c r="BI39">
        <v>-178.89010209836201</v>
      </c>
      <c r="BJ39">
        <v>-76.363370703772006</v>
      </c>
      <c r="BK39">
        <v>-255.27430061286799</v>
      </c>
      <c r="BL39">
        <v>-178.90319043638101</v>
      </c>
      <c r="BM39">
        <v>-76.370381067593001</v>
      </c>
      <c r="BN39">
        <v>-255.188832668071</v>
      </c>
      <c r="BO39">
        <v>-178.84637491308399</v>
      </c>
      <c r="BP39">
        <v>-76.341704370017993</v>
      </c>
      <c r="BQ39">
        <v>-255.25592609448299</v>
      </c>
      <c r="BR39">
        <v>-178.891477609932</v>
      </c>
      <c r="BS39">
        <v>-76.363667874517006</v>
      </c>
      <c r="BT39">
        <v>-255.277294695698</v>
      </c>
      <c r="BU39">
        <v>-178.90548228982999</v>
      </c>
      <c r="BV39">
        <v>-76.371014677191994</v>
      </c>
      <c r="BW39">
        <v>-255.18905663775701</v>
      </c>
      <c r="BX39">
        <v>-178.84662590396101</v>
      </c>
      <c r="BY39">
        <v>-76.341649660439998</v>
      </c>
      <c r="BZ39">
        <v>-255.25494884345599</v>
      </c>
      <c r="CA39">
        <v>-178.89080761119601</v>
      </c>
      <c r="CB39">
        <v>-76.363330318064996</v>
      </c>
      <c r="CC39">
        <v>-255.27451094097401</v>
      </c>
      <c r="CD39">
        <v>-178.90348328075601</v>
      </c>
      <c r="CE39">
        <v>-76.370207853039005</v>
      </c>
      <c r="CF39">
        <f>-255.189130193829</f>
        <v>-255.18913019382899</v>
      </c>
      <c r="CG39">
        <v>-178.84669826732201</v>
      </c>
      <c r="CH39">
        <v>-76.341658767789994</v>
      </c>
    </row>
    <row r="40" spans="1:86" ht="17" x14ac:dyDescent="0.25">
      <c r="A40" s="5">
        <v>3</v>
      </c>
      <c r="B40" t="s">
        <v>72</v>
      </c>
      <c r="C40" t="s">
        <v>2</v>
      </c>
      <c r="D40" t="s">
        <v>12</v>
      </c>
      <c r="E40" s="3">
        <v>1.5</v>
      </c>
      <c r="F40" s="2">
        <v>-0.33602877483835464</v>
      </c>
      <c r="G40" s="3">
        <f t="shared" si="9"/>
        <v>4.5394678886490569E-2</v>
      </c>
      <c r="H40" s="3">
        <f t="shared" si="10"/>
        <v>4.1352671186723033E-2</v>
      </c>
      <c r="I40" s="3">
        <f t="shared" si="11"/>
        <v>3.8799722209433452E-2</v>
      </c>
      <c r="J40" s="3">
        <f t="shared" si="12"/>
        <v>3.8702592122643875E-2</v>
      </c>
      <c r="K40" s="3">
        <f t="shared" si="13"/>
        <v>3.6121218364408292E-2</v>
      </c>
      <c r="L40" s="3">
        <f t="shared" si="14"/>
        <v>2.6594907782413524E-2</v>
      </c>
      <c r="M40" s="3">
        <f t="shared" si="15"/>
        <v>2.100377115877633E-2</v>
      </c>
      <c r="N40" s="3">
        <f t="shared" si="16"/>
        <v>1.3332520246319368E-2</v>
      </c>
      <c r="O40" s="3">
        <f t="shared" si="17"/>
        <v>1.7338029969921287E-2</v>
      </c>
      <c r="P40" s="3">
        <f t="shared" si="18"/>
        <v>5.2839946988235131E-3</v>
      </c>
      <c r="Q40" s="3">
        <f t="shared" si="19"/>
        <v>1.4753822347783219E-2</v>
      </c>
      <c r="R40" s="3">
        <f t="shared" si="20"/>
        <v>8.0623289814961141E-3</v>
      </c>
      <c r="S40" s="3">
        <f t="shared" si="21"/>
        <v>4.7868775067788638E-3</v>
      </c>
      <c r="T40" s="3">
        <f t="shared" si="22"/>
        <v>3.6751561222158613E-3</v>
      </c>
      <c r="U40" s="3">
        <f t="shared" si="23"/>
        <v>1.350338254616501E-3</v>
      </c>
      <c r="V40" s="3">
        <f t="shared" si="24"/>
        <v>8.8332796304680383E-3</v>
      </c>
      <c r="W40" s="3">
        <f t="shared" si="25"/>
        <v>1.5916078928560062E-3</v>
      </c>
      <c r="X40" s="3">
        <f t="shared" si="26"/>
        <v>5.1405613700861164E-4</v>
      </c>
      <c r="Y40" s="3">
        <f t="shared" si="27"/>
        <v>3.1562808016368238E-3</v>
      </c>
      <c r="Z40" s="3">
        <f t="shared" si="28"/>
        <v>6.1648996748703278E-4</v>
      </c>
      <c r="AA40" s="3">
        <f t="shared" si="29"/>
        <v>1.734417027460472E-2</v>
      </c>
      <c r="AB40" s="3">
        <f t="shared" si="30"/>
        <v>2.5068068591815873E-3</v>
      </c>
      <c r="AC40" s="3"/>
      <c r="AD40" s="3"/>
      <c r="AF40" s="4">
        <f t="shared" si="31"/>
        <v>-0.29063409595186407</v>
      </c>
      <c r="AG40" s="4">
        <f t="shared" si="32"/>
        <v>-0.2946761036516316</v>
      </c>
      <c r="AH40" s="4">
        <f t="shared" si="33"/>
        <v>-0.29722905262892119</v>
      </c>
      <c r="AI40" s="4">
        <f t="shared" si="34"/>
        <v>-0.29732618271571076</v>
      </c>
      <c r="AJ40" s="4">
        <f t="shared" si="35"/>
        <v>-0.29990755647394635</v>
      </c>
      <c r="AK40" s="4">
        <f t="shared" si="36"/>
        <v>-0.30943386705594111</v>
      </c>
      <c r="AL40" s="4">
        <f t="shared" si="37"/>
        <v>-0.31502500367957831</v>
      </c>
      <c r="AM40" s="4">
        <f t="shared" si="38"/>
        <v>-0.32269625459203527</v>
      </c>
      <c r="AN40" s="4">
        <f t="shared" si="39"/>
        <v>-0.31869074486843335</v>
      </c>
      <c r="AO40" s="4">
        <f t="shared" si="40"/>
        <v>-0.33074478013953112</v>
      </c>
      <c r="AP40" s="4">
        <f t="shared" si="41"/>
        <v>-0.32127495249057142</v>
      </c>
      <c r="AQ40" s="4">
        <f t="shared" si="42"/>
        <v>-0.32796644585685852</v>
      </c>
      <c r="AR40" s="4">
        <f t="shared" si="43"/>
        <v>-0.33124189733157577</v>
      </c>
      <c r="AS40" s="4">
        <f t="shared" si="44"/>
        <v>-0.33235361871613878</v>
      </c>
      <c r="AT40" s="4">
        <f t="shared" si="45"/>
        <v>-0.33467843658373814</v>
      </c>
      <c r="AU40" s="4">
        <f t="shared" si="46"/>
        <v>-0.3271954952078866</v>
      </c>
      <c r="AV40" s="4">
        <f t="shared" si="47"/>
        <v>-0.33443716694549863</v>
      </c>
      <c r="AW40" s="4">
        <f t="shared" si="48"/>
        <v>-0.33551471870134603</v>
      </c>
      <c r="AX40" s="4">
        <f t="shared" si="49"/>
        <v>-0.33918505563999146</v>
      </c>
      <c r="AY40" s="4">
        <f t="shared" si="50"/>
        <v>-0.33664526480584167</v>
      </c>
      <c r="AZ40" s="4">
        <f t="shared" si="51"/>
        <v>-0.31868460456374992</v>
      </c>
      <c r="BA40" s="4">
        <f t="shared" si="52"/>
        <v>-0.33352196797917305</v>
      </c>
      <c r="BB40" s="4"/>
      <c r="BD40" t="s">
        <v>81</v>
      </c>
      <c r="BE40">
        <v>-255.187606205431</v>
      </c>
      <c r="BF40">
        <v>-178.84561085483901</v>
      </c>
      <c r="BG40">
        <v>-76.341532195697994</v>
      </c>
      <c r="BH40">
        <v>-255.253790131979</v>
      </c>
      <c r="BI40">
        <v>-178.88998064058299</v>
      </c>
      <c r="BJ40">
        <v>-76.363339895153004</v>
      </c>
      <c r="BK40">
        <v>-255.27403313580001</v>
      </c>
      <c r="BL40">
        <v>-178.90318984518501</v>
      </c>
      <c r="BM40">
        <v>-76.370369625988999</v>
      </c>
      <c r="BN40">
        <v>-255.18847893168601</v>
      </c>
      <c r="BO40">
        <v>-178.84635694335299</v>
      </c>
      <c r="BP40">
        <v>-76.341628874098006</v>
      </c>
      <c r="BQ40">
        <v>-255.25562441451601</v>
      </c>
      <c r="BR40">
        <v>-178.891472296411</v>
      </c>
      <c r="BS40">
        <v>-76.363650093827005</v>
      </c>
      <c r="BT40">
        <v>-255.27699600925899</v>
      </c>
      <c r="BU40">
        <v>-178.90547959662601</v>
      </c>
      <c r="BV40">
        <v>-76.371002163439002</v>
      </c>
      <c r="BW40">
        <v>-255.18869548846101</v>
      </c>
      <c r="BX40">
        <v>-178.84660781394101</v>
      </c>
      <c r="BY40">
        <v>-76.341575690314997</v>
      </c>
      <c r="BZ40">
        <v>-255.254634107204</v>
      </c>
      <c r="CA40">
        <v>-178.89080249964599</v>
      </c>
      <c r="CB40">
        <v>-76.363308959779999</v>
      </c>
      <c r="CC40">
        <v>-255.27420534723899</v>
      </c>
      <c r="CD40">
        <v>-178.90348129241801</v>
      </c>
      <c r="CE40">
        <v>-76.370196187279006</v>
      </c>
      <c r="CF40">
        <f>-255.188771261989</f>
        <v>-255.18877126198899</v>
      </c>
      <c r="CG40">
        <v>-178.84667958372199</v>
      </c>
      <c r="CH40">
        <v>-76.341583822044001</v>
      </c>
    </row>
    <row r="41" spans="1:86" ht="17" x14ac:dyDescent="0.25">
      <c r="A41" s="5">
        <v>3</v>
      </c>
      <c r="B41" t="s">
        <v>72</v>
      </c>
      <c r="C41" t="s">
        <v>2</v>
      </c>
      <c r="D41" t="s">
        <v>12</v>
      </c>
      <c r="E41" s="3">
        <v>2</v>
      </c>
      <c r="F41" s="2">
        <v>-0.14075745954842175</v>
      </c>
      <c r="G41" s="3">
        <f t="shared" si="9"/>
        <v>2.3331494330943559E-2</v>
      </c>
      <c r="H41" s="3">
        <f t="shared" si="10"/>
        <v>9.7311974632673937E-3</v>
      </c>
      <c r="I41" s="3">
        <f t="shared" si="11"/>
        <v>7.5952818794616239E-3</v>
      </c>
      <c r="J41" s="3">
        <f t="shared" si="12"/>
        <v>3.1408233687364284E-2</v>
      </c>
      <c r="K41" s="3">
        <f t="shared" si="13"/>
        <v>5.3543212669441009E-3</v>
      </c>
      <c r="L41" s="3">
        <f t="shared" si="14"/>
        <v>3.9532945480282577E-3</v>
      </c>
      <c r="M41" s="3">
        <f t="shared" si="15"/>
        <v>6.6382778129240871E-3</v>
      </c>
      <c r="N41" s="3">
        <f t="shared" si="16"/>
        <v>1.665917627403618E-3</v>
      </c>
      <c r="O41" s="3">
        <f t="shared" si="17"/>
        <v>8.3986450527273326E-3</v>
      </c>
      <c r="P41" s="3">
        <f t="shared" si="18"/>
        <v>3.5509848623227758E-3</v>
      </c>
      <c r="Q41" s="3">
        <f t="shared" si="19"/>
        <v>5.190352336558457E-3</v>
      </c>
      <c r="R41" s="3">
        <f t="shared" si="20"/>
        <v>6.7377562696086801E-3</v>
      </c>
      <c r="S41" s="3">
        <f t="shared" si="21"/>
        <v>4.9132623546081777E-3</v>
      </c>
      <c r="T41" s="3">
        <f t="shared" si="22"/>
        <v>7.752287431161381E-3</v>
      </c>
      <c r="U41" s="3">
        <f t="shared" si="23"/>
        <v>2.9990392306732117E-3</v>
      </c>
      <c r="V41" s="3">
        <f t="shared" si="24"/>
        <v>5.8088812308235427E-3</v>
      </c>
      <c r="W41" s="3">
        <f t="shared" si="25"/>
        <v>6.7874954979509627E-3</v>
      </c>
      <c r="X41" s="3">
        <f t="shared" si="26"/>
        <v>6.5369347182104576E-3</v>
      </c>
      <c r="Y41" s="3">
        <f t="shared" si="27"/>
        <v>7.4291086203784051E-3</v>
      </c>
      <c r="Z41" s="3">
        <f t="shared" si="28"/>
        <v>6.2740512771712054E-3</v>
      </c>
      <c r="AA41" s="3">
        <f t="shared" si="29"/>
        <v>6.2671231759631185E-4</v>
      </c>
      <c r="AB41" s="3">
        <f t="shared" si="30"/>
        <v>6.025720549351371E-2</v>
      </c>
      <c r="AC41" s="3"/>
      <c r="AD41" s="3"/>
      <c r="AF41" s="4">
        <f t="shared" si="31"/>
        <v>-0.16408895387936531</v>
      </c>
      <c r="AG41" s="4">
        <f t="shared" si="32"/>
        <v>-0.13102626208515436</v>
      </c>
      <c r="AH41" s="4">
        <f t="shared" si="33"/>
        <v>-0.13316217766896013</v>
      </c>
      <c r="AI41" s="4">
        <f t="shared" si="34"/>
        <v>-0.10934922586105747</v>
      </c>
      <c r="AJ41" s="4">
        <f t="shared" si="35"/>
        <v>-0.13540313828147765</v>
      </c>
      <c r="AK41" s="4">
        <f t="shared" si="36"/>
        <v>-0.1368041650003935</v>
      </c>
      <c r="AL41" s="4">
        <f t="shared" si="37"/>
        <v>-0.13411918173549767</v>
      </c>
      <c r="AM41" s="4">
        <f t="shared" si="38"/>
        <v>-0.13909154192101814</v>
      </c>
      <c r="AN41" s="4">
        <f t="shared" si="39"/>
        <v>-0.13235881449569442</v>
      </c>
      <c r="AO41" s="4">
        <f t="shared" si="40"/>
        <v>-0.14430844441074453</v>
      </c>
      <c r="AP41" s="4">
        <f t="shared" si="41"/>
        <v>-0.1355671072118633</v>
      </c>
      <c r="AQ41" s="4">
        <f t="shared" si="42"/>
        <v>-0.13401970327881307</v>
      </c>
      <c r="AR41" s="4">
        <f t="shared" si="43"/>
        <v>-0.13584419719381358</v>
      </c>
      <c r="AS41" s="4">
        <f t="shared" si="44"/>
        <v>-0.13300517211726037</v>
      </c>
      <c r="AT41" s="4">
        <f t="shared" si="45"/>
        <v>-0.13775842031774854</v>
      </c>
      <c r="AU41" s="4">
        <f t="shared" si="46"/>
        <v>-0.13494857831759821</v>
      </c>
      <c r="AV41" s="4">
        <f t="shared" si="47"/>
        <v>-0.13396996405047079</v>
      </c>
      <c r="AW41" s="4">
        <f t="shared" si="48"/>
        <v>-0.1342205248302113</v>
      </c>
      <c r="AX41" s="4">
        <f t="shared" si="49"/>
        <v>-0.13332835092804335</v>
      </c>
      <c r="AY41" s="4">
        <f t="shared" si="50"/>
        <v>-0.13448340827125055</v>
      </c>
      <c r="AZ41" s="4">
        <f t="shared" si="51"/>
        <v>-0.14013074723082544</v>
      </c>
      <c r="BA41" s="4">
        <f t="shared" si="52"/>
        <v>-8.0500254054908044E-2</v>
      </c>
      <c r="BB41" s="4"/>
      <c r="BD41" t="s">
        <v>80</v>
      </c>
      <c r="BE41">
        <v>-255.18732546336901</v>
      </c>
      <c r="BF41">
        <v>-178.84559217776601</v>
      </c>
      <c r="BG41">
        <v>-76.341471793221004</v>
      </c>
      <c r="BH41">
        <v>-255.25350199053099</v>
      </c>
      <c r="BI41">
        <v>-178.88998316185399</v>
      </c>
      <c r="BJ41">
        <v>-76.363310025046005</v>
      </c>
      <c r="BK41">
        <v>-255.27368084901499</v>
      </c>
      <c r="BL41" s="90">
        <v>-178.903118616098</v>
      </c>
      <c r="BM41">
        <v>-76.370350025487994</v>
      </c>
      <c r="BN41">
        <v>-255.188121209211</v>
      </c>
      <c r="BO41">
        <v>-178.846341507468</v>
      </c>
      <c r="BP41">
        <v>-76.341561690437999</v>
      </c>
      <c r="BQ41">
        <v>-255.25517683882799</v>
      </c>
      <c r="BR41">
        <v>-178.891355278096</v>
      </c>
      <c r="BS41">
        <v>-76.363607828219997</v>
      </c>
      <c r="BT41">
        <v>-255.27660343821699</v>
      </c>
      <c r="BU41">
        <v>-178.90540626758499</v>
      </c>
      <c r="BV41">
        <v>-76.370975514159994</v>
      </c>
      <c r="BW41">
        <v>-255.18831176792301</v>
      </c>
      <c r="BX41">
        <v>-178.84658741839999</v>
      </c>
      <c r="BY41">
        <v>-76.341508309595</v>
      </c>
      <c r="BZ41">
        <v>-255.254296663009</v>
      </c>
      <c r="CA41">
        <v>-178.89080046921501</v>
      </c>
      <c r="CB41">
        <v>-76.363282619811002</v>
      </c>
      <c r="CC41">
        <v>-255.27388587779399</v>
      </c>
      <c r="CD41">
        <v>-178.90347948019499</v>
      </c>
      <c r="CE41">
        <v>-76.370189916100003</v>
      </c>
      <c r="CF41">
        <f>-255.188400927862</f>
        <v>-255.18840092786201</v>
      </c>
      <c r="CG41">
        <v>-178.84666112463799</v>
      </c>
      <c r="CH41">
        <v>-76.341516490673001</v>
      </c>
    </row>
    <row r="42" spans="1:86" ht="17" x14ac:dyDescent="0.25">
      <c r="A42" s="5">
        <v>4</v>
      </c>
      <c r="B42" t="s">
        <v>72</v>
      </c>
      <c r="C42" t="s">
        <v>2</v>
      </c>
      <c r="D42" t="s">
        <v>1</v>
      </c>
      <c r="E42" s="3">
        <v>0.9</v>
      </c>
      <c r="F42" s="2">
        <v>-0.24365522457501679</v>
      </c>
      <c r="G42" s="3">
        <f t="shared" si="9"/>
        <v>0.12053491138264352</v>
      </c>
      <c r="H42" s="3">
        <f t="shared" si="10"/>
        <v>8.4461073192980851E-2</v>
      </c>
      <c r="I42" s="3">
        <f t="shared" si="11"/>
        <v>7.7937666417967066E-2</v>
      </c>
      <c r="J42" s="3">
        <f t="shared" si="12"/>
        <v>6.0809825979151577E-2</v>
      </c>
      <c r="K42" s="3">
        <f t="shared" si="13"/>
        <v>7.1093436358936196E-2</v>
      </c>
      <c r="L42" s="3">
        <f t="shared" si="14"/>
        <v>7.3668122544129855E-2</v>
      </c>
      <c r="M42" s="3">
        <f t="shared" si="15"/>
        <v>3.4689247321786826E-2</v>
      </c>
      <c r="N42" s="3">
        <f t="shared" si="16"/>
        <v>2.6418733608829681E-2</v>
      </c>
      <c r="O42" s="3">
        <f t="shared" si="17"/>
        <v>9.1333580606097475E-3</v>
      </c>
      <c r="P42" s="3">
        <f t="shared" si="18"/>
        <v>1.7741473319825452E-2</v>
      </c>
      <c r="Q42" s="3">
        <f t="shared" si="19"/>
        <v>5.6330660668185428E-2</v>
      </c>
      <c r="R42" s="3">
        <f t="shared" si="20"/>
        <v>1.4586176645985771E-2</v>
      </c>
      <c r="S42" s="3">
        <f t="shared" si="21"/>
        <v>1.0493979498304024E-2</v>
      </c>
      <c r="T42" s="3">
        <f t="shared" si="22"/>
        <v>1.278294072466632E-2</v>
      </c>
      <c r="U42" s="3">
        <f t="shared" si="23"/>
        <v>6.2005267531952957E-3</v>
      </c>
      <c r="V42" s="3">
        <f t="shared" si="24"/>
        <v>4.7661929730213215E-2</v>
      </c>
      <c r="W42" s="3">
        <f t="shared" si="25"/>
        <v>4.5346413080852577E-3</v>
      </c>
      <c r="X42" s="3">
        <f t="shared" si="26"/>
        <v>2.5316024430412087E-3</v>
      </c>
      <c r="Y42" s="3">
        <f t="shared" si="27"/>
        <v>2.3741090117304381E-2</v>
      </c>
      <c r="Z42" s="3">
        <f t="shared" si="28"/>
        <v>4.3005346988020388E-4</v>
      </c>
      <c r="AA42" s="3">
        <f t="shared" si="29"/>
        <v>6.9243556820087621E-2</v>
      </c>
      <c r="AB42" s="3">
        <f t="shared" si="30"/>
        <v>1.1334425856754454E-2</v>
      </c>
      <c r="AC42" s="3"/>
      <c r="AD42" s="3"/>
      <c r="AF42" s="4">
        <f t="shared" si="31"/>
        <v>-0.12312031319237327</v>
      </c>
      <c r="AG42" s="4">
        <f t="shared" si="32"/>
        <v>-0.15919415138203594</v>
      </c>
      <c r="AH42" s="4">
        <f t="shared" si="33"/>
        <v>-0.16571755815704972</v>
      </c>
      <c r="AI42" s="4">
        <f t="shared" si="34"/>
        <v>-0.18284539859586521</v>
      </c>
      <c r="AJ42" s="4">
        <f t="shared" si="35"/>
        <v>-0.17256178821608059</v>
      </c>
      <c r="AK42" s="4">
        <f t="shared" si="36"/>
        <v>-0.16998710203088693</v>
      </c>
      <c r="AL42" s="4">
        <f t="shared" si="37"/>
        <v>-0.20896597725322996</v>
      </c>
      <c r="AM42" s="4">
        <f t="shared" si="38"/>
        <v>-0.21723649096618711</v>
      </c>
      <c r="AN42" s="4">
        <f t="shared" si="39"/>
        <v>-0.23452186651440704</v>
      </c>
      <c r="AO42" s="4">
        <f t="shared" si="40"/>
        <v>-0.22591375125519134</v>
      </c>
      <c r="AP42" s="4">
        <f t="shared" si="41"/>
        <v>-0.18732456390683136</v>
      </c>
      <c r="AQ42" s="4">
        <f t="shared" si="42"/>
        <v>-0.22906904792903102</v>
      </c>
      <c r="AR42" s="4">
        <f t="shared" si="43"/>
        <v>-0.23316124507671276</v>
      </c>
      <c r="AS42" s="4">
        <f t="shared" si="44"/>
        <v>-0.25643816529968311</v>
      </c>
      <c r="AT42" s="4">
        <f t="shared" si="45"/>
        <v>-0.23745469782182149</v>
      </c>
      <c r="AU42" s="4">
        <f t="shared" si="46"/>
        <v>-0.19599329484480357</v>
      </c>
      <c r="AV42" s="4">
        <f t="shared" si="47"/>
        <v>-0.23912058326693153</v>
      </c>
      <c r="AW42" s="4">
        <f t="shared" si="48"/>
        <v>-0.24112362213197558</v>
      </c>
      <c r="AX42" s="4">
        <f t="shared" si="49"/>
        <v>-0.26739631469232117</v>
      </c>
      <c r="AY42" s="4">
        <f t="shared" si="50"/>
        <v>-0.24322517110513658</v>
      </c>
      <c r="AZ42" s="4">
        <f t="shared" si="51"/>
        <v>-0.17441166775492917</v>
      </c>
      <c r="BA42" s="4">
        <f t="shared" si="52"/>
        <v>-0.25498965043177124</v>
      </c>
      <c r="BB42" s="4"/>
      <c r="BD42" t="s">
        <v>79</v>
      </c>
      <c r="BE42">
        <v>-219.28605697183201</v>
      </c>
      <c r="BF42">
        <v>-178.84567510161301</v>
      </c>
      <c r="BG42">
        <v>-40.440185665519003</v>
      </c>
      <c r="BH42">
        <v>-219.34203506399001</v>
      </c>
      <c r="BI42">
        <v>-178.89012888507699</v>
      </c>
      <c r="BJ42">
        <v>-40.451652486895</v>
      </c>
      <c r="BK42">
        <v>-219.35853612790601</v>
      </c>
      <c r="BL42">
        <v>-178.903205615644</v>
      </c>
      <c r="BM42">
        <v>-40.455066424534003</v>
      </c>
      <c r="BN42">
        <v>-219.28701005392099</v>
      </c>
      <c r="BO42">
        <v>-178.84642378328101</v>
      </c>
      <c r="BP42">
        <v>-40.440315378961003</v>
      </c>
      <c r="BQ42">
        <v>-219.34373184980299</v>
      </c>
      <c r="BR42">
        <v>-178.89150910308999</v>
      </c>
      <c r="BS42">
        <v>-40.451889738245001</v>
      </c>
      <c r="BT42">
        <v>-219.361535879987</v>
      </c>
      <c r="BU42">
        <v>-178.905501229408</v>
      </c>
      <c r="BV42">
        <v>-40.455688462208997</v>
      </c>
      <c r="BW42">
        <v>-219.287171990335</v>
      </c>
      <c r="BX42">
        <v>-178.84667591428999</v>
      </c>
      <c r="BY42">
        <v>-40.440197555363</v>
      </c>
      <c r="BZ42">
        <v>-219.34278341869501</v>
      </c>
      <c r="CA42">
        <v>-178.89083660597299</v>
      </c>
      <c r="CB42">
        <v>-40.451581767973003</v>
      </c>
      <c r="CC42">
        <v>-219.358775659836</v>
      </c>
      <c r="CD42">
        <v>-178.903499152932</v>
      </c>
      <c r="CE42">
        <v>-40.454904940824001</v>
      </c>
      <c r="CF42">
        <f>-219.287229943119</f>
        <v>-219.287229943119</v>
      </c>
      <c r="CG42">
        <v>-178.84674734261301</v>
      </c>
      <c r="CH42">
        <v>-40.440204657833</v>
      </c>
    </row>
    <row r="43" spans="1:86" ht="17" x14ac:dyDescent="0.25">
      <c r="A43" s="5">
        <v>4</v>
      </c>
      <c r="B43" t="s">
        <v>72</v>
      </c>
      <c r="C43" t="s">
        <v>2</v>
      </c>
      <c r="D43" t="s">
        <v>1</v>
      </c>
      <c r="E43" s="3">
        <v>0.95</v>
      </c>
      <c r="F43" s="2">
        <v>-0.29432897367333299</v>
      </c>
      <c r="G43" s="3">
        <f t="shared" si="9"/>
        <v>9.9565204331038382E-2</v>
      </c>
      <c r="H43" s="3">
        <f t="shared" si="10"/>
        <v>6.7932115960425865E-2</v>
      </c>
      <c r="I43" s="3">
        <f t="shared" si="11"/>
        <v>6.4029564106354686E-2</v>
      </c>
      <c r="J43" s="3">
        <f t="shared" si="12"/>
        <v>4.7192376838220168E-2</v>
      </c>
      <c r="K43" s="3">
        <f t="shared" si="13"/>
        <v>5.993508347257509E-2</v>
      </c>
      <c r="L43" s="3">
        <f t="shared" si="14"/>
        <v>6.035254731126663E-2</v>
      </c>
      <c r="M43" s="3">
        <f t="shared" si="15"/>
        <v>3.1415219684054918E-2</v>
      </c>
      <c r="N43" s="3">
        <f t="shared" si="16"/>
        <v>2.1468344474528722E-2</v>
      </c>
      <c r="O43" s="3">
        <f t="shared" si="17"/>
        <v>1.2442913886695162E-2</v>
      </c>
      <c r="P43" s="3">
        <f t="shared" si="18"/>
        <v>1.1032278680927488E-2</v>
      </c>
      <c r="Q43" s="3">
        <f t="shared" si="19"/>
        <v>4.6110683311369804E-2</v>
      </c>
      <c r="R43" s="3">
        <f t="shared" si="20"/>
        <v>1.538450872138386E-2</v>
      </c>
      <c r="S43" s="3">
        <f t="shared" si="21"/>
        <v>9.5944823372071664E-3</v>
      </c>
      <c r="T43" s="3">
        <f t="shared" si="22"/>
        <v>4.7606265797797143E-3</v>
      </c>
      <c r="U43" s="3">
        <f t="shared" si="23"/>
        <v>3.5197005570873352E-3</v>
      </c>
      <c r="V43" s="3">
        <f t="shared" si="24"/>
        <v>3.8989751311421406E-2</v>
      </c>
      <c r="W43" s="3">
        <f t="shared" si="25"/>
        <v>7.3691532400483317E-3</v>
      </c>
      <c r="X43" s="3">
        <f t="shared" si="26"/>
        <v>3.6575512685463885E-3</v>
      </c>
      <c r="Y43" s="3">
        <f t="shared" si="27"/>
        <v>1.3362396813017152E-2</v>
      </c>
      <c r="Z43" s="3">
        <f t="shared" si="28"/>
        <v>2.3658850483276872E-4</v>
      </c>
      <c r="AA43" s="3">
        <f t="shared" si="29"/>
        <v>5.5983149707850649E-2</v>
      </c>
      <c r="AB43" s="3">
        <f t="shared" si="30"/>
        <v>1.2777321651200657E-2</v>
      </c>
      <c r="AC43" s="3"/>
      <c r="AD43" s="3"/>
      <c r="AF43" s="4">
        <f t="shared" si="31"/>
        <v>-0.19476376934229461</v>
      </c>
      <c r="AG43" s="4">
        <f t="shared" si="32"/>
        <v>-0.22639685771290713</v>
      </c>
      <c r="AH43" s="4">
        <f t="shared" si="33"/>
        <v>-0.23029940956697831</v>
      </c>
      <c r="AI43" s="4">
        <f t="shared" si="34"/>
        <v>-0.24713659683511283</v>
      </c>
      <c r="AJ43" s="4">
        <f t="shared" si="35"/>
        <v>-0.2343938902007579</v>
      </c>
      <c r="AK43" s="4">
        <f t="shared" si="36"/>
        <v>-0.23397642636206636</v>
      </c>
      <c r="AL43" s="4">
        <f t="shared" si="37"/>
        <v>-0.26291375398927808</v>
      </c>
      <c r="AM43" s="4">
        <f t="shared" si="38"/>
        <v>-0.27286062919880427</v>
      </c>
      <c r="AN43" s="4">
        <f t="shared" si="39"/>
        <v>-0.28188605978663783</v>
      </c>
      <c r="AO43" s="4">
        <f t="shared" si="40"/>
        <v>-0.28329669499240551</v>
      </c>
      <c r="AP43" s="4">
        <f t="shared" si="41"/>
        <v>-0.24821829036196319</v>
      </c>
      <c r="AQ43" s="4">
        <f t="shared" si="42"/>
        <v>-0.27894446495194913</v>
      </c>
      <c r="AR43" s="4">
        <f t="shared" si="43"/>
        <v>-0.28473449133612583</v>
      </c>
      <c r="AS43" s="4">
        <f t="shared" si="44"/>
        <v>-0.29908960025311271</v>
      </c>
      <c r="AT43" s="4">
        <f t="shared" si="45"/>
        <v>-0.29080927311624566</v>
      </c>
      <c r="AU43" s="4">
        <f t="shared" si="46"/>
        <v>-0.25533922236191159</v>
      </c>
      <c r="AV43" s="4">
        <f t="shared" si="47"/>
        <v>-0.28695982043328466</v>
      </c>
      <c r="AW43" s="4">
        <f t="shared" si="48"/>
        <v>-0.29067142240478661</v>
      </c>
      <c r="AX43" s="4">
        <f t="shared" si="49"/>
        <v>-0.30769137048635015</v>
      </c>
      <c r="AY43" s="4">
        <f t="shared" si="50"/>
        <v>-0.29456556217816576</v>
      </c>
      <c r="AZ43" s="4">
        <f t="shared" si="51"/>
        <v>-0.23834582396548235</v>
      </c>
      <c r="BA43" s="4">
        <f t="shared" si="52"/>
        <v>-0.30710629532453365</v>
      </c>
      <c r="BB43" s="4"/>
      <c r="BD43" t="s">
        <v>78</v>
      </c>
      <c r="BE43">
        <v>-219.28615722949701</v>
      </c>
      <c r="BF43">
        <v>-178.84566644192401</v>
      </c>
      <c r="BG43">
        <v>-40.440180411763002</v>
      </c>
      <c r="BH43">
        <v>-219.34214025074201</v>
      </c>
      <c r="BI43">
        <v>-178.89012541136799</v>
      </c>
      <c r="BJ43">
        <v>-40.451654053031</v>
      </c>
      <c r="BK43">
        <v>-219.358640855961</v>
      </c>
      <c r="BL43">
        <v>-178.903205164426</v>
      </c>
      <c r="BM43">
        <v>-40.455068686079997</v>
      </c>
      <c r="BN43">
        <v>-219.287089679182</v>
      </c>
      <c r="BO43">
        <v>-178.84641516391699</v>
      </c>
      <c r="BP43">
        <v>-40.440301650111003</v>
      </c>
      <c r="BQ43">
        <v>-219.343815923958</v>
      </c>
      <c r="BR43">
        <v>-178.89150606237999</v>
      </c>
      <c r="BS43">
        <v>-40.451890881859001</v>
      </c>
      <c r="BT43">
        <v>-219.361629149838</v>
      </c>
      <c r="BU43">
        <v>-178.905499508785</v>
      </c>
      <c r="BV43">
        <v>-40.455694809980002</v>
      </c>
      <c r="BW43">
        <v>-219.28724705840901</v>
      </c>
      <c r="BX43">
        <v>-178.84666768145999</v>
      </c>
      <c r="BY43">
        <v>-40.440183815940998</v>
      </c>
      <c r="BZ43">
        <v>-219.342862521017</v>
      </c>
      <c r="CA43">
        <v>-178.890833455853</v>
      </c>
      <c r="CB43">
        <v>-40.451584538882003</v>
      </c>
      <c r="CC43">
        <v>-219.358860818697</v>
      </c>
      <c r="CD43">
        <v>-178.90349789377501</v>
      </c>
      <c r="CE43">
        <v>-40.454909171646001</v>
      </c>
      <c r="CF43">
        <f>-219.287310266305</f>
        <v>-219.28731026630501</v>
      </c>
      <c r="CG43">
        <v>-178.84673887252899</v>
      </c>
      <c r="CH43">
        <v>-40.440191565543998</v>
      </c>
    </row>
    <row r="44" spans="1:86" ht="17" x14ac:dyDescent="0.25">
      <c r="A44" s="5">
        <v>4</v>
      </c>
      <c r="B44" t="s">
        <v>72</v>
      </c>
      <c r="C44" t="s">
        <v>2</v>
      </c>
      <c r="D44" t="s">
        <v>1</v>
      </c>
      <c r="E44" s="3">
        <v>1</v>
      </c>
      <c r="F44" s="2">
        <v>-0.30653765284162432</v>
      </c>
      <c r="G44" s="3">
        <f t="shared" si="9"/>
        <v>8.3775443736219507E-2</v>
      </c>
      <c r="H44" s="3">
        <f t="shared" si="10"/>
        <v>5.8484932754844454E-2</v>
      </c>
      <c r="I44" s="3">
        <f t="shared" si="11"/>
        <v>5.425887276597402E-2</v>
      </c>
      <c r="J44" s="3">
        <f t="shared" si="12"/>
        <v>4.1903605194419435E-2</v>
      </c>
      <c r="K44" s="3">
        <f t="shared" si="13"/>
        <v>4.9824973761257496E-2</v>
      </c>
      <c r="L44" s="3">
        <f t="shared" si="14"/>
        <v>5.0115128212732396E-2</v>
      </c>
      <c r="M44" s="3">
        <f t="shared" si="15"/>
        <v>2.7754386284241206E-2</v>
      </c>
      <c r="N44" s="3">
        <f t="shared" si="16"/>
        <v>1.4898366371976168E-2</v>
      </c>
      <c r="O44" s="3">
        <f t="shared" si="17"/>
        <v>1.309391593299003E-2</v>
      </c>
      <c r="P44" s="3">
        <f t="shared" si="18"/>
        <v>1.4100831853374185E-3</v>
      </c>
      <c r="Q44" s="3">
        <f t="shared" si="19"/>
        <v>3.6389110915140355E-2</v>
      </c>
      <c r="R44" s="3">
        <f t="shared" si="20"/>
        <v>1.347449271084239E-2</v>
      </c>
      <c r="S44" s="3">
        <f t="shared" si="21"/>
        <v>5.6087809856610327E-3</v>
      </c>
      <c r="T44" s="3">
        <f t="shared" si="22"/>
        <v>1.5491179487981399E-3</v>
      </c>
      <c r="U44" s="3">
        <f t="shared" si="23"/>
        <v>2.643769021086595E-3</v>
      </c>
      <c r="V44" s="3">
        <f t="shared" si="24"/>
        <v>2.9526102266344334E-2</v>
      </c>
      <c r="W44" s="3">
        <f t="shared" si="25"/>
        <v>6.3345459241430091E-3</v>
      </c>
      <c r="X44" s="3">
        <f t="shared" si="26"/>
        <v>9.6398829250349261E-4</v>
      </c>
      <c r="Y44" s="3">
        <f t="shared" si="27"/>
        <v>8.8706348896922527E-3</v>
      </c>
      <c r="Z44" s="3">
        <f t="shared" si="28"/>
        <v>4.6706951242985739E-3</v>
      </c>
      <c r="AA44" s="3">
        <f t="shared" si="29"/>
        <v>4.6533340376745114E-2</v>
      </c>
      <c r="AB44" s="3">
        <f t="shared" si="30"/>
        <v>1.1803242860757013E-2</v>
      </c>
      <c r="AC44" s="3"/>
      <c r="AD44" s="3"/>
      <c r="AF44" s="4">
        <f t="shared" si="31"/>
        <v>-0.22276220910540481</v>
      </c>
      <c r="AG44" s="4">
        <f t="shared" si="32"/>
        <v>-0.24805272008677987</v>
      </c>
      <c r="AH44" s="4">
        <f t="shared" si="33"/>
        <v>-0.2522787800756503</v>
      </c>
      <c r="AI44" s="4">
        <f t="shared" si="34"/>
        <v>-0.26463404764720488</v>
      </c>
      <c r="AJ44" s="4">
        <f t="shared" si="35"/>
        <v>-0.25671267908036682</v>
      </c>
      <c r="AK44" s="4">
        <f t="shared" si="36"/>
        <v>-0.25642252462889192</v>
      </c>
      <c r="AL44" s="4">
        <f t="shared" si="37"/>
        <v>-0.27878326655738311</v>
      </c>
      <c r="AM44" s="4">
        <f t="shared" si="38"/>
        <v>-0.29163928646964815</v>
      </c>
      <c r="AN44" s="4">
        <f t="shared" si="39"/>
        <v>-0.29344373690863429</v>
      </c>
      <c r="AO44" s="4">
        <f t="shared" si="40"/>
        <v>-0.3051275696562869</v>
      </c>
      <c r="AP44" s="4">
        <f t="shared" si="41"/>
        <v>-0.27014854192648396</v>
      </c>
      <c r="AQ44" s="4">
        <f t="shared" si="42"/>
        <v>-0.29306316013078193</v>
      </c>
      <c r="AR44" s="4">
        <f t="shared" si="43"/>
        <v>-0.30092887185596329</v>
      </c>
      <c r="AS44" s="4">
        <f t="shared" si="44"/>
        <v>-0.30808677079042246</v>
      </c>
      <c r="AT44" s="4">
        <f t="shared" si="45"/>
        <v>-0.30918142186271091</v>
      </c>
      <c r="AU44" s="4">
        <f t="shared" si="46"/>
        <v>-0.27701155057527999</v>
      </c>
      <c r="AV44" s="4">
        <f t="shared" si="47"/>
        <v>-0.30020310691748131</v>
      </c>
      <c r="AW44" s="4">
        <f t="shared" si="48"/>
        <v>-0.30557366454912083</v>
      </c>
      <c r="AX44" s="4">
        <f t="shared" si="49"/>
        <v>-0.31540828773131657</v>
      </c>
      <c r="AY44" s="4">
        <f t="shared" si="50"/>
        <v>-0.31120834796592289</v>
      </c>
      <c r="AZ44" s="4">
        <f t="shared" si="51"/>
        <v>-0.26000431246487921</v>
      </c>
      <c r="BA44" s="4">
        <f t="shared" si="52"/>
        <v>-0.31834089570238133</v>
      </c>
      <c r="BB44" s="4"/>
      <c r="BD44" t="s">
        <v>77</v>
      </c>
      <c r="BE44">
        <v>-219.28619398648601</v>
      </c>
      <c r="BF44">
        <v>-178.845666731514</v>
      </c>
      <c r="BG44">
        <v>-40.440172260810002</v>
      </c>
      <c r="BH44">
        <v>-219.34217362459199</v>
      </c>
      <c r="BI44">
        <v>-178.89012512416099</v>
      </c>
      <c r="BJ44">
        <v>-40.451653203276003</v>
      </c>
      <c r="BK44">
        <v>-219.35867230335299</v>
      </c>
      <c r="BL44">
        <v>-178.90320482413699</v>
      </c>
      <c r="BM44">
        <v>-40.455065447406</v>
      </c>
      <c r="BN44">
        <v>-219.287116073959</v>
      </c>
      <c r="BO44">
        <v>-178.84641494318799</v>
      </c>
      <c r="BP44">
        <v>-40.440292495484002</v>
      </c>
      <c r="BQ44">
        <v>-219.34383526236101</v>
      </c>
      <c r="BR44">
        <v>-178.89150299455</v>
      </c>
      <c r="BS44">
        <v>-40.451887998415003</v>
      </c>
      <c r="BT44">
        <v>-219.36165470314899</v>
      </c>
      <c r="BU44">
        <v>-178.90549849735601</v>
      </c>
      <c r="BV44">
        <v>-40.455691449025998</v>
      </c>
      <c r="BW44">
        <v>-219.28727416598699</v>
      </c>
      <c r="BX44">
        <v>-178.84666884637099</v>
      </c>
      <c r="BY44">
        <v>-40.440174810529001</v>
      </c>
      <c r="BZ44">
        <v>-219.342883095129</v>
      </c>
      <c r="CA44">
        <v>-178.890831179766</v>
      </c>
      <c r="CB44">
        <v>-40.451584889509</v>
      </c>
      <c r="CC44">
        <v>-219.35888297696999</v>
      </c>
      <c r="CD44">
        <v>-178.903497366496</v>
      </c>
      <c r="CE44">
        <v>-40.454906049811001</v>
      </c>
      <c r="CF44">
        <f>-219.287330521673</f>
        <v>-219.287330521673</v>
      </c>
      <c r="CG44">
        <v>-178.84673346627699</v>
      </c>
      <c r="CH44">
        <v>-40.440182712167001</v>
      </c>
    </row>
    <row r="45" spans="1:86" ht="17" x14ac:dyDescent="0.25">
      <c r="A45" s="5">
        <v>4</v>
      </c>
      <c r="B45" t="s">
        <v>72</v>
      </c>
      <c r="C45" t="s">
        <v>2</v>
      </c>
      <c r="D45" t="s">
        <v>1</v>
      </c>
      <c r="E45" s="3">
        <v>1.05</v>
      </c>
      <c r="F45" s="2">
        <v>-0.29693175745065969</v>
      </c>
      <c r="G45" s="3">
        <f t="shared" si="9"/>
        <v>6.915468069055436E-2</v>
      </c>
      <c r="H45" s="3">
        <f t="shared" si="10"/>
        <v>5.3932503141708471E-2</v>
      </c>
      <c r="I45" s="3">
        <f t="shared" si="11"/>
        <v>4.4511671654116403E-2</v>
      </c>
      <c r="J45" s="3">
        <f t="shared" si="12"/>
        <v>4.3952320760014374E-2</v>
      </c>
      <c r="K45" s="3">
        <f t="shared" si="13"/>
        <v>3.4627520585167326E-2</v>
      </c>
      <c r="L45" s="3">
        <f t="shared" si="14"/>
        <v>4.3510268152855469E-2</v>
      </c>
      <c r="M45" s="3">
        <f t="shared" si="15"/>
        <v>2.7322847976324782E-2</v>
      </c>
      <c r="N45" s="3">
        <f t="shared" si="16"/>
        <v>1.4595245341798624E-2</v>
      </c>
      <c r="O45" s="3">
        <f t="shared" si="17"/>
        <v>1.670981937824878E-2</v>
      </c>
      <c r="P45" s="3">
        <f t="shared" si="18"/>
        <v>1.2416950367220014E-3</v>
      </c>
      <c r="Q45" s="3">
        <f t="shared" si="19"/>
        <v>2.8144033244535349E-2</v>
      </c>
      <c r="R45" s="3">
        <f t="shared" si="20"/>
        <v>1.2790061786766671E-2</v>
      </c>
      <c r="S45" s="3">
        <f t="shared" si="21"/>
        <v>3.6291622761326914E-3</v>
      </c>
      <c r="T45" s="3">
        <f t="shared" si="22"/>
        <v>2.7234707921375834E-3</v>
      </c>
      <c r="U45" s="3">
        <f t="shared" si="23"/>
        <v>5.9822732760078656E-3</v>
      </c>
      <c r="V45" s="3">
        <f t="shared" si="24"/>
        <v>2.0460915790375289E-2</v>
      </c>
      <c r="W45" s="3">
        <f t="shared" si="25"/>
        <v>5.5236686919876155E-3</v>
      </c>
      <c r="X45" s="3">
        <f t="shared" si="26"/>
        <v>1.8538792567002749E-3</v>
      </c>
      <c r="Y45" s="3">
        <f t="shared" si="27"/>
        <v>4.2697035009180428E-3</v>
      </c>
      <c r="Z45" s="3">
        <f t="shared" si="28"/>
        <v>9.5942574323727992E-3</v>
      </c>
      <c r="AA45" s="3">
        <f t="shared" si="29"/>
        <v>3.8357560489276132E-2</v>
      </c>
      <c r="AB45" s="3">
        <f t="shared" si="30"/>
        <v>4.2545064911628794E-3</v>
      </c>
      <c r="AC45" s="3"/>
      <c r="AD45" s="3"/>
      <c r="AF45" s="4">
        <f t="shared" si="31"/>
        <v>-0.22777707676010533</v>
      </c>
      <c r="AG45" s="4">
        <f t="shared" si="32"/>
        <v>-0.24299925430895122</v>
      </c>
      <c r="AH45" s="4">
        <f t="shared" si="33"/>
        <v>-0.25242008579654329</v>
      </c>
      <c r="AI45" s="4">
        <f t="shared" si="34"/>
        <v>-0.25297943669064532</v>
      </c>
      <c r="AJ45" s="4">
        <f t="shared" si="35"/>
        <v>-0.26230423686549237</v>
      </c>
      <c r="AK45" s="4">
        <f t="shared" si="36"/>
        <v>-0.25342148929780423</v>
      </c>
      <c r="AL45" s="4">
        <f t="shared" si="37"/>
        <v>-0.26960890947433491</v>
      </c>
      <c r="AM45" s="4">
        <f t="shared" si="38"/>
        <v>-0.28233651210886107</v>
      </c>
      <c r="AN45" s="4">
        <f t="shared" si="39"/>
        <v>-0.28022193807241091</v>
      </c>
      <c r="AO45" s="4">
        <f t="shared" si="40"/>
        <v>-0.29569006241393769</v>
      </c>
      <c r="AP45" s="4">
        <f t="shared" si="41"/>
        <v>-0.26878772420612435</v>
      </c>
      <c r="AQ45" s="4">
        <f t="shared" si="42"/>
        <v>-0.28414169566389302</v>
      </c>
      <c r="AR45" s="4">
        <f t="shared" si="43"/>
        <v>-0.293302595174527</v>
      </c>
      <c r="AS45" s="4">
        <f t="shared" si="44"/>
        <v>-0.29420828665852211</v>
      </c>
      <c r="AT45" s="4">
        <f t="shared" si="45"/>
        <v>-0.30291403072666756</v>
      </c>
      <c r="AU45" s="4">
        <f t="shared" si="46"/>
        <v>-0.27647084166028441</v>
      </c>
      <c r="AV45" s="4">
        <f t="shared" si="47"/>
        <v>-0.29140808875867208</v>
      </c>
      <c r="AW45" s="4">
        <f t="shared" si="48"/>
        <v>-0.29878563670735997</v>
      </c>
      <c r="AX45" s="4">
        <f t="shared" si="49"/>
        <v>-0.30120146095157774</v>
      </c>
      <c r="AY45" s="4">
        <f t="shared" si="50"/>
        <v>-0.30652601488303249</v>
      </c>
      <c r="AZ45" s="4">
        <f t="shared" si="51"/>
        <v>-0.25857419696138356</v>
      </c>
      <c r="BA45" s="4">
        <f t="shared" si="52"/>
        <v>-0.30118626394182257</v>
      </c>
      <c r="BB45" s="4"/>
      <c r="BD45" t="s">
        <v>76</v>
      </c>
      <c r="BE45">
        <v>-219.28619082546899</v>
      </c>
      <c r="BF45">
        <v>-178.84566105091901</v>
      </c>
      <c r="BG45">
        <v>-40.440166788688003</v>
      </c>
      <c r="BH45">
        <v>-219.34217143539601</v>
      </c>
      <c r="BI45">
        <v>-178.890121247324</v>
      </c>
      <c r="BJ45">
        <v>-40.451662944127001</v>
      </c>
      <c r="BK45">
        <v>-219.358667302231</v>
      </c>
      <c r="BL45">
        <v>-178.90320406148601</v>
      </c>
      <c r="BM45">
        <v>-40.455060983750002</v>
      </c>
      <c r="BN45">
        <v>-219.28709913656499</v>
      </c>
      <c r="BO45">
        <v>-178.84640830826001</v>
      </c>
      <c r="BP45">
        <v>-40.440286975471999</v>
      </c>
      <c r="BQ45">
        <v>-219.34382223080499</v>
      </c>
      <c r="BR45">
        <v>-178.89149869923301</v>
      </c>
      <c r="BS45">
        <v>-40.451893882443997</v>
      </c>
      <c r="BT45">
        <v>-219.36163633322499</v>
      </c>
      <c r="BU45">
        <v>-178.905497211285</v>
      </c>
      <c r="BV45">
        <v>-40.455689190087</v>
      </c>
      <c r="BW45">
        <v>-219.28725854609601</v>
      </c>
      <c r="BX45">
        <v>-178.846661415108</v>
      </c>
      <c r="BY45">
        <v>-40.440168790502</v>
      </c>
      <c r="BZ45">
        <v>-219.342872699531</v>
      </c>
      <c r="CA45">
        <v>-178.89082670219801</v>
      </c>
      <c r="CB45">
        <v>-40.451593188737</v>
      </c>
      <c r="CC45">
        <v>-219.358864691901</v>
      </c>
      <c r="CD45">
        <v>-178.90349609215099</v>
      </c>
      <c r="CE45">
        <v>-40.454901192332002</v>
      </c>
      <c r="CF45">
        <f>-219.287316586484</f>
        <v>-219.287316586484</v>
      </c>
      <c r="CG45">
        <v>-178.84672745867601</v>
      </c>
      <c r="CH45">
        <v>-40.440177063613</v>
      </c>
    </row>
    <row r="46" spans="1:86" ht="17" x14ac:dyDescent="0.25">
      <c r="A46" s="5">
        <v>4</v>
      </c>
      <c r="B46" t="s">
        <v>72</v>
      </c>
      <c r="C46" t="s">
        <v>2</v>
      </c>
      <c r="D46" t="s">
        <v>1</v>
      </c>
      <c r="E46" s="3">
        <v>1.1000000000000001</v>
      </c>
      <c r="F46" s="2">
        <v>-0.27593517286157421</v>
      </c>
      <c r="G46" s="3">
        <f t="shared" si="9"/>
        <v>5.5599096855192043E-2</v>
      </c>
      <c r="H46" s="3">
        <f t="shared" si="10"/>
        <v>4.1957033413479283E-2</v>
      </c>
      <c r="I46" s="3">
        <f t="shared" si="11"/>
        <v>3.7753465872752051E-2</v>
      </c>
      <c r="J46" s="3">
        <f t="shared" si="12"/>
        <v>3.3012828106843778E-2</v>
      </c>
      <c r="K46" s="3">
        <f t="shared" si="13"/>
        <v>3.3343165502152994E-2</v>
      </c>
      <c r="L46" s="3">
        <f t="shared" si="14"/>
        <v>3.3091387162430763E-2</v>
      </c>
      <c r="M46" s="3">
        <f t="shared" si="15"/>
        <v>2.2168759147168871E-2</v>
      </c>
      <c r="N46" s="3">
        <f t="shared" si="16"/>
        <v>1.406958440543038E-2</v>
      </c>
      <c r="O46" s="3">
        <f t="shared" si="17"/>
        <v>1.5007509100654959E-2</v>
      </c>
      <c r="P46" s="3">
        <f t="shared" si="18"/>
        <v>5.5720895944260662E-3</v>
      </c>
      <c r="Q46" s="3">
        <f t="shared" si="19"/>
        <v>2.1101278264754775E-2</v>
      </c>
      <c r="R46" s="3">
        <f t="shared" si="20"/>
        <v>5.3940434187919606E-3</v>
      </c>
      <c r="S46" s="3">
        <f t="shared" si="21"/>
        <v>8.1176573634311744E-4</v>
      </c>
      <c r="T46" s="3">
        <f t="shared" si="22"/>
        <v>4.9041591853877242E-3</v>
      </c>
      <c r="U46" s="3">
        <f t="shared" si="23"/>
        <v>3.9958698649146807E-3</v>
      </c>
      <c r="V46" s="3">
        <f t="shared" si="24"/>
        <v>1.5106223815916753E-2</v>
      </c>
      <c r="W46" s="3">
        <f t="shared" si="25"/>
        <v>2.9933144453965221E-3</v>
      </c>
      <c r="X46" s="3">
        <f t="shared" si="26"/>
        <v>5.8171435982005137E-3</v>
      </c>
      <c r="Y46" s="3">
        <f t="shared" si="27"/>
        <v>1.4859993328409038E-2</v>
      </c>
      <c r="Z46" s="3">
        <f t="shared" si="28"/>
        <v>8.7798495945850541E-3</v>
      </c>
      <c r="AA46" s="3">
        <f t="shared" si="29"/>
        <v>3.1722586900808231E-2</v>
      </c>
      <c r="AB46" s="3">
        <f t="shared" si="30"/>
        <v>7.075116202038767E-3</v>
      </c>
      <c r="AC46" s="3"/>
      <c r="AD46" s="3"/>
      <c r="AF46" s="4">
        <f t="shared" si="31"/>
        <v>-0.22033607600638216</v>
      </c>
      <c r="AG46" s="4">
        <f t="shared" si="32"/>
        <v>-0.23397813944809492</v>
      </c>
      <c r="AH46" s="4">
        <f t="shared" si="33"/>
        <v>-0.23818170698882216</v>
      </c>
      <c r="AI46" s="4">
        <f t="shared" si="34"/>
        <v>-0.24292234475473043</v>
      </c>
      <c r="AJ46" s="4">
        <f t="shared" si="35"/>
        <v>-0.24259200735942121</v>
      </c>
      <c r="AK46" s="4">
        <f t="shared" si="36"/>
        <v>-0.24284378569914344</v>
      </c>
      <c r="AL46" s="4">
        <f t="shared" si="37"/>
        <v>-0.25376641371440534</v>
      </c>
      <c r="AM46" s="4">
        <f t="shared" si="38"/>
        <v>-0.26186558845614383</v>
      </c>
      <c r="AN46" s="4">
        <f t="shared" si="39"/>
        <v>-0.26092766376091925</v>
      </c>
      <c r="AO46" s="4">
        <f t="shared" si="40"/>
        <v>-0.27036308326714814</v>
      </c>
      <c r="AP46" s="4">
        <f t="shared" si="41"/>
        <v>-0.25483389459681943</v>
      </c>
      <c r="AQ46" s="4">
        <f t="shared" si="42"/>
        <v>-0.27054112944278225</v>
      </c>
      <c r="AR46" s="4">
        <f t="shared" si="43"/>
        <v>-0.27512340712523109</v>
      </c>
      <c r="AS46" s="4">
        <f t="shared" si="44"/>
        <v>-0.28083933204696193</v>
      </c>
      <c r="AT46" s="4">
        <f t="shared" si="45"/>
        <v>-0.27993104272648889</v>
      </c>
      <c r="AU46" s="4">
        <f t="shared" si="46"/>
        <v>-0.26082894904565745</v>
      </c>
      <c r="AV46" s="4">
        <f t="shared" si="47"/>
        <v>-0.27892848730697073</v>
      </c>
      <c r="AW46" s="4">
        <f t="shared" si="48"/>
        <v>-0.28175231645977472</v>
      </c>
      <c r="AX46" s="4">
        <f t="shared" si="49"/>
        <v>-0.29079516618998325</v>
      </c>
      <c r="AY46" s="4">
        <f t="shared" si="50"/>
        <v>-0.28471502245615926</v>
      </c>
      <c r="AZ46" s="4">
        <f t="shared" si="51"/>
        <v>-0.24421258596076598</v>
      </c>
      <c r="BA46" s="4">
        <f t="shared" si="52"/>
        <v>-0.28301028906361297</v>
      </c>
      <c r="BB46" s="4"/>
      <c r="BD46" t="s">
        <v>75</v>
      </c>
      <c r="BE46">
        <v>-219.28616252656599</v>
      </c>
      <c r="BF46">
        <v>-178.84565188357601</v>
      </c>
      <c r="BG46">
        <v>-40.440159515117003</v>
      </c>
      <c r="BH46">
        <v>-219.342153021456</v>
      </c>
      <c r="BI46">
        <v>-178.89011683788601</v>
      </c>
      <c r="BJ46">
        <v>-40.451663315685998</v>
      </c>
      <c r="BK46">
        <v>-219.35864373111099</v>
      </c>
      <c r="BL46">
        <v>-178.903203461679</v>
      </c>
      <c r="BM46">
        <v>-40.455060702737001</v>
      </c>
      <c r="BN46">
        <v>-219.287065211243</v>
      </c>
      <c r="BO46">
        <v>-178.84639637056799</v>
      </c>
      <c r="BP46">
        <v>-40.440281844485</v>
      </c>
      <c r="BQ46">
        <v>-219.34379275080201</v>
      </c>
      <c r="BR46">
        <v>-178.891493288058</v>
      </c>
      <c r="BS46">
        <v>-40.451895060239003</v>
      </c>
      <c r="BT46">
        <v>-219.36160431779899</v>
      </c>
      <c r="BU46">
        <v>-178.90549638515901</v>
      </c>
      <c r="BV46">
        <v>-40.455690623278997</v>
      </c>
      <c r="BW46">
        <v>-219.28722371578601</v>
      </c>
      <c r="BX46">
        <v>-178.84665394064501</v>
      </c>
      <c r="BY46">
        <v>-40.440163671496997</v>
      </c>
      <c r="BZ46">
        <v>-219.34284832183701</v>
      </c>
      <c r="CA46">
        <v>-178.89082161800101</v>
      </c>
      <c r="CB46">
        <v>-40.451595569120997</v>
      </c>
      <c r="CC46">
        <v>-219.35883437823301</v>
      </c>
      <c r="CD46">
        <v>-178.90349547643001</v>
      </c>
      <c r="CE46">
        <v>-40.454900464764002</v>
      </c>
      <c r="CF46">
        <f>-219.287282873892</f>
        <v>-219.287282873892</v>
      </c>
      <c r="CG46">
        <v>-178.84672186306901</v>
      </c>
      <c r="CH46">
        <v>-40.440171833310998</v>
      </c>
    </row>
    <row r="47" spans="1:86" ht="17" x14ac:dyDescent="0.25">
      <c r="A47" s="5">
        <v>4</v>
      </c>
      <c r="B47" t="s">
        <v>72</v>
      </c>
      <c r="C47" t="s">
        <v>2</v>
      </c>
      <c r="D47" t="s">
        <v>1</v>
      </c>
      <c r="E47" s="3">
        <v>1.25</v>
      </c>
      <c r="F47" s="2">
        <v>-0.19678620903679123</v>
      </c>
      <c r="G47" s="3">
        <f t="shared" si="9"/>
        <v>2.9983509373848638E-2</v>
      </c>
      <c r="H47" s="3">
        <f t="shared" si="10"/>
        <v>2.6184854241176447E-2</v>
      </c>
      <c r="I47" s="3">
        <f t="shared" si="11"/>
        <v>2.4518954594558023E-2</v>
      </c>
      <c r="J47" s="3">
        <f t="shared" si="12"/>
        <v>2.3694325477629008E-2</v>
      </c>
      <c r="K47" s="3">
        <f t="shared" si="13"/>
        <v>2.2771125457122288E-2</v>
      </c>
      <c r="L47" s="3">
        <f t="shared" si="14"/>
        <v>1.6869877327079008E-2</v>
      </c>
      <c r="M47" s="3">
        <f t="shared" si="15"/>
        <v>1.3474320512977367E-2</v>
      </c>
      <c r="N47" s="3">
        <f t="shared" si="16"/>
        <v>1.0613006459834901E-2</v>
      </c>
      <c r="O47" s="3">
        <f t="shared" si="17"/>
        <v>1.1248076850834038E-2</v>
      </c>
      <c r="P47" s="3">
        <f t="shared" si="18"/>
        <v>7.6109720434231198E-3</v>
      </c>
      <c r="Q47" s="3">
        <f t="shared" si="19"/>
        <v>9.2270657695069369E-3</v>
      </c>
      <c r="R47" s="3">
        <f t="shared" si="20"/>
        <v>9.8218079286332971E-4</v>
      </c>
      <c r="S47" s="3">
        <f t="shared" si="21"/>
        <v>3.5632228383861153E-4</v>
      </c>
      <c r="T47" s="3">
        <f t="shared" si="22"/>
        <v>4.4234489548485301E-3</v>
      </c>
      <c r="U47" s="3">
        <f t="shared" si="23"/>
        <v>3.0031615185946436E-4</v>
      </c>
      <c r="V47" s="3">
        <f t="shared" si="24"/>
        <v>5.4056599907209013E-3</v>
      </c>
      <c r="W47" s="3">
        <f t="shared" si="25"/>
        <v>5.2638890671936889E-3</v>
      </c>
      <c r="X47" s="3">
        <f t="shared" si="26"/>
        <v>4.772019804159533E-3</v>
      </c>
      <c r="Y47" s="3">
        <f t="shared" si="27"/>
        <v>1.22592118576898E-2</v>
      </c>
      <c r="Z47" s="3">
        <f t="shared" si="28"/>
        <v>4.2559602495007565E-3</v>
      </c>
      <c r="AA47" s="3">
        <f t="shared" si="29"/>
        <v>1.5197418952184433E-2</v>
      </c>
      <c r="AB47" s="3">
        <f t="shared" si="30"/>
        <v>6.3774541166744525E-4</v>
      </c>
      <c r="AC47" s="3"/>
      <c r="AD47" s="3"/>
      <c r="AF47" s="4">
        <f t="shared" si="31"/>
        <v>-0.16680269966294259</v>
      </c>
      <c r="AG47" s="4">
        <f t="shared" si="32"/>
        <v>-0.17060135479561478</v>
      </c>
      <c r="AH47" s="4">
        <f t="shared" si="33"/>
        <v>-0.1722672544422332</v>
      </c>
      <c r="AI47" s="4">
        <f t="shared" si="34"/>
        <v>-0.17309188355916222</v>
      </c>
      <c r="AJ47" s="4">
        <f t="shared" si="35"/>
        <v>-0.17401508357966894</v>
      </c>
      <c r="AK47" s="4">
        <f t="shared" si="36"/>
        <v>-0.17991633170971222</v>
      </c>
      <c r="AL47" s="4">
        <f t="shared" si="37"/>
        <v>-0.18331188852381386</v>
      </c>
      <c r="AM47" s="4">
        <f t="shared" si="38"/>
        <v>-0.18617320257695633</v>
      </c>
      <c r="AN47" s="4">
        <f t="shared" si="39"/>
        <v>-0.18553813218595719</v>
      </c>
      <c r="AO47" s="4">
        <f t="shared" si="40"/>
        <v>-0.18917523699336811</v>
      </c>
      <c r="AP47" s="4">
        <f t="shared" si="41"/>
        <v>-0.18755914326728429</v>
      </c>
      <c r="AQ47" s="4">
        <f t="shared" si="42"/>
        <v>-0.1958040282439279</v>
      </c>
      <c r="AR47" s="4">
        <f t="shared" si="43"/>
        <v>-0.19642988675295261</v>
      </c>
      <c r="AS47" s="4">
        <f t="shared" si="44"/>
        <v>-0.20120965799163976</v>
      </c>
      <c r="AT47" s="4">
        <f t="shared" si="45"/>
        <v>-0.19708652518865069</v>
      </c>
      <c r="AU47" s="4">
        <f t="shared" si="46"/>
        <v>-0.19138054904607033</v>
      </c>
      <c r="AV47" s="4">
        <f t="shared" si="47"/>
        <v>-0.20205009810398492</v>
      </c>
      <c r="AW47" s="4">
        <f t="shared" si="48"/>
        <v>-0.20155822884095076</v>
      </c>
      <c r="AX47" s="4">
        <f t="shared" si="49"/>
        <v>-0.20904542089448103</v>
      </c>
      <c r="AY47" s="4">
        <f t="shared" si="50"/>
        <v>-0.20104216928629198</v>
      </c>
      <c r="AZ47" s="4">
        <f t="shared" si="51"/>
        <v>-0.18158879008460679</v>
      </c>
      <c r="BA47" s="4">
        <f t="shared" si="52"/>
        <v>-0.19742395444845867</v>
      </c>
      <c r="BB47" s="4"/>
      <c r="BD47" t="s">
        <v>74</v>
      </c>
      <c r="BE47">
        <v>-219.28605072439899</v>
      </c>
      <c r="BF47">
        <v>-178.84563524582799</v>
      </c>
      <c r="BG47">
        <v>-40.44014966156</v>
      </c>
      <c r="BH47">
        <v>-219.34205383515501</v>
      </c>
      <c r="BI47">
        <v>-178.89011310379499</v>
      </c>
      <c r="BJ47">
        <v>-40.451668860806997</v>
      </c>
      <c r="BK47">
        <v>-219.35853654287399</v>
      </c>
      <c r="BL47">
        <v>-178.903202587083</v>
      </c>
      <c r="BM47">
        <v>-40.455059430458</v>
      </c>
      <c r="BN47">
        <v>-219.28693046440901</v>
      </c>
      <c r="BO47">
        <v>-178.84637781807899</v>
      </c>
      <c r="BP47">
        <v>-40.440265931417002</v>
      </c>
      <c r="BQ47">
        <v>-219.34367950824301</v>
      </c>
      <c r="BR47">
        <v>-178.891488830897</v>
      </c>
      <c r="BS47">
        <v>-40.451898551268997</v>
      </c>
      <c r="BT47">
        <v>-219.36148238232801</v>
      </c>
      <c r="BU47">
        <v>-178.90549483065999</v>
      </c>
      <c r="BV47">
        <v>-40.455690865797003</v>
      </c>
      <c r="BW47">
        <v>-219.28708123079599</v>
      </c>
      <c r="BX47">
        <v>-178.84663433621799</v>
      </c>
      <c r="BY47">
        <v>-40.440148000070003</v>
      </c>
      <c r="BZ47">
        <v>-219.34273035434501</v>
      </c>
      <c r="CA47">
        <v>-178.890816722273</v>
      </c>
      <c r="CB47">
        <v>-40.451601598503999</v>
      </c>
      <c r="CC47">
        <v>-219.358708137615</v>
      </c>
      <c r="CD47">
        <v>-178.90349474336401</v>
      </c>
      <c r="CE47">
        <v>-40.454900363314003</v>
      </c>
      <c r="CF47">
        <f>-219.287152887803</f>
        <v>-219.28715288780299</v>
      </c>
      <c r="CG47">
        <v>-178.84670702278501</v>
      </c>
      <c r="CH47">
        <v>-40.440156484873</v>
      </c>
    </row>
    <row r="48" spans="1:86" ht="17" x14ac:dyDescent="0.25">
      <c r="A48" s="5">
        <v>4</v>
      </c>
      <c r="B48" t="s">
        <v>72</v>
      </c>
      <c r="C48" t="s">
        <v>2</v>
      </c>
      <c r="D48" t="s">
        <v>1</v>
      </c>
      <c r="E48" s="3">
        <v>1.5</v>
      </c>
      <c r="F48" s="2">
        <v>-0.10167860872213311</v>
      </c>
      <c r="G48" s="3">
        <f t="shared" si="9"/>
        <v>0.22899035238001916</v>
      </c>
      <c r="H48" s="3">
        <f t="shared" si="10"/>
        <v>1.4278367703824277E-2</v>
      </c>
      <c r="I48" s="3">
        <f t="shared" si="11"/>
        <v>1.3670810492210417E-2</v>
      </c>
      <c r="J48" s="3">
        <f t="shared" si="12"/>
        <v>0.17377369525517894</v>
      </c>
      <c r="K48" s="3">
        <f t="shared" si="13"/>
        <v>1.3033373417730296E-2</v>
      </c>
      <c r="L48" s="3">
        <f t="shared" si="14"/>
        <v>1.1041321030915943E-2</v>
      </c>
      <c r="M48" s="3">
        <f t="shared" si="15"/>
        <v>8.3053338030161794E-3</v>
      </c>
      <c r="N48" s="3">
        <f t="shared" si="16"/>
        <v>8.4223279345480712E-3</v>
      </c>
      <c r="O48" s="3">
        <f t="shared" si="17"/>
        <v>6.5115266134202626E-3</v>
      </c>
      <c r="P48" s="3">
        <f t="shared" si="18"/>
        <v>8.5450758758274376E-3</v>
      </c>
      <c r="Q48" s="3">
        <f t="shared" si="19"/>
        <v>6.5091732055461982E-3</v>
      </c>
      <c r="R48" s="3">
        <f t="shared" si="20"/>
        <v>4.9030601186450806E-3</v>
      </c>
      <c r="S48" s="3">
        <f t="shared" si="21"/>
        <v>4.6112813815107762E-3</v>
      </c>
      <c r="T48" s="3">
        <f t="shared" si="22"/>
        <v>3.8500372195583304E-3</v>
      </c>
      <c r="U48" s="3">
        <f t="shared" si="23"/>
        <v>4.3051528704190489E-3</v>
      </c>
      <c r="V48" s="3">
        <f t="shared" si="24"/>
        <v>4.2430992928613187E-3</v>
      </c>
      <c r="W48" s="3">
        <f t="shared" si="25"/>
        <v>3.2019232764595312E-3</v>
      </c>
      <c r="X48" s="3">
        <f t="shared" si="26"/>
        <v>2.7057581049921287E-3</v>
      </c>
      <c r="Y48" s="3">
        <f t="shared" si="27"/>
        <v>2.5192925226273644E-3</v>
      </c>
      <c r="Z48" s="3">
        <f t="shared" si="28"/>
        <v>2.1851913677148616E-3</v>
      </c>
      <c r="AA48" s="3">
        <f t="shared" si="29"/>
        <v>4.8483789485522233E-3</v>
      </c>
      <c r="AB48" s="3">
        <f t="shared" si="30"/>
        <v>0.40467481241133063</v>
      </c>
      <c r="AC48" s="3"/>
      <c r="AD48" s="3"/>
      <c r="AF48" s="4">
        <f t="shared" si="31"/>
        <v>-0.33066896110215227</v>
      </c>
      <c r="AG48" s="4">
        <f t="shared" si="32"/>
        <v>-8.740024101830883E-2</v>
      </c>
      <c r="AH48" s="4">
        <f t="shared" si="33"/>
        <v>-8.800779822992269E-2</v>
      </c>
      <c r="AI48" s="4">
        <f t="shared" si="34"/>
        <v>7.2095086533045846E-2</v>
      </c>
      <c r="AJ48" s="4">
        <f t="shared" si="35"/>
        <v>-8.8645235304402811E-2</v>
      </c>
      <c r="AK48" s="4">
        <f t="shared" si="36"/>
        <v>-9.0637287691217164E-2</v>
      </c>
      <c r="AL48" s="4">
        <f t="shared" si="37"/>
        <v>-9.3373274919116928E-2</v>
      </c>
      <c r="AM48" s="4">
        <f t="shared" si="38"/>
        <v>-9.3256280787585036E-2</v>
      </c>
      <c r="AN48" s="4">
        <f t="shared" si="39"/>
        <v>-9.5167082108712844E-2</v>
      </c>
      <c r="AO48" s="4">
        <f t="shared" si="40"/>
        <v>-9.3133532846305669E-2</v>
      </c>
      <c r="AP48" s="4">
        <f t="shared" si="41"/>
        <v>-9.5169435516586909E-2</v>
      </c>
      <c r="AQ48" s="4">
        <f t="shared" si="42"/>
        <v>-9.6775548603488026E-2</v>
      </c>
      <c r="AR48" s="4">
        <f t="shared" si="43"/>
        <v>-9.7067327340622331E-2</v>
      </c>
      <c r="AS48" s="4">
        <f t="shared" si="44"/>
        <v>-9.7828571502574777E-2</v>
      </c>
      <c r="AT48" s="4">
        <f t="shared" si="45"/>
        <v>-9.7373455851714058E-2</v>
      </c>
      <c r="AU48" s="4">
        <f t="shared" si="46"/>
        <v>-9.7435509429271788E-2</v>
      </c>
      <c r="AV48" s="4">
        <f t="shared" si="47"/>
        <v>-9.8476685445673576E-2</v>
      </c>
      <c r="AW48" s="4">
        <f t="shared" si="48"/>
        <v>-9.8972850617140978E-2</v>
      </c>
      <c r="AX48" s="4">
        <f t="shared" si="49"/>
        <v>-9.9159316199505743E-2</v>
      </c>
      <c r="AY48" s="4">
        <f t="shared" si="50"/>
        <v>-9.9493417354418245E-2</v>
      </c>
      <c r="AZ48" s="4">
        <f t="shared" si="51"/>
        <v>-9.6830229773580884E-2</v>
      </c>
      <c r="BA48" s="4">
        <f t="shared" si="52"/>
        <v>0.3029962036891975</v>
      </c>
      <c r="BB48" s="4"/>
      <c r="BD48" t="s">
        <v>73</v>
      </c>
      <c r="BE48">
        <v>-219.28628632754601</v>
      </c>
      <c r="BF48">
        <v>-178.84562075310799</v>
      </c>
      <c r="BG48">
        <v>-40.440138619928</v>
      </c>
      <c r="BH48">
        <v>-219.34192199743799</v>
      </c>
      <c r="BI48">
        <v>-178.89011097631001</v>
      </c>
      <c r="BJ48">
        <v>-40.451671739984</v>
      </c>
      <c r="BK48">
        <v>-219.35839875276599</v>
      </c>
      <c r="BL48">
        <v>-178.90320065252101</v>
      </c>
      <c r="BM48">
        <v>-40.455057850896999</v>
      </c>
      <c r="BN48">
        <v>-219.28676293606401</v>
      </c>
      <c r="BO48">
        <v>-178.84636625220401</v>
      </c>
      <c r="BP48">
        <v>-40.440252244154003</v>
      </c>
      <c r="BQ48">
        <v>-219.343533265763</v>
      </c>
      <c r="BR48">
        <v>-178.891486870612</v>
      </c>
      <c r="BS48">
        <v>-40.451897595372003</v>
      </c>
      <c r="BT48">
        <v>-219.361331591376</v>
      </c>
      <c r="BU48">
        <v>-178.90549307313901</v>
      </c>
      <c r="BV48">
        <v>-40.455689904899998</v>
      </c>
      <c r="BW48">
        <v>-219.286902871698</v>
      </c>
      <c r="BX48">
        <v>-178.84661743333501</v>
      </c>
      <c r="BY48">
        <v>-40.440133776220001</v>
      </c>
      <c r="BZ48">
        <v>-219.34257512664101</v>
      </c>
      <c r="CA48">
        <v>-178.890817415648</v>
      </c>
      <c r="CB48">
        <v>-40.451603489345999</v>
      </c>
      <c r="CC48">
        <v>-219.35854630563301</v>
      </c>
      <c r="CD48">
        <v>-178.90349233700701</v>
      </c>
      <c r="CE48">
        <v>-40.454899282</v>
      </c>
      <c r="CF48">
        <f>-219.286986928921</f>
        <v>-219.28698692892101</v>
      </c>
      <c r="CG48">
        <v>-178.84668966966501</v>
      </c>
      <c r="CH48">
        <v>-40.440142950469003</v>
      </c>
    </row>
    <row r="49" spans="1:86" ht="17" x14ac:dyDescent="0.25">
      <c r="A49" s="5">
        <v>4</v>
      </c>
      <c r="B49" t="s">
        <v>72</v>
      </c>
      <c r="C49" t="s">
        <v>2</v>
      </c>
      <c r="D49" t="s">
        <v>1</v>
      </c>
      <c r="E49" s="3">
        <v>2</v>
      </c>
      <c r="F49" s="2">
        <v>-3.1010754382688438E-2</v>
      </c>
      <c r="G49" s="3">
        <f t="shared" si="9"/>
        <v>4.4361349320893445E-3</v>
      </c>
      <c r="H49" s="3">
        <f t="shared" si="10"/>
        <v>3.8242799304610796E-3</v>
      </c>
      <c r="I49" s="3">
        <f t="shared" si="11"/>
        <v>3.6779503476967804E-3</v>
      </c>
      <c r="J49" s="3">
        <f t="shared" si="12"/>
        <v>3.423126778239121E-3</v>
      </c>
      <c r="K49" s="3">
        <f t="shared" si="13"/>
        <v>3.5244242280752201E-3</v>
      </c>
      <c r="L49" s="3">
        <f t="shared" si="14"/>
        <v>1.031653671455416E-3</v>
      </c>
      <c r="M49" s="3">
        <f t="shared" si="15"/>
        <v>2.8321522587878949E-3</v>
      </c>
      <c r="N49" s="3">
        <f t="shared" si="16"/>
        <v>4.2849867180224342E-3</v>
      </c>
      <c r="O49" s="3">
        <f t="shared" si="17"/>
        <v>4.012620967807988E-3</v>
      </c>
      <c r="P49" s="3">
        <f t="shared" si="18"/>
        <v>5.809272052301296E-3</v>
      </c>
      <c r="Q49" s="3">
        <f t="shared" si="19"/>
        <v>3.2067509539124607E-3</v>
      </c>
      <c r="R49" s="3">
        <f t="shared" si="20"/>
        <v>3.0125455457685989E-3</v>
      </c>
      <c r="S49" s="3">
        <f t="shared" si="21"/>
        <v>2.0779109334957274E-3</v>
      </c>
      <c r="T49" s="3">
        <f t="shared" si="22"/>
        <v>2.8852178105239108E-3</v>
      </c>
      <c r="U49" s="3">
        <f t="shared" si="23"/>
        <v>1.0973106845536991E-3</v>
      </c>
      <c r="V49" s="3">
        <f t="shared" si="24"/>
        <v>4.2942995951409831E-3</v>
      </c>
      <c r="W49" s="3">
        <f t="shared" si="25"/>
        <v>3.1027421892589509E-3</v>
      </c>
      <c r="X49" s="3">
        <f t="shared" si="26"/>
        <v>9.7437304123237228E-4</v>
      </c>
      <c r="Y49" s="3">
        <f t="shared" si="27"/>
        <v>2.3215162318818705E-3</v>
      </c>
      <c r="Z49" s="3">
        <f t="shared" si="28"/>
        <v>1.2586699993201028E-3</v>
      </c>
      <c r="AA49" s="3">
        <f t="shared" si="29"/>
        <v>8.8291009138048368E-4</v>
      </c>
      <c r="AB49" s="3">
        <f t="shared" si="30"/>
        <v>3.2827097946602421E-3</v>
      </c>
      <c r="AC49" s="3"/>
      <c r="AD49" s="3"/>
      <c r="AF49" s="4">
        <f t="shared" si="31"/>
        <v>-2.6574619450599093E-2</v>
      </c>
      <c r="AG49" s="4">
        <f t="shared" si="32"/>
        <v>-2.7186474452227358E-2</v>
      </c>
      <c r="AH49" s="4">
        <f t="shared" si="33"/>
        <v>-2.7332804034991658E-2</v>
      </c>
      <c r="AI49" s="4">
        <f t="shared" si="34"/>
        <v>-2.7587627604449317E-2</v>
      </c>
      <c r="AJ49" s="4">
        <f t="shared" si="35"/>
        <v>-2.7486330154613218E-2</v>
      </c>
      <c r="AK49" s="4">
        <f t="shared" si="36"/>
        <v>-2.9979100711233022E-2</v>
      </c>
      <c r="AL49" s="4">
        <f t="shared" si="37"/>
        <v>-2.8178602123900543E-2</v>
      </c>
      <c r="AM49" s="4">
        <f t="shared" si="38"/>
        <v>-2.6725767664666004E-2</v>
      </c>
      <c r="AN49" s="4">
        <f t="shared" si="39"/>
        <v>-2.699813341488045E-2</v>
      </c>
      <c r="AO49" s="4">
        <f t="shared" si="40"/>
        <v>-2.5201482330387142E-2</v>
      </c>
      <c r="AP49" s="4">
        <f t="shared" si="41"/>
        <v>-2.7804003428775977E-2</v>
      </c>
      <c r="AQ49" s="4">
        <f t="shared" si="42"/>
        <v>-2.7998208836919839E-2</v>
      </c>
      <c r="AR49" s="4">
        <f t="shared" si="43"/>
        <v>-2.8932843449192711E-2</v>
      </c>
      <c r="AS49" s="4">
        <f t="shared" si="44"/>
        <v>-2.8125536572164527E-2</v>
      </c>
      <c r="AT49" s="4">
        <f t="shared" si="45"/>
        <v>-2.9913443698134739E-2</v>
      </c>
      <c r="AU49" s="4">
        <f t="shared" si="46"/>
        <v>-2.6716454787547455E-2</v>
      </c>
      <c r="AV49" s="4">
        <f t="shared" si="47"/>
        <v>-2.7908012193429487E-2</v>
      </c>
      <c r="AW49" s="4">
        <f t="shared" si="48"/>
        <v>-3.0036381341456066E-2</v>
      </c>
      <c r="AX49" s="4">
        <f t="shared" si="49"/>
        <v>-2.8689238150806567E-2</v>
      </c>
      <c r="AY49" s="4">
        <f t="shared" si="50"/>
        <v>-3.2269424382008541E-2</v>
      </c>
      <c r="AZ49" s="4">
        <f t="shared" si="51"/>
        <v>-3.0127844291307954E-2</v>
      </c>
      <c r="BA49" s="4">
        <f t="shared" si="52"/>
        <v>-2.7728044588028196E-2</v>
      </c>
      <c r="BB49" s="4"/>
      <c r="BD49" t="s">
        <v>71</v>
      </c>
      <c r="BE49">
        <v>-219.285770134822</v>
      </c>
      <c r="BF49">
        <v>-178.84560390259099</v>
      </c>
      <c r="BG49">
        <v>-40.440123882880997</v>
      </c>
      <c r="BH49">
        <v>-219.34181590068599</v>
      </c>
      <c r="BI49">
        <v>-178.89010742556201</v>
      </c>
      <c r="BJ49">
        <v>-40.451665150720999</v>
      </c>
      <c r="BK49">
        <v>-219.358283880344</v>
      </c>
      <c r="BL49">
        <v>-178.903199001351</v>
      </c>
      <c r="BM49">
        <v>-40.455041321399001</v>
      </c>
      <c r="BN49">
        <v>-219.28663269842301</v>
      </c>
      <c r="BO49">
        <v>-178.84634868528099</v>
      </c>
      <c r="BP49">
        <v>-40.440236238406001</v>
      </c>
      <c r="BQ49">
        <v>-219.34324985025</v>
      </c>
      <c r="BR49">
        <v>-178.89136730609201</v>
      </c>
      <c r="BS49" s="90">
        <v>-40.451837638698997</v>
      </c>
      <c r="BT49">
        <v>-219.361206069177</v>
      </c>
      <c r="BU49">
        <v>-178.90549208421399</v>
      </c>
      <c r="BV49">
        <v>-40.455671394743</v>
      </c>
      <c r="BW49">
        <v>-219.28676129866801</v>
      </c>
      <c r="BX49">
        <v>-178.846598876108</v>
      </c>
      <c r="BY49">
        <v>-40.440118114062003</v>
      </c>
      <c r="BZ49">
        <v>-219.342455013788</v>
      </c>
      <c r="CA49">
        <v>-178.89081391583099</v>
      </c>
      <c r="CB49">
        <v>-40.451596479972999</v>
      </c>
      <c r="CC49">
        <v>-219.35841801931201</v>
      </c>
      <c r="CD49">
        <v>-178.903490365853</v>
      </c>
      <c r="CE49">
        <v>-40.454881546039999</v>
      </c>
      <c r="CF49">
        <f>-219.286848104021</f>
        <v>-219.286848104021</v>
      </c>
      <c r="CG49">
        <v>-178.84667266629401</v>
      </c>
      <c r="CH49">
        <v>-40.440127425953001</v>
      </c>
    </row>
    <row r="50" spans="1:86" ht="17" x14ac:dyDescent="0.25">
      <c r="A50" s="5">
        <v>5</v>
      </c>
      <c r="B50" t="s">
        <v>39</v>
      </c>
      <c r="C50" t="s">
        <v>2</v>
      </c>
      <c r="D50" t="s">
        <v>30</v>
      </c>
      <c r="E50" s="3">
        <v>0.9</v>
      </c>
      <c r="F50" s="2">
        <v>-6.7009892817043859</v>
      </c>
      <c r="G50" s="3">
        <f t="shared" ref="G50:G81" si="53">ABS(AF50-$F50)</f>
        <v>0.5062095407779923</v>
      </c>
      <c r="H50" s="3">
        <f t="shared" ref="H50:H81" si="54">ABS(AG50-$F50)</f>
        <v>0.34393109922977327</v>
      </c>
      <c r="I50" s="3">
        <f t="shared" ref="I50:I81" si="55">ABS(AH50-$F50)</f>
        <v>0.29520839834651724</v>
      </c>
      <c r="J50" s="3">
        <f t="shared" ref="J50:J81" si="56">ABS(AI50-$F50)</f>
        <v>0.23753577976438578</v>
      </c>
      <c r="K50" s="3">
        <f t="shared" ref="K50:K81" si="57">ABS(AJ50-$F50)</f>
        <v>0.24408949905916622</v>
      </c>
      <c r="L50" s="3">
        <f t="shared" ref="L50:L81" si="58">ABS(AK50-$F50)</f>
        <v>0.34863307749317585</v>
      </c>
      <c r="M50" s="3">
        <f t="shared" ref="M50:M81" si="59">ABS(AL50-$F50)</f>
        <v>0.21889079144870838</v>
      </c>
      <c r="N50" s="3">
        <f t="shared" ref="N50:N81" si="60">ABS(AM50-$F50)</f>
        <v>0.17172981423192279</v>
      </c>
      <c r="O50" s="3">
        <f t="shared" ref="O50:O81" si="61">ABS(AN50-$F50)</f>
        <v>0.13382729293236828</v>
      </c>
      <c r="P50" s="3">
        <f t="shared" ref="P50:P81" si="62">ABS(AO50-$F50)</f>
        <v>0.12224944469299981</v>
      </c>
      <c r="Q50" s="3">
        <f t="shared" ref="Q50:Q81" si="63">ABS(AP50-$F50)</f>
        <v>0.26229170037983973</v>
      </c>
      <c r="R50" s="3">
        <f t="shared" ref="R50:R81" si="64">ABS(AQ50-$F50)</f>
        <v>0.13072889761927353</v>
      </c>
      <c r="S50" s="3">
        <f t="shared" ref="S50:S81" si="65">ABS(AR50-$F50)</f>
        <v>9.8203755554115091E-2</v>
      </c>
      <c r="T50" s="3">
        <f t="shared" ref="T50:T81" si="66">ABS(AS50-$F50)</f>
        <v>4.4471805821205024E-2</v>
      </c>
      <c r="U50" s="3">
        <f t="shared" ref="U50:U81" si="67">ABS(AT50-$F50)</f>
        <v>6.4079016338211225E-2</v>
      </c>
      <c r="V50" s="3">
        <f t="shared" ref="V50:V81" si="68">ABS(AU50-$F50)</f>
        <v>0.21912101182317123</v>
      </c>
      <c r="W50" s="3">
        <f t="shared" ref="W50:W81" si="69">ABS(AV50-$F50)</f>
        <v>8.6647950704556109E-2</v>
      </c>
      <c r="X50" s="3">
        <f t="shared" ref="X50:X81" si="70">ABS(AW50-$F50)</f>
        <v>6.1440726215211683E-2</v>
      </c>
      <c r="Y50" s="3">
        <f t="shared" ref="Y50:Y81" si="71">ABS(AX50-$F50)</f>
        <v>2.0593773437660445E-4</v>
      </c>
      <c r="Z50" s="3">
        <f t="shared" ref="Z50:Z81" si="72">ABS(AY50-$F50)</f>
        <v>3.4993802160816934E-2</v>
      </c>
      <c r="AA50" s="3">
        <f t="shared" ref="AA50:AA81" si="73">ABS(AZ50-$F50)</f>
        <v>0.24694826354284238</v>
      </c>
      <c r="AB50" s="3">
        <f t="shared" ref="AB50:AB81" si="74">ABS(BA50-$F50)</f>
        <v>4.6681863900887244E-2</v>
      </c>
      <c r="AC50" s="3"/>
      <c r="AD50" s="3"/>
      <c r="AF50" s="4">
        <f t="shared" ref="AF50:AF81" si="75">627.5095*(BE50-BF50-BG50)</f>
        <v>-6.1947797409263936</v>
      </c>
      <c r="AG50" s="4">
        <f t="shared" ref="AG50:AG81" si="76">627.5095*(BH50-BI50-BJ50)</f>
        <v>-6.3570581824746126</v>
      </c>
      <c r="AH50" s="4">
        <f t="shared" ref="AH50:AH81" si="77">627.5095*(BK50-BL50-BM50)</f>
        <v>-6.4057808833578687</v>
      </c>
      <c r="AI50" s="4">
        <f t="shared" ref="AI50:AI81" si="78">AG50+$AI$1*(AG50-AF50)</f>
        <v>-6.4634535019400001</v>
      </c>
      <c r="AJ50" s="4">
        <f t="shared" ref="AJ50:AJ81" si="79">AH50+$AJ$1*(AH50-AG50)</f>
        <v>-6.4568997826452197</v>
      </c>
      <c r="AK50" s="4">
        <f t="shared" ref="AK50:AK81" si="80">627.5095*(BN50-BO50-BP50)</f>
        <v>-6.3523562042112101</v>
      </c>
      <c r="AL50" s="4">
        <f t="shared" ref="AL50:AL81" si="81">627.5095*(BQ50-BR50-BS50)</f>
        <v>-6.4820984902556775</v>
      </c>
      <c r="AM50" s="4">
        <f t="shared" ref="AM50:AM81" si="82">627.5095*(BT50-BU50-BV50)</f>
        <v>-6.5292594674724631</v>
      </c>
      <c r="AN50" s="4">
        <f t="shared" ref="AN50:AN81" si="83">AL50+$AI$1*(AL50-AK50)</f>
        <v>-6.5671619887720176</v>
      </c>
      <c r="AO50" s="4">
        <f t="shared" ref="AO50:AO81" si="84">AM50+$AJ$1*(AM50-AL50)</f>
        <v>-6.5787398370113861</v>
      </c>
      <c r="AP50" s="4">
        <f t="shared" ref="AP50:AP81" si="85">627.5095*(BW50-BX50-BY50)</f>
        <v>-6.4386975813245462</v>
      </c>
      <c r="AQ50" s="4">
        <f t="shared" ref="AQ50:AQ81" si="86">627.5095*(BZ50-CA50-CB50)</f>
        <v>-6.5702603840851124</v>
      </c>
      <c r="AR50" s="4">
        <f t="shared" ref="AR50:AR81" si="87">627.5095*(CC50-CD50-CE50)</f>
        <v>-6.6027855261502708</v>
      </c>
      <c r="AS50" s="4">
        <f t="shared" ref="AS50:AS81" si="88">AQ50+$AI$1*(AQ50-AP50)</f>
        <v>-6.6565174758831809</v>
      </c>
      <c r="AT50" s="4">
        <f t="shared" ref="AT50:AT81" si="89">AR50+$AJ$1*(AR50-AQ50)</f>
        <v>-6.6369102653661747</v>
      </c>
      <c r="AU50" s="4">
        <f t="shared" ref="AU50:AU81" si="90">AP50+0.5*(AP50-AK50)</f>
        <v>-6.4818682698812147</v>
      </c>
      <c r="AV50" s="4">
        <f t="shared" ref="AV50:AV81" si="91">AQ50+0.5*(AQ50-AL50)</f>
        <v>-6.6143413309998298</v>
      </c>
      <c r="AW50" s="4">
        <f t="shared" ref="AW50:AW81" si="92">AR50+0.5*(AR50-AM50)</f>
        <v>-6.6395485554891742</v>
      </c>
      <c r="AX50" s="4">
        <f t="shared" ref="AX50:AX81" si="93">AS50+0.5*(AS50-AN50)</f>
        <v>-6.7011952194387625</v>
      </c>
      <c r="AY50" s="4">
        <f t="shared" ref="AY50:AY81" si="94">AT50+0.5*(AT50-AO50)</f>
        <v>-6.665995479543569</v>
      </c>
      <c r="AZ50" s="4">
        <f t="shared" ref="AZ50:AZ81" si="95">627.5095*(CF50-CG50-CH50)</f>
        <v>-6.4540410181615435</v>
      </c>
      <c r="BA50" s="4">
        <f t="shared" ref="BA50:BA81" si="96">AI50+$BA$1*(AU50-AF50)</f>
        <v>-6.7476711456052731</v>
      </c>
      <c r="BB50" s="4"/>
      <c r="BD50" t="s">
        <v>70</v>
      </c>
      <c r="BE50">
        <v>-335.33554189132298</v>
      </c>
      <c r="BF50">
        <v>-165.67124970321001</v>
      </c>
      <c r="BG50">
        <v>-169.65442017862</v>
      </c>
      <c r="BH50">
        <v>-335.42187160663502</v>
      </c>
      <c r="BI50">
        <v>-165.71237426864599</v>
      </c>
      <c r="BJ50">
        <v>-169.69936672134901</v>
      </c>
      <c r="BK50">
        <v>-335.44810031911601</v>
      </c>
      <c r="BL50">
        <v>-165.72439476069701</v>
      </c>
      <c r="BM50">
        <v>-169.71349729721601</v>
      </c>
      <c r="BN50">
        <v>-335.33690925668202</v>
      </c>
      <c r="BO50">
        <v>-165.671944065763</v>
      </c>
      <c r="BP50">
        <v>-169.654842067358</v>
      </c>
      <c r="BQ50">
        <v>-335.42418614882303</v>
      </c>
      <c r="BR50">
        <v>-165.71367347926699</v>
      </c>
      <c r="BS50">
        <v>-169.70018278851001</v>
      </c>
      <c r="BT50">
        <v>-335.45195215212601</v>
      </c>
      <c r="BU50">
        <v>-165.726575632275</v>
      </c>
      <c r="BV50">
        <v>-169.71497148300699</v>
      </c>
      <c r="BW50">
        <v>-335.33765063739702</v>
      </c>
      <c r="BX50">
        <v>-165.67218986575699</v>
      </c>
      <c r="BY50">
        <v>-169.655200054342</v>
      </c>
      <c r="BZ50">
        <v>-335.423535787785</v>
      </c>
      <c r="CA50">
        <v>-165.71303555995101</v>
      </c>
      <c r="CB50">
        <v>-169.70002985187301</v>
      </c>
      <c r="CC50">
        <v>-335.44907093054599</v>
      </c>
      <c r="CD50">
        <v>-165.72464333911</v>
      </c>
      <c r="CE50">
        <v>-169.71390538336399</v>
      </c>
      <c r="CF50">
        <f>-335.337924279825</f>
        <v>-335.33792427982502</v>
      </c>
      <c r="CG50">
        <v>-165.672282374242</v>
      </c>
      <c r="CH50">
        <v>-169.655356736963</v>
      </c>
    </row>
    <row r="51" spans="1:86" ht="17" x14ac:dyDescent="0.25">
      <c r="A51" s="5">
        <v>5</v>
      </c>
      <c r="B51" t="s">
        <v>39</v>
      </c>
      <c r="C51" t="s">
        <v>2</v>
      </c>
      <c r="D51" t="s">
        <v>30</v>
      </c>
      <c r="E51" s="3">
        <v>0.95</v>
      </c>
      <c r="F51" s="2">
        <v>-7.083338564787983</v>
      </c>
      <c r="G51" s="3">
        <f t="shared" si="53"/>
        <v>0.4449286283959788</v>
      </c>
      <c r="H51" s="3">
        <f t="shared" si="54"/>
        <v>0.33277630402118685</v>
      </c>
      <c r="I51" s="3">
        <f t="shared" si="55"/>
        <v>0.29059693519326046</v>
      </c>
      <c r="J51" s="3">
        <f t="shared" si="56"/>
        <v>0.25924538847381129</v>
      </c>
      <c r="K51" s="3">
        <f t="shared" si="57"/>
        <v>0.2463431711770756</v>
      </c>
      <c r="L51" s="3">
        <f t="shared" si="58"/>
        <v>0.31359352495862147</v>
      </c>
      <c r="M51" s="3">
        <f t="shared" si="59"/>
        <v>0.20645832664423747</v>
      </c>
      <c r="N51" s="3">
        <f t="shared" si="60"/>
        <v>0.15632238965024303</v>
      </c>
      <c r="O51" s="3">
        <f t="shared" si="61"/>
        <v>0.13621681124701457</v>
      </c>
      <c r="P51" s="3">
        <f t="shared" si="62"/>
        <v>0.10372075083687182</v>
      </c>
      <c r="Q51" s="3">
        <f t="shared" si="63"/>
        <v>0.2295341739949146</v>
      </c>
      <c r="R51" s="3">
        <f t="shared" si="64"/>
        <v>0.12160432466626325</v>
      </c>
      <c r="S51" s="3">
        <f t="shared" si="65"/>
        <v>8.9066837573754221E-2</v>
      </c>
      <c r="T51" s="3">
        <f t="shared" si="66"/>
        <v>5.0841808773103736E-2</v>
      </c>
      <c r="U51" s="3">
        <f t="shared" si="67"/>
        <v>5.4929146198007039E-2</v>
      </c>
      <c r="V51" s="3">
        <f t="shared" si="68"/>
        <v>0.18750449851306072</v>
      </c>
      <c r="W51" s="3">
        <f t="shared" si="69"/>
        <v>7.917732367727659E-2</v>
      </c>
      <c r="X51" s="3">
        <f t="shared" si="70"/>
        <v>5.5439061535509815E-2</v>
      </c>
      <c r="Y51" s="3">
        <f t="shared" si="71"/>
        <v>8.1543075361487638E-3</v>
      </c>
      <c r="Z51" s="3">
        <f t="shared" si="72"/>
        <v>3.0533343878574648E-2</v>
      </c>
      <c r="AA51" s="3">
        <f t="shared" si="73"/>
        <v>0.21198471624041204</v>
      </c>
      <c r="AB51" s="3">
        <f t="shared" si="74"/>
        <v>4.3954998897222097E-3</v>
      </c>
      <c r="AC51" s="3"/>
      <c r="AD51" s="3"/>
      <c r="AF51" s="4">
        <f t="shared" si="75"/>
        <v>-6.6384099363920042</v>
      </c>
      <c r="AG51" s="4">
        <f t="shared" si="76"/>
        <v>-6.7505622607667961</v>
      </c>
      <c r="AH51" s="4">
        <f t="shared" si="77"/>
        <v>-6.7927416295947225</v>
      </c>
      <c r="AI51" s="4">
        <f t="shared" si="78"/>
        <v>-6.8240931763141717</v>
      </c>
      <c r="AJ51" s="4">
        <f t="shared" si="79"/>
        <v>-6.8369953936109074</v>
      </c>
      <c r="AK51" s="4">
        <f t="shared" si="80"/>
        <v>-6.7697450398293615</v>
      </c>
      <c r="AL51" s="4">
        <f t="shared" si="81"/>
        <v>-6.8768802381437455</v>
      </c>
      <c r="AM51" s="4">
        <f t="shared" si="82"/>
        <v>-6.9270161751377399</v>
      </c>
      <c r="AN51" s="4">
        <f t="shared" si="83"/>
        <v>-6.9471217535409684</v>
      </c>
      <c r="AO51" s="4">
        <f t="shared" si="84"/>
        <v>-6.9796178139511111</v>
      </c>
      <c r="AP51" s="4">
        <f t="shared" si="85"/>
        <v>-6.8538043907930684</v>
      </c>
      <c r="AQ51" s="4">
        <f t="shared" si="86"/>
        <v>-6.9617342401217197</v>
      </c>
      <c r="AR51" s="4">
        <f t="shared" si="87"/>
        <v>-6.9942717272142287</v>
      </c>
      <c r="AS51" s="4">
        <f t="shared" si="88"/>
        <v>-7.0324967560148792</v>
      </c>
      <c r="AT51" s="4">
        <f t="shared" si="89"/>
        <v>-7.0284094185899759</v>
      </c>
      <c r="AU51" s="4">
        <f t="shared" si="90"/>
        <v>-6.8958340662749222</v>
      </c>
      <c r="AV51" s="4">
        <f t="shared" si="91"/>
        <v>-7.0041612411107064</v>
      </c>
      <c r="AW51" s="4">
        <f t="shared" si="92"/>
        <v>-7.0278995032524731</v>
      </c>
      <c r="AX51" s="4">
        <f t="shared" si="93"/>
        <v>-7.0751842572518342</v>
      </c>
      <c r="AY51" s="4">
        <f t="shared" si="94"/>
        <v>-7.0528052209094083</v>
      </c>
      <c r="AZ51" s="4">
        <f t="shared" si="95"/>
        <v>-6.8713538485475709</v>
      </c>
      <c r="BA51" s="4">
        <f t="shared" si="96"/>
        <v>-7.0789430648982608</v>
      </c>
      <c r="BB51" s="4"/>
      <c r="BD51" t="s">
        <v>69</v>
      </c>
      <c r="BE51">
        <v>-335.33618798579602</v>
      </c>
      <c r="BF51">
        <v>-165.67122814275601</v>
      </c>
      <c r="BG51">
        <v>-169.65438086385899</v>
      </c>
      <c r="BH51">
        <v>-335.42247784767898</v>
      </c>
      <c r="BI51">
        <v>-165.71236624077599</v>
      </c>
      <c r="BJ51">
        <v>-169.69935390162399</v>
      </c>
      <c r="BK51">
        <v>-335.44870867857702</v>
      </c>
      <c r="BL51">
        <v>-165.724392235632</v>
      </c>
      <c r="BM51">
        <v>-169.71349152056601</v>
      </c>
      <c r="BN51">
        <v>-335.33750714247202</v>
      </c>
      <c r="BO51">
        <v>-165.67191982042999</v>
      </c>
      <c r="BP51">
        <v>-169.65479904706001</v>
      </c>
      <c r="BQ51">
        <v>-335.42479018675903</v>
      </c>
      <c r="BR51">
        <v>-165.71366327086901</v>
      </c>
      <c r="BS51">
        <v>-169.700167910109</v>
      </c>
      <c r="BT51">
        <v>-335.45257436083199</v>
      </c>
      <c r="BU51">
        <v>-165.726570181787</v>
      </c>
      <c r="BV51">
        <v>-169.71496527656601</v>
      </c>
      <c r="BW51">
        <v>-335.33824495631001</v>
      </c>
      <c r="BX51">
        <v>-165.67216611910499</v>
      </c>
      <c r="BY51">
        <v>-169.655156605126</v>
      </c>
      <c r="BZ51">
        <v>-335.42413980557399</v>
      </c>
      <c r="CA51">
        <v>-165.71302783762201</v>
      </c>
      <c r="CB51">
        <v>-169.70001773871701</v>
      </c>
      <c r="CC51">
        <v>-335.44968682353402</v>
      </c>
      <c r="CD51">
        <v>-165.724640571762</v>
      </c>
      <c r="CE51">
        <v>-169.71390017075299</v>
      </c>
      <c r="CF51">
        <f>-335.338523418675</f>
        <v>-335.33852341867498</v>
      </c>
      <c r="CG51">
        <v>-165.67225903500801</v>
      </c>
      <c r="CH51">
        <v>-169.65531418474799</v>
      </c>
    </row>
    <row r="52" spans="1:86" ht="17" x14ac:dyDescent="0.25">
      <c r="A52" s="5">
        <v>5</v>
      </c>
      <c r="B52" t="s">
        <v>39</v>
      </c>
      <c r="C52" t="s">
        <v>2</v>
      </c>
      <c r="D52" t="s">
        <v>30</v>
      </c>
      <c r="E52" s="3">
        <v>1</v>
      </c>
      <c r="F52" s="2">
        <v>-7.2522175036381373</v>
      </c>
      <c r="G52" s="3">
        <f t="shared" si="53"/>
        <v>0.38800035386463971</v>
      </c>
      <c r="H52" s="3">
        <f t="shared" si="54"/>
        <v>0.29599172198283696</v>
      </c>
      <c r="I52" s="3">
        <f t="shared" si="55"/>
        <v>0.25852349685883258</v>
      </c>
      <c r="J52" s="3">
        <f t="shared" si="56"/>
        <v>0.2356677030358787</v>
      </c>
      <c r="K52" s="3">
        <f t="shared" si="57"/>
        <v>0.2192125721385656</v>
      </c>
      <c r="L52" s="3">
        <f t="shared" si="58"/>
        <v>0.27906745692068657</v>
      </c>
      <c r="M52" s="3">
        <f t="shared" si="59"/>
        <v>0.18225744614135131</v>
      </c>
      <c r="N52" s="3">
        <f t="shared" si="60"/>
        <v>0.1476460201005283</v>
      </c>
      <c r="O52" s="3">
        <f t="shared" si="61"/>
        <v>0.11878547829370323</v>
      </c>
      <c r="P52" s="3">
        <f t="shared" si="62"/>
        <v>0.1113323927790093</v>
      </c>
      <c r="Q52" s="3">
        <f t="shared" si="63"/>
        <v>0.2014542795095462</v>
      </c>
      <c r="R52" s="3">
        <f t="shared" si="64"/>
        <v>0.10954599770238627</v>
      </c>
      <c r="S52" s="3">
        <f t="shared" si="65"/>
        <v>8.2640390831808297E-2</v>
      </c>
      <c r="T52" s="3">
        <f t="shared" si="66"/>
        <v>4.9287771710721628E-2</v>
      </c>
      <c r="U52" s="3">
        <f t="shared" si="67"/>
        <v>5.4411557393824417E-2</v>
      </c>
      <c r="V52" s="3">
        <f t="shared" si="68"/>
        <v>0.16264769080397556</v>
      </c>
      <c r="W52" s="3">
        <f t="shared" si="69"/>
        <v>7.3190273482904189E-2</v>
      </c>
      <c r="X52" s="3">
        <f t="shared" si="70"/>
        <v>5.0137576197448297E-2</v>
      </c>
      <c r="Y52" s="3">
        <f t="shared" si="71"/>
        <v>1.4538918419230384E-2</v>
      </c>
      <c r="Z52" s="3">
        <f t="shared" si="72"/>
        <v>2.5951139701231973E-2</v>
      </c>
      <c r="AA52" s="3">
        <f t="shared" si="73"/>
        <v>0.1916440783706248</v>
      </c>
      <c r="AB52" s="3">
        <f t="shared" si="74"/>
        <v>1.2568566605820841E-2</v>
      </c>
      <c r="AC52" s="3"/>
      <c r="AD52" s="3"/>
      <c r="AF52" s="4">
        <f t="shared" si="75"/>
        <v>-6.8642171497734976</v>
      </c>
      <c r="AG52" s="4">
        <f t="shared" si="76"/>
        <v>-6.9562257816553004</v>
      </c>
      <c r="AH52" s="4">
        <f t="shared" si="77"/>
        <v>-6.9936940067793048</v>
      </c>
      <c r="AI52" s="4">
        <f t="shared" si="78"/>
        <v>-7.0165498006022586</v>
      </c>
      <c r="AJ52" s="4">
        <f t="shared" si="79"/>
        <v>-7.0330049314995717</v>
      </c>
      <c r="AK52" s="4">
        <f t="shared" si="80"/>
        <v>-6.9731500467174508</v>
      </c>
      <c r="AL52" s="4">
        <f t="shared" si="81"/>
        <v>-7.069960057496786</v>
      </c>
      <c r="AM52" s="4">
        <f t="shared" si="82"/>
        <v>-7.104571483537609</v>
      </c>
      <c r="AN52" s="4">
        <f t="shared" si="83"/>
        <v>-7.1334320253444341</v>
      </c>
      <c r="AO52" s="4">
        <f t="shared" si="84"/>
        <v>-7.140885110859128</v>
      </c>
      <c r="AP52" s="4">
        <f t="shared" si="85"/>
        <v>-7.0507632241285911</v>
      </c>
      <c r="AQ52" s="4">
        <f t="shared" si="86"/>
        <v>-7.1426715059357511</v>
      </c>
      <c r="AR52" s="4">
        <f t="shared" si="87"/>
        <v>-7.169577112806329</v>
      </c>
      <c r="AS52" s="4">
        <f t="shared" si="88"/>
        <v>-7.2029297319274157</v>
      </c>
      <c r="AT52" s="4">
        <f t="shared" si="89"/>
        <v>-7.1978059462443129</v>
      </c>
      <c r="AU52" s="4">
        <f t="shared" si="90"/>
        <v>-7.0895698128341618</v>
      </c>
      <c r="AV52" s="4">
        <f t="shared" si="91"/>
        <v>-7.1790272301552331</v>
      </c>
      <c r="AW52" s="4">
        <f t="shared" si="92"/>
        <v>-7.202079927440689</v>
      </c>
      <c r="AX52" s="4">
        <f t="shared" si="93"/>
        <v>-7.2376785852189069</v>
      </c>
      <c r="AY52" s="4">
        <f t="shared" si="94"/>
        <v>-7.2262663639369054</v>
      </c>
      <c r="AZ52" s="4">
        <f t="shared" si="95"/>
        <v>-7.0605734252675125</v>
      </c>
      <c r="BA52" s="4">
        <f t="shared" si="96"/>
        <v>-7.2396489370323165</v>
      </c>
      <c r="BB52" s="4"/>
      <c r="BD52" t="s">
        <v>68</v>
      </c>
      <c r="BE52">
        <v>-335.33648618834502</v>
      </c>
      <c r="BF52">
        <v>-165.67120713834399</v>
      </c>
      <c r="BG52">
        <v>-169.65434022413501</v>
      </c>
      <c r="BH52">
        <v>-335.42277619337801</v>
      </c>
      <c r="BI52">
        <v>-165.712357411509</v>
      </c>
      <c r="BJ52">
        <v>-169.69933333092101</v>
      </c>
      <c r="BK52">
        <v>-335.44901685334298</v>
      </c>
      <c r="BL52">
        <v>-165.72438537754101</v>
      </c>
      <c r="BM52">
        <v>-169.71348631543901</v>
      </c>
      <c r="BN52">
        <v>-335.33776980780902</v>
      </c>
      <c r="BO52">
        <v>-165.67189968865199</v>
      </c>
      <c r="BP52">
        <v>-169.65475769767701</v>
      </c>
      <c r="BQ52">
        <v>-335.425069277273</v>
      </c>
      <c r="BR52">
        <v>-165.713654080418</v>
      </c>
      <c r="BS52">
        <v>-169.700148498809</v>
      </c>
      <c r="BT52">
        <v>-335.452851387777</v>
      </c>
      <c r="BU52">
        <v>-165.726563768913</v>
      </c>
      <c r="BV52">
        <v>-169.71496576400199</v>
      </c>
      <c r="BW52">
        <v>-335.33849846550902</v>
      </c>
      <c r="BX52">
        <v>-165.67214521142401</v>
      </c>
      <c r="BY52">
        <v>-169.655117148139</v>
      </c>
      <c r="BZ52">
        <v>-335.42440114512698</v>
      </c>
      <c r="CA52">
        <v>-165.71302064326301</v>
      </c>
      <c r="CB52">
        <v>-169.69999793075399</v>
      </c>
      <c r="CC52">
        <v>-335.449954699893</v>
      </c>
      <c r="CD52">
        <v>-165.72463363174501</v>
      </c>
      <c r="CE52">
        <v>-169.713895620226</v>
      </c>
      <c r="CF52">
        <f>-335.338764689252</f>
        <v>-335.338764689252</v>
      </c>
      <c r="CG52">
        <v>-165.67223871413</v>
      </c>
      <c r="CH52">
        <v>-169.655274235626</v>
      </c>
    </row>
    <row r="53" spans="1:86" ht="17" x14ac:dyDescent="0.25">
      <c r="A53" s="5">
        <v>5</v>
      </c>
      <c r="B53" t="s">
        <v>39</v>
      </c>
      <c r="C53" t="s">
        <v>2</v>
      </c>
      <c r="D53" t="s">
        <v>30</v>
      </c>
      <c r="E53" s="3">
        <v>1.05</v>
      </c>
      <c r="F53" s="2">
        <v>-7.265988531153285</v>
      </c>
      <c r="G53" s="3">
        <f t="shared" si="53"/>
        <v>0.33686285858944842</v>
      </c>
      <c r="H53" s="3">
        <f t="shared" si="54"/>
        <v>0.26471690977808482</v>
      </c>
      <c r="I53" s="3">
        <f t="shared" si="55"/>
        <v>0.23505101786324278</v>
      </c>
      <c r="J53" s="3">
        <f t="shared" si="56"/>
        <v>0.21741554800331286</v>
      </c>
      <c r="K53" s="3">
        <f t="shared" si="57"/>
        <v>0.20392614765750672</v>
      </c>
      <c r="L53" s="3">
        <f t="shared" si="58"/>
        <v>0.24961966059176799</v>
      </c>
      <c r="M53" s="3">
        <f t="shared" si="59"/>
        <v>0.16574266197099252</v>
      </c>
      <c r="N53" s="3">
        <f t="shared" si="60"/>
        <v>0.13639747078265962</v>
      </c>
      <c r="O53" s="3">
        <f t="shared" si="61"/>
        <v>0.11075002105754361</v>
      </c>
      <c r="P53" s="3">
        <f t="shared" si="62"/>
        <v>0.10560907347031012</v>
      </c>
      <c r="Q53" s="3">
        <f t="shared" si="63"/>
        <v>0.17298186135106697</v>
      </c>
      <c r="R53" s="3">
        <f t="shared" si="64"/>
        <v>9.406173034201526E-2</v>
      </c>
      <c r="S53" s="3">
        <f t="shared" si="65"/>
        <v>7.3189446617330844E-2</v>
      </c>
      <c r="T53" s="3">
        <f t="shared" si="66"/>
        <v>4.2318982070284505E-2</v>
      </c>
      <c r="U53" s="3">
        <f t="shared" si="67"/>
        <v>5.1290657135695028E-2</v>
      </c>
      <c r="V53" s="3">
        <f t="shared" si="68"/>
        <v>0.1346629617307169</v>
      </c>
      <c r="W53" s="3">
        <f t="shared" si="69"/>
        <v>5.8221264527526628E-2</v>
      </c>
      <c r="X53" s="3">
        <f t="shared" si="70"/>
        <v>4.1585434534666454E-2</v>
      </c>
      <c r="Y53" s="3">
        <f t="shared" si="71"/>
        <v>8.1034625766545076E-3</v>
      </c>
      <c r="Z53" s="3">
        <f t="shared" si="72"/>
        <v>2.4131448968387481E-2</v>
      </c>
      <c r="AA53" s="3">
        <f t="shared" si="73"/>
        <v>0.16731545682543914</v>
      </c>
      <c r="AB53" s="3">
        <f t="shared" si="74"/>
        <v>1.7237650113168357E-2</v>
      </c>
      <c r="AC53" s="3"/>
      <c r="AD53" s="3"/>
      <c r="AF53" s="4">
        <f t="shared" si="75"/>
        <v>-6.9291256725638366</v>
      </c>
      <c r="AG53" s="4">
        <f t="shared" si="76"/>
        <v>-7.0012716213752002</v>
      </c>
      <c r="AH53" s="4">
        <f t="shared" si="77"/>
        <v>-7.0309375132900422</v>
      </c>
      <c r="AI53" s="4">
        <f t="shared" si="78"/>
        <v>-7.0485729831499722</v>
      </c>
      <c r="AJ53" s="4">
        <f t="shared" si="79"/>
        <v>-7.0620623834957783</v>
      </c>
      <c r="AK53" s="4">
        <f t="shared" si="80"/>
        <v>-7.016368870561517</v>
      </c>
      <c r="AL53" s="4">
        <f t="shared" si="81"/>
        <v>-7.1002458691822925</v>
      </c>
      <c r="AM53" s="4">
        <f t="shared" si="82"/>
        <v>-7.1295910603706254</v>
      </c>
      <c r="AN53" s="4">
        <f t="shared" si="83"/>
        <v>-7.1552385100957414</v>
      </c>
      <c r="AO53" s="4">
        <f t="shared" si="84"/>
        <v>-7.1603794576829749</v>
      </c>
      <c r="AP53" s="4">
        <f t="shared" si="85"/>
        <v>-7.0930066698022181</v>
      </c>
      <c r="AQ53" s="4">
        <f t="shared" si="86"/>
        <v>-7.1719268008112698</v>
      </c>
      <c r="AR53" s="4">
        <f t="shared" si="87"/>
        <v>-7.1927990845359542</v>
      </c>
      <c r="AS53" s="4">
        <f t="shared" si="88"/>
        <v>-7.2236695490830005</v>
      </c>
      <c r="AT53" s="4">
        <f t="shared" si="89"/>
        <v>-7.21469787401759</v>
      </c>
      <c r="AU53" s="4">
        <f t="shared" si="90"/>
        <v>-7.1313255694225681</v>
      </c>
      <c r="AV53" s="4">
        <f t="shared" si="91"/>
        <v>-7.2077672666257584</v>
      </c>
      <c r="AW53" s="4">
        <f t="shared" si="92"/>
        <v>-7.2244030966186186</v>
      </c>
      <c r="AX53" s="4">
        <f t="shared" si="93"/>
        <v>-7.2578850685766305</v>
      </c>
      <c r="AY53" s="4">
        <f t="shared" si="94"/>
        <v>-7.2418570821848975</v>
      </c>
      <c r="AZ53" s="4">
        <f t="shared" si="95"/>
        <v>-7.0986730743278459</v>
      </c>
      <c r="BA53" s="4">
        <f t="shared" si="96"/>
        <v>-7.2487508810401167</v>
      </c>
      <c r="BB53" s="4"/>
      <c r="BD53" t="s">
        <v>67</v>
      </c>
      <c r="BE53">
        <v>-335.33653084258498</v>
      </c>
      <c r="BF53">
        <v>-165.67118773242601</v>
      </c>
      <c r="BG53">
        <v>-169.65430084598199</v>
      </c>
      <c r="BH53">
        <v>-335.42282558178198</v>
      </c>
      <c r="BI53">
        <v>-165.712352251906</v>
      </c>
      <c r="BJ53">
        <v>-169.69931609381601</v>
      </c>
      <c r="BK53">
        <v>-335.44906228688802</v>
      </c>
      <c r="BL53">
        <v>-165.72438329184499</v>
      </c>
      <c r="BM53">
        <v>-169.71347448337701</v>
      </c>
      <c r="BN53">
        <v>-335.33778566539598</v>
      </c>
      <c r="BO53">
        <v>-165.671880645698</v>
      </c>
      <c r="BP53">
        <v>-169.654723724641</v>
      </c>
      <c r="BQ53">
        <v>-335.42508826756603</v>
      </c>
      <c r="BR53">
        <v>-165.71364539310099</v>
      </c>
      <c r="BS53">
        <v>-169.70012791290799</v>
      </c>
      <c r="BT53">
        <v>-335.452877965055</v>
      </c>
      <c r="BU53">
        <v>-165.72655908975801</v>
      </c>
      <c r="BV53">
        <v>-169.714957149203</v>
      </c>
      <c r="BW53">
        <v>-335.33851232236498</v>
      </c>
      <c r="BX53">
        <v>-165.67212603097099</v>
      </c>
      <c r="BY53">
        <v>-169.65508286623501</v>
      </c>
      <c r="BZ53">
        <v>-335.42442577597501</v>
      </c>
      <c r="CA53">
        <v>-165.713013506979</v>
      </c>
      <c r="CB53">
        <v>-169.69998307660799</v>
      </c>
      <c r="CC53">
        <v>-335.44998014478</v>
      </c>
      <c r="CD53">
        <v>-165.724632531937</v>
      </c>
      <c r="CE53">
        <v>-169.713885158355</v>
      </c>
      <c r="CF53">
        <f>-335.338771729335</f>
        <v>-335.33877172933501</v>
      </c>
      <c r="CG53">
        <v>-165.67221985046601</v>
      </c>
      <c r="CH53">
        <v>-169.65523942371999</v>
      </c>
    </row>
    <row r="54" spans="1:86" ht="17" x14ac:dyDescent="0.25">
      <c r="A54" s="5">
        <v>5</v>
      </c>
      <c r="B54" t="s">
        <v>39</v>
      </c>
      <c r="C54" t="s">
        <v>2</v>
      </c>
      <c r="D54" t="s">
        <v>30</v>
      </c>
      <c r="E54" s="3">
        <v>1.1000000000000001</v>
      </c>
      <c r="F54" s="2">
        <v>-7.1741089117002144</v>
      </c>
      <c r="G54" s="3">
        <f t="shared" si="53"/>
        <v>0.30424152144967742</v>
      </c>
      <c r="H54" s="3">
        <f t="shared" si="54"/>
        <v>0.23369651127442648</v>
      </c>
      <c r="I54" s="3">
        <f t="shared" si="55"/>
        <v>0.21149787449319746</v>
      </c>
      <c r="J54" s="3">
        <f t="shared" si="56"/>
        <v>0.18744477985109587</v>
      </c>
      <c r="K54" s="3">
        <f t="shared" si="57"/>
        <v>0.18820750147682563</v>
      </c>
      <c r="L54" s="3">
        <f t="shared" si="58"/>
        <v>0.23228615669379327</v>
      </c>
      <c r="M54" s="3">
        <f t="shared" si="59"/>
        <v>0.15794616923055749</v>
      </c>
      <c r="N54" s="3">
        <f t="shared" si="60"/>
        <v>0.12836912575724568</v>
      </c>
      <c r="O54" s="3">
        <f t="shared" si="61"/>
        <v>0.10920632036496603</v>
      </c>
      <c r="P54" s="3">
        <f t="shared" si="62"/>
        <v>9.7337473588525292E-2</v>
      </c>
      <c r="Q54" s="3">
        <f t="shared" si="63"/>
        <v>0.15959333585497681</v>
      </c>
      <c r="R54" s="3">
        <f t="shared" si="64"/>
        <v>8.3215523834812899E-2</v>
      </c>
      <c r="S54" s="3">
        <f t="shared" si="65"/>
        <v>6.7827488637158595E-2</v>
      </c>
      <c r="T54" s="3">
        <f t="shared" si="66"/>
        <v>3.3139607203963806E-2</v>
      </c>
      <c r="U54" s="3">
        <f t="shared" si="67"/>
        <v>5.1682664823226254E-2</v>
      </c>
      <c r="V54" s="3">
        <f t="shared" si="68"/>
        <v>0.12324692543556814</v>
      </c>
      <c r="W54" s="3">
        <f t="shared" si="69"/>
        <v>4.5850201136940605E-2</v>
      </c>
      <c r="X54" s="3">
        <f t="shared" si="70"/>
        <v>3.7556670077115051E-2</v>
      </c>
      <c r="Y54" s="3">
        <f t="shared" si="71"/>
        <v>4.89374937653686E-3</v>
      </c>
      <c r="Z54" s="3">
        <f t="shared" si="72"/>
        <v>2.8855260440576735E-2</v>
      </c>
      <c r="AA54" s="3">
        <f t="shared" si="73"/>
        <v>0.1461498722854575</v>
      </c>
      <c r="AB54" s="3">
        <f t="shared" si="74"/>
        <v>8.2601297971276466E-3</v>
      </c>
      <c r="AC54" s="3"/>
      <c r="AD54" s="3"/>
      <c r="AF54" s="4">
        <f t="shared" si="75"/>
        <v>-6.8698673902505369</v>
      </c>
      <c r="AG54" s="4">
        <f t="shared" si="76"/>
        <v>-6.9404124004257879</v>
      </c>
      <c r="AH54" s="4">
        <f t="shared" si="77"/>
        <v>-6.9626110372070169</v>
      </c>
      <c r="AI54" s="4">
        <f t="shared" si="78"/>
        <v>-6.9866641318491185</v>
      </c>
      <c r="AJ54" s="4">
        <f t="shared" si="79"/>
        <v>-6.9859014102233887</v>
      </c>
      <c r="AK54" s="4">
        <f t="shared" si="80"/>
        <v>-6.9418227550064211</v>
      </c>
      <c r="AL54" s="4">
        <f t="shared" si="81"/>
        <v>-7.0161627424696569</v>
      </c>
      <c r="AM54" s="4">
        <f t="shared" si="82"/>
        <v>-7.0457397859429687</v>
      </c>
      <c r="AN54" s="4">
        <f t="shared" si="83"/>
        <v>-7.0649025913352483</v>
      </c>
      <c r="AO54" s="4">
        <f t="shared" si="84"/>
        <v>-7.0767714381116891</v>
      </c>
      <c r="AP54" s="4">
        <f t="shared" si="85"/>
        <v>-7.0145155758452375</v>
      </c>
      <c r="AQ54" s="4">
        <f t="shared" si="86"/>
        <v>-7.0908933878654015</v>
      </c>
      <c r="AR54" s="4">
        <f t="shared" si="87"/>
        <v>-7.1062814230630558</v>
      </c>
      <c r="AS54" s="4">
        <f t="shared" si="88"/>
        <v>-7.1409693044962506</v>
      </c>
      <c r="AT54" s="4">
        <f t="shared" si="89"/>
        <v>-7.1224262468769881</v>
      </c>
      <c r="AU54" s="4">
        <f t="shared" si="90"/>
        <v>-7.0508619862646462</v>
      </c>
      <c r="AV54" s="4">
        <f t="shared" si="91"/>
        <v>-7.1282587105632738</v>
      </c>
      <c r="AW54" s="4">
        <f t="shared" si="92"/>
        <v>-7.1365522416230993</v>
      </c>
      <c r="AX54" s="4">
        <f t="shared" si="93"/>
        <v>-7.1790026610767512</v>
      </c>
      <c r="AY54" s="4">
        <f t="shared" si="94"/>
        <v>-7.1452536512596376</v>
      </c>
      <c r="AZ54" s="4">
        <f t="shared" si="95"/>
        <v>-7.0279590394147569</v>
      </c>
      <c r="BA54" s="4">
        <f t="shared" si="96"/>
        <v>-7.1658487819030867</v>
      </c>
      <c r="BB54" s="4"/>
      <c r="BD54" t="s">
        <v>66</v>
      </c>
      <c r="BE54">
        <v>-335.33638634947698</v>
      </c>
      <c r="BF54">
        <v>-165.67117248376599</v>
      </c>
      <c r="BG54">
        <v>-169.654266035614</v>
      </c>
      <c r="BH54">
        <v>-335.422699206294</v>
      </c>
      <c r="BI54">
        <v>-165.71234457310501</v>
      </c>
      <c r="BJ54">
        <v>-169.699294382467</v>
      </c>
      <c r="BK54">
        <v>-335.44893481939101</v>
      </c>
      <c r="BL54">
        <v>-165.724380986049</v>
      </c>
      <c r="BM54">
        <v>-169.71345820684201</v>
      </c>
      <c r="BN54">
        <v>-335.337615730484</v>
      </c>
      <c r="BO54">
        <v>-165.67186619589901</v>
      </c>
      <c r="BP54">
        <v>-169.65468703632001</v>
      </c>
      <c r="BQ54">
        <v>-335.42492737028499</v>
      </c>
      <c r="BR54">
        <v>-165.713637793494</v>
      </c>
      <c r="BS54">
        <v>-169.70010861022001</v>
      </c>
      <c r="BT54">
        <v>-335.45272261565202</v>
      </c>
      <c r="BU54">
        <v>-165.726555364257</v>
      </c>
      <c r="BV54">
        <v>-169.714939150807</v>
      </c>
      <c r="BW54">
        <v>-335.33833457081698</v>
      </c>
      <c r="BX54">
        <v>-165.67210896578101</v>
      </c>
      <c r="BY54">
        <v>-169.65504726339199</v>
      </c>
      <c r="BZ54">
        <v>-335.42426502437399</v>
      </c>
      <c r="CA54">
        <v>-165.71300493263101</v>
      </c>
      <c r="CB54">
        <v>-169.69996003431299</v>
      </c>
      <c r="CC54">
        <v>-335.44982284430802</v>
      </c>
      <c r="CD54">
        <v>-165.72463080809001</v>
      </c>
      <c r="CE54">
        <v>-169.71386745639401</v>
      </c>
      <c r="CF54">
        <f>-335.338605756117</f>
        <v>-335.33860575611698</v>
      </c>
      <c r="CG54">
        <v>-165.67220289037101</v>
      </c>
      <c r="CH54">
        <v>-169.65520310058</v>
      </c>
    </row>
    <row r="55" spans="1:86" ht="17" x14ac:dyDescent="0.25">
      <c r="A55" s="5">
        <v>5</v>
      </c>
      <c r="B55" t="s">
        <v>39</v>
      </c>
      <c r="C55" t="s">
        <v>2</v>
      </c>
      <c r="D55" t="s">
        <v>30</v>
      </c>
      <c r="E55" s="3">
        <v>1.25</v>
      </c>
      <c r="F55" s="2">
        <v>-6.5550732787889752</v>
      </c>
      <c r="G55" s="3">
        <f t="shared" si="53"/>
        <v>0.22862239619039304</v>
      </c>
      <c r="H55" s="3">
        <f t="shared" si="54"/>
        <v>0.17240647820561783</v>
      </c>
      <c r="I55" s="3">
        <f t="shared" si="55"/>
        <v>0.15604250633785988</v>
      </c>
      <c r="J55" s="3">
        <f t="shared" si="56"/>
        <v>0.13554939173148473</v>
      </c>
      <c r="K55" s="3">
        <f t="shared" si="57"/>
        <v>0.13887374896840932</v>
      </c>
      <c r="L55" s="3">
        <f t="shared" si="58"/>
        <v>0.16357828423488829</v>
      </c>
      <c r="M55" s="3">
        <f t="shared" si="59"/>
        <v>0.11035443322070382</v>
      </c>
      <c r="N55" s="3">
        <f t="shared" si="60"/>
        <v>8.5534933350150943E-2</v>
      </c>
      <c r="O55" s="3">
        <f t="shared" si="61"/>
        <v>7.5459048610112767E-2</v>
      </c>
      <c r="P55" s="3">
        <f t="shared" si="62"/>
        <v>5.9494802338423192E-2</v>
      </c>
      <c r="Q55" s="3">
        <f t="shared" si="63"/>
        <v>0.10852494055981943</v>
      </c>
      <c r="R55" s="3">
        <f t="shared" si="64"/>
        <v>5.6596067708675868E-2</v>
      </c>
      <c r="S55" s="3">
        <f t="shared" si="65"/>
        <v>4.6224740664222885E-2</v>
      </c>
      <c r="T55" s="3">
        <f t="shared" si="66"/>
        <v>2.2549715255671288E-2</v>
      </c>
      <c r="U55" s="3">
        <f t="shared" si="67"/>
        <v>3.534334835528874E-2</v>
      </c>
      <c r="V55" s="3">
        <f t="shared" si="68"/>
        <v>8.0998268722285438E-2</v>
      </c>
      <c r="W55" s="3">
        <f t="shared" si="69"/>
        <v>2.9716884952661893E-2</v>
      </c>
      <c r="X55" s="3">
        <f t="shared" si="70"/>
        <v>2.6569644321258856E-2</v>
      </c>
      <c r="Y55" s="3">
        <f t="shared" si="71"/>
        <v>3.9049514215490078E-3</v>
      </c>
      <c r="Z55" s="3">
        <f t="shared" si="72"/>
        <v>2.3267621363721069E-2</v>
      </c>
      <c r="AA55" s="3">
        <f t="shared" si="73"/>
        <v>0.10718126010247175</v>
      </c>
      <c r="AB55" s="3">
        <f t="shared" si="74"/>
        <v>1.0598494461941499E-2</v>
      </c>
      <c r="AC55" s="3"/>
      <c r="AD55" s="3"/>
      <c r="AF55" s="4">
        <f t="shared" si="75"/>
        <v>-6.3264508825985821</v>
      </c>
      <c r="AG55" s="4">
        <f t="shared" si="76"/>
        <v>-6.3826668005833573</v>
      </c>
      <c r="AH55" s="4">
        <f t="shared" si="77"/>
        <v>-6.3990307724511153</v>
      </c>
      <c r="AI55" s="4">
        <f t="shared" si="78"/>
        <v>-6.4195238870574904</v>
      </c>
      <c r="AJ55" s="4">
        <f t="shared" si="79"/>
        <v>-6.4161995298205659</v>
      </c>
      <c r="AK55" s="4">
        <f t="shared" si="80"/>
        <v>-6.3914949945540869</v>
      </c>
      <c r="AL55" s="4">
        <f t="shared" si="81"/>
        <v>-6.4447188455682713</v>
      </c>
      <c r="AM55" s="4">
        <f t="shared" si="82"/>
        <v>-6.4695383454388242</v>
      </c>
      <c r="AN55" s="4">
        <f t="shared" si="83"/>
        <v>-6.4796142301788624</v>
      </c>
      <c r="AO55" s="4">
        <f t="shared" si="84"/>
        <v>-6.495578476450552</v>
      </c>
      <c r="AP55" s="4">
        <f t="shared" si="85"/>
        <v>-6.4465483382291557</v>
      </c>
      <c r="AQ55" s="4">
        <f t="shared" si="86"/>
        <v>-6.4984772110802993</v>
      </c>
      <c r="AR55" s="4">
        <f t="shared" si="87"/>
        <v>-6.5088485381247523</v>
      </c>
      <c r="AS55" s="4">
        <f t="shared" si="88"/>
        <v>-6.5325235635333039</v>
      </c>
      <c r="AT55" s="4">
        <f t="shared" si="89"/>
        <v>-6.5197299304336864</v>
      </c>
      <c r="AU55" s="4">
        <f t="shared" si="90"/>
        <v>-6.4740750100666897</v>
      </c>
      <c r="AV55" s="4">
        <f t="shared" si="91"/>
        <v>-6.5253563938363133</v>
      </c>
      <c r="AW55" s="4">
        <f t="shared" si="92"/>
        <v>-6.5285036344677163</v>
      </c>
      <c r="AX55" s="4">
        <f t="shared" si="93"/>
        <v>-6.5589782302105242</v>
      </c>
      <c r="AY55" s="4">
        <f t="shared" si="94"/>
        <v>-6.5318056574252541</v>
      </c>
      <c r="AZ55" s="4">
        <f t="shared" si="95"/>
        <v>-6.4478920186865034</v>
      </c>
      <c r="BA55" s="4">
        <f t="shared" si="96"/>
        <v>-6.5656717732509167</v>
      </c>
      <c r="BB55" s="4"/>
      <c r="BD55" t="s">
        <v>65</v>
      </c>
      <c r="BE55">
        <v>-335.33546250292898</v>
      </c>
      <c r="BF55">
        <v>-165.67113340872501</v>
      </c>
      <c r="BG55">
        <v>-169.65424725339901</v>
      </c>
      <c r="BH55">
        <v>-335.42181640339197</v>
      </c>
      <c r="BI55">
        <v>-165.71233161756999</v>
      </c>
      <c r="BJ55">
        <v>-169.69931335925301</v>
      </c>
      <c r="BK55">
        <v>-335.448063820225</v>
      </c>
      <c r="BL55">
        <v>-165.72437361385201</v>
      </c>
      <c r="BM55">
        <v>-169.713492702156</v>
      </c>
      <c r="BN55">
        <v>-335.336673720416</v>
      </c>
      <c r="BO55">
        <v>-165.671822188693</v>
      </c>
      <c r="BP55">
        <v>-169.65466603653201</v>
      </c>
      <c r="BQ55">
        <v>-335.42401372779898</v>
      </c>
      <c r="BR55">
        <v>-165.71361950664399</v>
      </c>
      <c r="BS55">
        <v>-169.700123908362</v>
      </c>
      <c r="BT55">
        <v>-335.45182778852302</v>
      </c>
      <c r="BU55">
        <v>-165.726545868399</v>
      </c>
      <c r="BV55">
        <v>-169.714972054942</v>
      </c>
      <c r="BW55">
        <v>-335.337364458759</v>
      </c>
      <c r="BX55">
        <v>-165.67206315069899</v>
      </c>
      <c r="BY55">
        <v>-169.65502807978501</v>
      </c>
      <c r="BZ55">
        <v>-335.42332697240499</v>
      </c>
      <c r="CA55">
        <v>-165.71298861437299</v>
      </c>
      <c r="CB55">
        <v>-169.699982375834</v>
      </c>
      <c r="CC55">
        <v>-335.44889692705601</v>
      </c>
      <c r="CD55">
        <v>-165.72462298495299</v>
      </c>
      <c r="CE55">
        <v>-169.71390143214401</v>
      </c>
      <c r="CF55">
        <f>-335.337624743411</f>
        <v>-335.33762474341103</v>
      </c>
      <c r="CG55">
        <v>-165.672164578501</v>
      </c>
      <c r="CH55">
        <v>-169.65518479534401</v>
      </c>
    </row>
    <row r="56" spans="1:86" ht="17" x14ac:dyDescent="0.25">
      <c r="A56" s="5">
        <v>5</v>
      </c>
      <c r="B56" t="s">
        <v>39</v>
      </c>
      <c r="C56" t="s">
        <v>2</v>
      </c>
      <c r="D56" t="s">
        <v>30</v>
      </c>
      <c r="E56" s="3">
        <v>1.5</v>
      </c>
      <c r="F56" s="2">
        <v>-5.3221319549402271</v>
      </c>
      <c r="G56" s="3">
        <f t="shared" si="53"/>
        <v>0.13764553862670414</v>
      </c>
      <c r="H56" s="3">
        <f t="shared" si="54"/>
        <v>0.1143242195892773</v>
      </c>
      <c r="I56" s="3">
        <f t="shared" si="55"/>
        <v>0.10361370358001931</v>
      </c>
      <c r="J56" s="3">
        <f t="shared" si="56"/>
        <v>9.9033961895965916E-2</v>
      </c>
      <c r="K56" s="3">
        <f t="shared" si="57"/>
        <v>9.2376440881781541E-2</v>
      </c>
      <c r="L56" s="3">
        <f t="shared" si="58"/>
        <v>9.0721029525633767E-2</v>
      </c>
      <c r="M56" s="3">
        <f t="shared" si="59"/>
        <v>6.3592290348483793E-2</v>
      </c>
      <c r="N56" s="3">
        <f t="shared" si="60"/>
        <v>4.7630517568467035E-2</v>
      </c>
      <c r="O56" s="3">
        <f t="shared" si="61"/>
        <v>4.5805757251982548E-2</v>
      </c>
      <c r="P56" s="3">
        <f t="shared" si="62"/>
        <v>3.0883739569761204E-2</v>
      </c>
      <c r="Q56" s="3">
        <f t="shared" si="63"/>
        <v>6.0120826848958586E-2</v>
      </c>
      <c r="R56" s="3">
        <f t="shared" si="64"/>
        <v>3.7851241366541721E-2</v>
      </c>
      <c r="S56" s="3">
        <f t="shared" si="65"/>
        <v>3.0921839048147604E-2</v>
      </c>
      <c r="T56" s="3">
        <f t="shared" si="66"/>
        <v>2.3250536311954839E-2</v>
      </c>
      <c r="U56" s="3">
        <f t="shared" si="67"/>
        <v>2.3651646451799735E-2</v>
      </c>
      <c r="V56" s="3">
        <f t="shared" si="68"/>
        <v>4.4820725510620996E-2</v>
      </c>
      <c r="W56" s="3">
        <f t="shared" si="69"/>
        <v>2.4980716875570685E-2</v>
      </c>
      <c r="X56" s="3">
        <f t="shared" si="70"/>
        <v>2.2567499787987444E-2</v>
      </c>
      <c r="Y56" s="3">
        <f t="shared" si="71"/>
        <v>1.1972925841940985E-2</v>
      </c>
      <c r="Z56" s="3">
        <f t="shared" si="72"/>
        <v>2.0035599892819E-2</v>
      </c>
      <c r="AA56" s="3">
        <f t="shared" si="73"/>
        <v>5.7666883195403251E-2</v>
      </c>
      <c r="AB56" s="3">
        <f t="shared" si="74"/>
        <v>7.1373969110437585E-3</v>
      </c>
      <c r="AC56" s="3"/>
      <c r="AD56" s="3"/>
      <c r="AF56" s="4">
        <f t="shared" si="75"/>
        <v>-5.1844864163135229</v>
      </c>
      <c r="AG56" s="4">
        <f t="shared" si="76"/>
        <v>-5.2078077353509498</v>
      </c>
      <c r="AH56" s="4">
        <f t="shared" si="77"/>
        <v>-5.2185182513602077</v>
      </c>
      <c r="AI56" s="4">
        <f t="shared" si="78"/>
        <v>-5.2230979930442611</v>
      </c>
      <c r="AJ56" s="4">
        <f t="shared" si="79"/>
        <v>-5.2297555140584455</v>
      </c>
      <c r="AK56" s="4">
        <f t="shared" si="80"/>
        <v>-5.2314109254145933</v>
      </c>
      <c r="AL56" s="4">
        <f t="shared" si="81"/>
        <v>-5.2585396645917433</v>
      </c>
      <c r="AM56" s="4">
        <f t="shared" si="82"/>
        <v>-5.27450143737176</v>
      </c>
      <c r="AN56" s="4">
        <f t="shared" si="83"/>
        <v>-5.2763261976882445</v>
      </c>
      <c r="AO56" s="4">
        <f t="shared" si="84"/>
        <v>-5.2912482153704659</v>
      </c>
      <c r="AP56" s="4">
        <f t="shared" si="85"/>
        <v>-5.2620111280912685</v>
      </c>
      <c r="AQ56" s="4">
        <f t="shared" si="86"/>
        <v>-5.2842807135736853</v>
      </c>
      <c r="AR56" s="4">
        <f t="shared" si="87"/>
        <v>-5.2912101158920795</v>
      </c>
      <c r="AS56" s="4">
        <f t="shared" si="88"/>
        <v>-5.2988814186282722</v>
      </c>
      <c r="AT56" s="4">
        <f t="shared" si="89"/>
        <v>-5.2984803084884273</v>
      </c>
      <c r="AU56" s="4">
        <f t="shared" si="90"/>
        <v>-5.2773112294296061</v>
      </c>
      <c r="AV56" s="4">
        <f t="shared" si="91"/>
        <v>-5.2971512380646564</v>
      </c>
      <c r="AW56" s="4">
        <f t="shared" si="92"/>
        <v>-5.2995644551522396</v>
      </c>
      <c r="AX56" s="4">
        <f t="shared" si="93"/>
        <v>-5.3101590290982861</v>
      </c>
      <c r="AY56" s="4">
        <f t="shared" si="94"/>
        <v>-5.3020963550474081</v>
      </c>
      <c r="AZ56" s="4">
        <f t="shared" si="95"/>
        <v>-5.2644650717448238</v>
      </c>
      <c r="BA56" s="4">
        <f t="shared" si="96"/>
        <v>-5.3149945580291833</v>
      </c>
      <c r="BB56" s="4"/>
      <c r="BD56" t="s">
        <v>64</v>
      </c>
      <c r="BE56">
        <v>-335.33353692231299</v>
      </c>
      <c r="BF56">
        <v>-165.67109956072201</v>
      </c>
      <c r="BG56">
        <v>-169.654175356926</v>
      </c>
      <c r="BH56">
        <v>-335.41988053074198</v>
      </c>
      <c r="BI56">
        <v>-165.71231932842301</v>
      </c>
      <c r="BJ56">
        <v>-169.69926203276799</v>
      </c>
      <c r="BK56">
        <v>-335.44615317568099</v>
      </c>
      <c r="BL56">
        <v>-165.72437159607901</v>
      </c>
      <c r="BM56">
        <v>-169.713465341758</v>
      </c>
      <c r="BN56">
        <v>-335.33471453009003</v>
      </c>
      <c r="BO56">
        <v>-165.67178506505499</v>
      </c>
      <c r="BP56">
        <v>-169.65459268140799</v>
      </c>
      <c r="BQ56">
        <v>-335.42205280748902</v>
      </c>
      <c r="BR56">
        <v>-165.713601986887</v>
      </c>
      <c r="BS56">
        <v>-169.70007080457901</v>
      </c>
      <c r="BT56">
        <v>-335.44988919897202</v>
      </c>
      <c r="BU56">
        <v>-165.726540389071</v>
      </c>
      <c r="BV56">
        <v>-169.714943357175</v>
      </c>
      <c r="BW56">
        <v>-335.33536526730501</v>
      </c>
      <c r="BX56">
        <v>-165.67202764773299</v>
      </c>
      <c r="BY56">
        <v>-169.65495207142001</v>
      </c>
      <c r="BZ56">
        <v>-335.42132406000098</v>
      </c>
      <c r="CA56">
        <v>-165.71297340476701</v>
      </c>
      <c r="CB56">
        <v>-169.69992961823999</v>
      </c>
      <c r="CC56">
        <v>-335.44692445687201</v>
      </c>
      <c r="CD56">
        <v>-165.724618380442</v>
      </c>
      <c r="CE56">
        <v>-169.713873996731</v>
      </c>
      <c r="CF56">
        <f>-335.335625333882</f>
        <v>-335.33562533388198</v>
      </c>
      <c r="CG56">
        <v>-165.67212633244</v>
      </c>
      <c r="CH56">
        <v>-169.655109542682</v>
      </c>
    </row>
    <row r="57" spans="1:86" ht="17" x14ac:dyDescent="0.25">
      <c r="A57" s="5">
        <v>5</v>
      </c>
      <c r="B57" t="s">
        <v>39</v>
      </c>
      <c r="C57" t="s">
        <v>2</v>
      </c>
      <c r="D57" t="s">
        <v>30</v>
      </c>
      <c r="E57" s="3">
        <v>2</v>
      </c>
      <c r="F57" s="2">
        <v>-3.5275343977586973</v>
      </c>
      <c r="G57" s="3">
        <f t="shared" si="53"/>
        <v>5.0435043969042415E-2</v>
      </c>
      <c r="H57" s="3">
        <f t="shared" si="54"/>
        <v>4.2147229803805253E-2</v>
      </c>
      <c r="I57" s="3">
        <f t="shared" si="55"/>
        <v>4.0487640391903668E-2</v>
      </c>
      <c r="J57" s="3">
        <f t="shared" si="56"/>
        <v>3.6713454205719032E-2</v>
      </c>
      <c r="K57" s="3">
        <f t="shared" si="57"/>
        <v>3.874643182859705E-2</v>
      </c>
      <c r="L57" s="3">
        <f t="shared" si="58"/>
        <v>3.8052265964893195E-2</v>
      </c>
      <c r="M57" s="3">
        <f t="shared" si="59"/>
        <v>3.1725306042746926E-2</v>
      </c>
      <c r="N57" s="3">
        <f t="shared" si="60"/>
        <v>3.1906341278854722E-2</v>
      </c>
      <c r="O57" s="3">
        <f t="shared" si="61"/>
        <v>2.7577133828747602E-2</v>
      </c>
      <c r="P57" s="3">
        <f t="shared" si="62"/>
        <v>3.2096279887229962E-2</v>
      </c>
      <c r="Q57" s="3">
        <f t="shared" si="63"/>
        <v>2.7730936348982826E-2</v>
      </c>
      <c r="R57" s="3">
        <f t="shared" si="64"/>
        <v>2.4385970642413213E-2</v>
      </c>
      <c r="S57" s="3">
        <f t="shared" si="65"/>
        <v>1.8166573992406843E-2</v>
      </c>
      <c r="T57" s="3">
        <f t="shared" si="66"/>
        <v>2.219289624783638E-2</v>
      </c>
      <c r="U57" s="3">
        <f t="shared" si="67"/>
        <v>1.1641305376006716E-2</v>
      </c>
      <c r="V57" s="3">
        <f t="shared" si="68"/>
        <v>2.2570271541027864E-2</v>
      </c>
      <c r="W57" s="3">
        <f t="shared" si="69"/>
        <v>2.0716302942246578E-2</v>
      </c>
      <c r="X57" s="3">
        <f t="shared" si="70"/>
        <v>1.1296690349182903E-2</v>
      </c>
      <c r="Y57" s="3">
        <f t="shared" si="71"/>
        <v>1.9500777457380991E-2</v>
      </c>
      <c r="Z57" s="3">
        <f t="shared" si="72"/>
        <v>1.4138181203948719E-3</v>
      </c>
      <c r="AA57" s="3">
        <f t="shared" si="73"/>
        <v>1.9156954036323004E-2</v>
      </c>
      <c r="AB57" s="3">
        <f t="shared" si="74"/>
        <v>9.1273295019846934E-3</v>
      </c>
      <c r="AC57" s="3"/>
      <c r="AD57" s="3"/>
      <c r="AF57" s="4">
        <f t="shared" si="75"/>
        <v>-3.4770993537896548</v>
      </c>
      <c r="AG57" s="4">
        <f t="shared" si="76"/>
        <v>-3.485387167954892</v>
      </c>
      <c r="AH57" s="4">
        <f t="shared" si="77"/>
        <v>-3.4870467573667936</v>
      </c>
      <c r="AI57" s="4">
        <f t="shared" si="78"/>
        <v>-3.4908209435529782</v>
      </c>
      <c r="AJ57" s="4">
        <f t="shared" si="79"/>
        <v>-3.4887879659301002</v>
      </c>
      <c r="AK57" s="4">
        <f t="shared" si="80"/>
        <v>-3.4894821317938041</v>
      </c>
      <c r="AL57" s="4">
        <f t="shared" si="81"/>
        <v>-3.4958090917159503</v>
      </c>
      <c r="AM57" s="4">
        <f t="shared" si="82"/>
        <v>-3.4956280564798425</v>
      </c>
      <c r="AN57" s="4">
        <f t="shared" si="83"/>
        <v>-3.4999572639299497</v>
      </c>
      <c r="AO57" s="4">
        <f t="shared" si="84"/>
        <v>-3.4954381178714673</v>
      </c>
      <c r="AP57" s="4">
        <f t="shared" si="85"/>
        <v>-3.4998034614097144</v>
      </c>
      <c r="AQ57" s="4">
        <f t="shared" si="86"/>
        <v>-3.503148427116284</v>
      </c>
      <c r="AR57" s="4">
        <f t="shared" si="87"/>
        <v>-3.5093678237662904</v>
      </c>
      <c r="AS57" s="4">
        <f t="shared" si="88"/>
        <v>-3.5053415015108609</v>
      </c>
      <c r="AT57" s="4">
        <f t="shared" si="89"/>
        <v>-3.5158930923826905</v>
      </c>
      <c r="AU57" s="4">
        <f t="shared" si="90"/>
        <v>-3.5049641262176694</v>
      </c>
      <c r="AV57" s="4">
        <f t="shared" si="91"/>
        <v>-3.5068180948164507</v>
      </c>
      <c r="AW57" s="4">
        <f t="shared" si="92"/>
        <v>-3.5162377074095144</v>
      </c>
      <c r="AX57" s="4">
        <f t="shared" si="93"/>
        <v>-3.5080336203013163</v>
      </c>
      <c r="AY57" s="4">
        <f t="shared" si="94"/>
        <v>-3.5261205796383024</v>
      </c>
      <c r="AZ57" s="4">
        <f t="shared" si="95"/>
        <v>-3.5083774437223743</v>
      </c>
      <c r="BA57" s="4">
        <f t="shared" si="96"/>
        <v>-3.5184070682567126</v>
      </c>
      <c r="BB57" s="4"/>
      <c r="BD57" t="s">
        <v>63</v>
      </c>
      <c r="BE57">
        <v>-335.33071859004798</v>
      </c>
      <c r="BF57">
        <v>-165.67106292455699</v>
      </c>
      <c r="BG57">
        <v>-169.654114555191</v>
      </c>
      <c r="BH57">
        <v>-335.417107909072</v>
      </c>
      <c r="BI57">
        <v>-165.712308590963</v>
      </c>
      <c r="BJ57">
        <v>-169.69924500033699</v>
      </c>
      <c r="BK57">
        <v>-335.44332988588798</v>
      </c>
      <c r="BL57">
        <v>-165.724367246838</v>
      </c>
      <c r="BM57">
        <v>-169.713405676554</v>
      </c>
      <c r="BN57">
        <v>-335.331826547395</v>
      </c>
      <c r="BO57">
        <v>-165.671744556622</v>
      </c>
      <c r="BP57">
        <v>-169.65452114726099</v>
      </c>
      <c r="BQ57">
        <v>-335.41921195537299</v>
      </c>
      <c r="BR57">
        <v>-165.71358999005699</v>
      </c>
      <c r="BS57">
        <v>-169.70005103915199</v>
      </c>
      <c r="BT57">
        <v>-335.44698763181202</v>
      </c>
      <c r="BU57">
        <v>-165.726535066221</v>
      </c>
      <c r="BV57">
        <v>-169.71488192792501</v>
      </c>
      <c r="BW57">
        <v>-335.33245053076803</v>
      </c>
      <c r="BX57">
        <v>-165.67198721072299</v>
      </c>
      <c r="BY57">
        <v>-169.654886028448</v>
      </c>
      <c r="BZ57">
        <v>-335.41846107331997</v>
      </c>
      <c r="CA57">
        <v>-165.71296390890899</v>
      </c>
      <c r="CB57">
        <v>-169.69991454227201</v>
      </c>
      <c r="CC57">
        <v>-335.44401766988699</v>
      </c>
      <c r="CD57">
        <v>-165.72461395500599</v>
      </c>
      <c r="CE57">
        <v>-169.71381118150299</v>
      </c>
      <c r="CF57">
        <f>-335.33273110096</f>
        <v>-335.33273110096002</v>
      </c>
      <c r="CG57">
        <v>-165.67208882492201</v>
      </c>
      <c r="CH57">
        <v>-169.65505132093099</v>
      </c>
    </row>
    <row r="58" spans="1:86" ht="17" x14ac:dyDescent="0.25">
      <c r="A58" s="5">
        <v>6</v>
      </c>
      <c r="B58" t="s">
        <v>39</v>
      </c>
      <c r="C58" t="s">
        <v>2</v>
      </c>
      <c r="D58" t="s">
        <v>21</v>
      </c>
      <c r="E58" s="3">
        <v>0.9</v>
      </c>
      <c r="F58" s="2">
        <v>-5.9257266153257628</v>
      </c>
      <c r="G58" s="3">
        <f t="shared" si="53"/>
        <v>0.45644897138242069</v>
      </c>
      <c r="H58" s="3">
        <f t="shared" si="54"/>
        <v>0.29120375467650828</v>
      </c>
      <c r="I58" s="3">
        <f t="shared" si="55"/>
        <v>0.24319127906267379</v>
      </c>
      <c r="J58" s="3">
        <f t="shared" si="56"/>
        <v>0.18286331552871982</v>
      </c>
      <c r="K58" s="3">
        <f t="shared" si="57"/>
        <v>0.19281753415635539</v>
      </c>
      <c r="L58" s="3">
        <f t="shared" si="58"/>
        <v>0.37834144887736265</v>
      </c>
      <c r="M58" s="3">
        <f t="shared" si="59"/>
        <v>0.23796680124950242</v>
      </c>
      <c r="N58" s="3">
        <f t="shared" si="60"/>
        <v>0.19519077947226027</v>
      </c>
      <c r="O58" s="3">
        <f t="shared" si="61"/>
        <v>0.14593236132810539</v>
      </c>
      <c r="P58" s="3">
        <f t="shared" si="62"/>
        <v>0.15031101891908794</v>
      </c>
      <c r="Q58" s="3">
        <f t="shared" si="63"/>
        <v>0.28486483818880881</v>
      </c>
      <c r="R58" s="3">
        <f t="shared" si="64"/>
        <v>0.14584145886446631</v>
      </c>
      <c r="S58" s="3">
        <f t="shared" si="65"/>
        <v>0.10018254738413823</v>
      </c>
      <c r="T58" s="3">
        <f t="shared" si="66"/>
        <v>5.469295684994524E-2</v>
      </c>
      <c r="U58" s="3">
        <f t="shared" si="67"/>
        <v>5.2278115667072633E-2</v>
      </c>
      <c r="V58" s="3">
        <f t="shared" si="68"/>
        <v>0.23812653284453233</v>
      </c>
      <c r="W58" s="3">
        <f t="shared" si="69"/>
        <v>9.9778787671947811E-2</v>
      </c>
      <c r="X58" s="3">
        <f t="shared" si="70"/>
        <v>5.267843134007677E-2</v>
      </c>
      <c r="Y58" s="3">
        <f t="shared" si="71"/>
        <v>9.0732546108647227E-3</v>
      </c>
      <c r="Z58" s="3">
        <f t="shared" si="72"/>
        <v>3.2616640410649822E-3</v>
      </c>
      <c r="AA58" s="3">
        <f t="shared" si="73"/>
        <v>0.27688320791434418</v>
      </c>
      <c r="AB58" s="3">
        <f t="shared" si="74"/>
        <v>3.3275898623789324E-2</v>
      </c>
      <c r="AC58" s="3"/>
      <c r="AD58" s="3"/>
      <c r="AF58" s="4">
        <f t="shared" si="75"/>
        <v>-5.4692776439433421</v>
      </c>
      <c r="AG58" s="4">
        <f t="shared" si="76"/>
        <v>-5.6345228606492546</v>
      </c>
      <c r="AH58" s="4">
        <f t="shared" si="77"/>
        <v>-5.682535336263089</v>
      </c>
      <c r="AI58" s="4">
        <f t="shared" si="78"/>
        <v>-5.742863299797043</v>
      </c>
      <c r="AJ58" s="4">
        <f t="shared" si="79"/>
        <v>-5.7329090811694075</v>
      </c>
      <c r="AK58" s="4">
        <f t="shared" si="80"/>
        <v>-5.5473851664484002</v>
      </c>
      <c r="AL58" s="4">
        <f t="shared" si="81"/>
        <v>-5.6877598140762604</v>
      </c>
      <c r="AM58" s="4">
        <f t="shared" si="82"/>
        <v>-5.7305358358535026</v>
      </c>
      <c r="AN58" s="4">
        <f t="shared" si="83"/>
        <v>-5.7797942539976574</v>
      </c>
      <c r="AO58" s="4">
        <f t="shared" si="84"/>
        <v>-5.7754155964066749</v>
      </c>
      <c r="AP58" s="4">
        <f t="shared" si="85"/>
        <v>-5.640861777136954</v>
      </c>
      <c r="AQ58" s="4">
        <f t="shared" si="86"/>
        <v>-5.7798851564612965</v>
      </c>
      <c r="AR58" s="4">
        <f t="shared" si="87"/>
        <v>-5.8255440679416246</v>
      </c>
      <c r="AS58" s="4">
        <f t="shared" si="88"/>
        <v>-5.8710336584758176</v>
      </c>
      <c r="AT58" s="4">
        <f t="shared" si="89"/>
        <v>-5.8734484996586902</v>
      </c>
      <c r="AU58" s="4">
        <f t="shared" si="90"/>
        <v>-5.6876000824812305</v>
      </c>
      <c r="AV58" s="4">
        <f t="shared" si="91"/>
        <v>-5.825947827653815</v>
      </c>
      <c r="AW58" s="4">
        <f t="shared" si="92"/>
        <v>-5.8730481839856861</v>
      </c>
      <c r="AX58" s="4">
        <f t="shared" si="93"/>
        <v>-5.9166533607148981</v>
      </c>
      <c r="AY58" s="4">
        <f t="shared" si="94"/>
        <v>-5.9224649512846979</v>
      </c>
      <c r="AZ58" s="4">
        <f t="shared" si="95"/>
        <v>-5.6488434074114187</v>
      </c>
      <c r="BA58" s="4">
        <f t="shared" si="96"/>
        <v>-5.9590025139495522</v>
      </c>
      <c r="BB58" s="4"/>
      <c r="BD58" t="s">
        <v>62</v>
      </c>
      <c r="BE58">
        <v>-281.24096898561299</v>
      </c>
      <c r="BF58">
        <v>-165.671270885788</v>
      </c>
      <c r="BG58">
        <v>-115.560982251469</v>
      </c>
      <c r="BH58">
        <v>-281.31381321482201</v>
      </c>
      <c r="BI58">
        <v>-165.712385428858</v>
      </c>
      <c r="BJ58">
        <v>-115.59244860260399</v>
      </c>
      <c r="BK58">
        <v>-281.33590118076302</v>
      </c>
      <c r="BL58">
        <v>-165.724408430913</v>
      </c>
      <c r="BM58">
        <v>-115.602437053743</v>
      </c>
      <c r="BN58">
        <v>-281.24202303320999</v>
      </c>
      <c r="BO58">
        <v>-165.67196757112399</v>
      </c>
      <c r="BP58">
        <v>-115.561215141475</v>
      </c>
      <c r="BQ58">
        <v>-281.31570007952701</v>
      </c>
      <c r="BR58">
        <v>-165.71368704375999</v>
      </c>
      <c r="BS58">
        <v>-115.59294901392499</v>
      </c>
      <c r="BT58">
        <v>-281.33917600533999</v>
      </c>
      <c r="BU58">
        <v>-165.72658621155799</v>
      </c>
      <c r="BV58">
        <v>-115.603457604013</v>
      </c>
      <c r="BW58">
        <v>-281.24242964596601</v>
      </c>
      <c r="BX58">
        <v>-165.67220932974499</v>
      </c>
      <c r="BY58">
        <v>-115.561231031155</v>
      </c>
      <c r="BZ58">
        <v>-281.31481886480702</v>
      </c>
      <c r="CA58">
        <v>-165.713046237615</v>
      </c>
      <c r="CB58">
        <v>-115.592561794278</v>
      </c>
      <c r="CC58">
        <v>-281.33627374657499</v>
      </c>
      <c r="CD58">
        <v>-165.724654976674</v>
      </c>
      <c r="CE58">
        <v>-115.602335174883</v>
      </c>
      <c r="CF58">
        <f>-281.242585247607</f>
        <v>-281.242585247607</v>
      </c>
      <c r="CG58">
        <v>-165.67230874704401</v>
      </c>
      <c r="CH58">
        <v>-115.56127449596001</v>
      </c>
    </row>
    <row r="59" spans="1:86" ht="17" x14ac:dyDescent="0.25">
      <c r="A59" s="5">
        <v>6</v>
      </c>
      <c r="B59" t="s">
        <v>39</v>
      </c>
      <c r="C59" t="s">
        <v>2</v>
      </c>
      <c r="D59" t="s">
        <v>21</v>
      </c>
      <c r="E59" s="3">
        <v>0.95</v>
      </c>
      <c r="F59" s="2">
        <v>-6.4106744526504311</v>
      </c>
      <c r="G59" s="3">
        <f t="shared" si="53"/>
        <v>0.44253679383844879</v>
      </c>
      <c r="H59" s="3">
        <f t="shared" si="54"/>
        <v>0.31413300692073154</v>
      </c>
      <c r="I59" s="3">
        <f t="shared" si="55"/>
        <v>0.26850832854488882</v>
      </c>
      <c r="J59" s="3">
        <f t="shared" si="56"/>
        <v>0.22994707440044238</v>
      </c>
      <c r="K59" s="3">
        <f t="shared" si="57"/>
        <v>0.22063981352761086</v>
      </c>
      <c r="L59" s="3">
        <f t="shared" si="58"/>
        <v>0.3438630164429215</v>
      </c>
      <c r="M59" s="3">
        <f t="shared" si="59"/>
        <v>0.22119909341444899</v>
      </c>
      <c r="N59" s="3">
        <f t="shared" si="60"/>
        <v>0.18022686461903259</v>
      </c>
      <c r="O59" s="3">
        <f t="shared" si="61"/>
        <v>0.14077641278614017</v>
      </c>
      <c r="P59" s="3">
        <f t="shared" si="62"/>
        <v>0.13723960817794012</v>
      </c>
      <c r="Q59" s="3">
        <f t="shared" si="63"/>
        <v>0.25574743718127824</v>
      </c>
      <c r="R59" s="3">
        <f t="shared" si="64"/>
        <v>0.12829779476366454</v>
      </c>
      <c r="S59" s="3">
        <f t="shared" si="65"/>
        <v>9.2687325281716859E-2</v>
      </c>
      <c r="T59" s="3">
        <f t="shared" si="66"/>
        <v>4.4737432146167322E-2</v>
      </c>
      <c r="U59" s="3">
        <f t="shared" si="67"/>
        <v>5.5325521235083386E-2</v>
      </c>
      <c r="V59" s="3">
        <f t="shared" si="68"/>
        <v>0.21168964755045661</v>
      </c>
      <c r="W59" s="3">
        <f t="shared" si="69"/>
        <v>8.1847145438272761E-2</v>
      </c>
      <c r="X59" s="3">
        <f t="shared" si="70"/>
        <v>4.8917555613058994E-2</v>
      </c>
      <c r="Y59" s="3">
        <f t="shared" si="71"/>
        <v>3.2820581738191024E-3</v>
      </c>
      <c r="Z59" s="3">
        <f t="shared" si="72"/>
        <v>1.4368477763655463E-2</v>
      </c>
      <c r="AA59" s="3">
        <f t="shared" si="73"/>
        <v>0.2442521691117383</v>
      </c>
      <c r="AB59" s="3">
        <f t="shared" si="74"/>
        <v>1.4083995753297884E-3</v>
      </c>
      <c r="AC59" s="3"/>
      <c r="AD59" s="3"/>
      <c r="AF59" s="4">
        <f t="shared" si="75"/>
        <v>-5.9681376588119823</v>
      </c>
      <c r="AG59" s="4">
        <f t="shared" si="76"/>
        <v>-6.0965414457296996</v>
      </c>
      <c r="AH59" s="4">
        <f t="shared" si="77"/>
        <v>-6.1421661241055423</v>
      </c>
      <c r="AI59" s="4">
        <f t="shared" si="78"/>
        <v>-6.1807273782499887</v>
      </c>
      <c r="AJ59" s="4">
        <f t="shared" si="79"/>
        <v>-6.1900346391228203</v>
      </c>
      <c r="AK59" s="4">
        <f t="shared" si="80"/>
        <v>-6.0668114362075096</v>
      </c>
      <c r="AL59" s="4">
        <f t="shared" si="81"/>
        <v>-6.1894753592359821</v>
      </c>
      <c r="AM59" s="4">
        <f t="shared" si="82"/>
        <v>-6.2304475880313985</v>
      </c>
      <c r="AN59" s="4">
        <f t="shared" si="83"/>
        <v>-6.269898039864291</v>
      </c>
      <c r="AO59" s="4">
        <f t="shared" si="84"/>
        <v>-6.273434844472491</v>
      </c>
      <c r="AP59" s="4">
        <f t="shared" si="85"/>
        <v>-6.1549270154691529</v>
      </c>
      <c r="AQ59" s="4">
        <f t="shared" si="86"/>
        <v>-6.2823766578867666</v>
      </c>
      <c r="AR59" s="4">
        <f t="shared" si="87"/>
        <v>-6.3179871273687143</v>
      </c>
      <c r="AS59" s="4">
        <f t="shared" si="88"/>
        <v>-6.3659370205042638</v>
      </c>
      <c r="AT59" s="4">
        <f t="shared" si="89"/>
        <v>-6.3553489314153477</v>
      </c>
      <c r="AU59" s="4">
        <f t="shared" si="90"/>
        <v>-6.1989848050999745</v>
      </c>
      <c r="AV59" s="4">
        <f t="shared" si="91"/>
        <v>-6.3288273072121584</v>
      </c>
      <c r="AW59" s="4">
        <f t="shared" si="92"/>
        <v>-6.3617568970373721</v>
      </c>
      <c r="AX59" s="4">
        <f t="shared" si="93"/>
        <v>-6.4139565108242502</v>
      </c>
      <c r="AY59" s="4">
        <f t="shared" si="94"/>
        <v>-6.3963059748867757</v>
      </c>
      <c r="AZ59" s="4">
        <f t="shared" si="95"/>
        <v>-6.1664222835386928</v>
      </c>
      <c r="BA59" s="4">
        <f t="shared" si="96"/>
        <v>-6.4092660530751013</v>
      </c>
      <c r="BB59" s="4"/>
      <c r="BD59" t="s">
        <v>61</v>
      </c>
      <c r="BE59">
        <v>-281.24169067691901</v>
      </c>
      <c r="BF59">
        <v>-165.67124536637201</v>
      </c>
      <c r="BG59">
        <v>-115.56093447818699</v>
      </c>
      <c r="BH59">
        <v>-281.31452219815998</v>
      </c>
      <c r="BI59">
        <v>-165.71237680267799</v>
      </c>
      <c r="BJ59">
        <v>-115.592429938671</v>
      </c>
      <c r="BK59">
        <v>-281.33661560493601</v>
      </c>
      <c r="BL59">
        <v>-165.72440181528799</v>
      </c>
      <c r="BM59">
        <v>-115.602425625287</v>
      </c>
      <c r="BN59">
        <v>-281.24277528437102</v>
      </c>
      <c r="BO59">
        <v>-165.671940933695</v>
      </c>
      <c r="BP59">
        <v>-115.561166271649</v>
      </c>
      <c r="BQ59">
        <v>-281.31646947054702</v>
      </c>
      <c r="BR59">
        <v>-165.71367487178199</v>
      </c>
      <c r="BS59">
        <v>-115.592931042342</v>
      </c>
      <c r="BT59">
        <v>-281.33995425731302</v>
      </c>
      <c r="BU59">
        <v>-165.72657895430899</v>
      </c>
      <c r="BV59">
        <v>-115.60344645318099</v>
      </c>
      <c r="BW59">
        <v>-281.24317494890801</v>
      </c>
      <c r="BX59">
        <v>-165.67218335772699</v>
      </c>
      <c r="BY59">
        <v>-115.561183091046</v>
      </c>
      <c r="BZ59">
        <v>-281.31559328684199</v>
      </c>
      <c r="CA59">
        <v>-165.71303654539599</v>
      </c>
      <c r="CB59">
        <v>-115.592545137386</v>
      </c>
      <c r="CC59">
        <v>-281.33704512003402</v>
      </c>
      <c r="CD59">
        <v>-165.724648548711</v>
      </c>
      <c r="CE59">
        <v>-115.60232821837</v>
      </c>
      <c r="CF59">
        <f>-281.24333435391</f>
        <v>-281.24333435390997</v>
      </c>
      <c r="CG59">
        <v>-165.67228240697</v>
      </c>
      <c r="CH59">
        <v>-115.56122512793</v>
      </c>
    </row>
    <row r="60" spans="1:86" ht="17" x14ac:dyDescent="0.25">
      <c r="A60" s="5">
        <v>6</v>
      </c>
      <c r="B60" t="s">
        <v>39</v>
      </c>
      <c r="C60" t="s">
        <v>2</v>
      </c>
      <c r="D60" t="s">
        <v>21</v>
      </c>
      <c r="E60" s="3">
        <v>1</v>
      </c>
      <c r="F60" s="2">
        <v>-6.6569838192282837</v>
      </c>
      <c r="G60" s="3">
        <f t="shared" si="53"/>
        <v>0.39098684414458074</v>
      </c>
      <c r="H60" s="3">
        <f t="shared" si="54"/>
        <v>0.27589713647955172</v>
      </c>
      <c r="I60" s="3">
        <f t="shared" si="55"/>
        <v>0.2394076347543832</v>
      </c>
      <c r="J60" s="3">
        <f t="shared" si="56"/>
        <v>0.20044037156749539</v>
      </c>
      <c r="K60" s="3">
        <f t="shared" si="57"/>
        <v>0.20112356737060022</v>
      </c>
      <c r="L60" s="3">
        <f t="shared" si="58"/>
        <v>0.31374772513386784</v>
      </c>
      <c r="M60" s="3">
        <f t="shared" si="59"/>
        <v>0.2019612017825434</v>
      </c>
      <c r="N60" s="3">
        <f t="shared" si="60"/>
        <v>0.17249722551842517</v>
      </c>
      <c r="O60" s="3">
        <f t="shared" si="61"/>
        <v>0.12867011794898797</v>
      </c>
      <c r="P60" s="3">
        <f t="shared" si="62"/>
        <v>0.14158420124131776</v>
      </c>
      <c r="Q60" s="3">
        <f t="shared" si="63"/>
        <v>0.22733438651145921</v>
      </c>
      <c r="R60" s="3">
        <f t="shared" si="64"/>
        <v>0.11700559403755673</v>
      </c>
      <c r="S60" s="3">
        <f t="shared" si="65"/>
        <v>8.2065764076885372E-2</v>
      </c>
      <c r="T60" s="3">
        <f t="shared" si="66"/>
        <v>4.467024863061031E-2</v>
      </c>
      <c r="U60" s="3">
        <f t="shared" si="67"/>
        <v>4.5407581823066145E-2</v>
      </c>
      <c r="V60" s="3">
        <f t="shared" si="68"/>
        <v>0.18412771720025489</v>
      </c>
      <c r="W60" s="3">
        <f t="shared" si="69"/>
        <v>7.4527790165063834E-2</v>
      </c>
      <c r="X60" s="3">
        <f t="shared" si="70"/>
        <v>3.6850033356115475E-2</v>
      </c>
      <c r="Y60" s="3">
        <f t="shared" si="71"/>
        <v>2.6703139714214785E-3</v>
      </c>
      <c r="Z60" s="3">
        <f t="shared" si="72"/>
        <v>2.6807278860596639E-3</v>
      </c>
      <c r="AA60" s="3">
        <f t="shared" si="73"/>
        <v>0.21428297204066382</v>
      </c>
      <c r="AB60" s="3">
        <f t="shared" si="74"/>
        <v>4.3501641073868669E-3</v>
      </c>
      <c r="AC60" s="3"/>
      <c r="AD60" s="3"/>
      <c r="AF60" s="4">
        <f t="shared" si="75"/>
        <v>-6.265996975083703</v>
      </c>
      <c r="AG60" s="4">
        <f t="shared" si="76"/>
        <v>-6.381086682748732</v>
      </c>
      <c r="AH60" s="4">
        <f t="shared" si="77"/>
        <v>-6.4175761844739005</v>
      </c>
      <c r="AI60" s="4">
        <f t="shared" si="78"/>
        <v>-6.4565434476607884</v>
      </c>
      <c r="AJ60" s="4">
        <f t="shared" si="79"/>
        <v>-6.4558602518576835</v>
      </c>
      <c r="AK60" s="4">
        <f t="shared" si="80"/>
        <v>-6.3432360940944159</v>
      </c>
      <c r="AL60" s="4">
        <f t="shared" si="81"/>
        <v>-6.4550226174457404</v>
      </c>
      <c r="AM60" s="4">
        <f t="shared" si="82"/>
        <v>-6.4844865937098586</v>
      </c>
      <c r="AN60" s="4">
        <f t="shared" si="83"/>
        <v>-6.5283137012792958</v>
      </c>
      <c r="AO60" s="4">
        <f t="shared" si="84"/>
        <v>-6.515399617986966</v>
      </c>
      <c r="AP60" s="4">
        <f t="shared" si="85"/>
        <v>-6.4296494327168245</v>
      </c>
      <c r="AQ60" s="4">
        <f t="shared" si="86"/>
        <v>-6.539978225190727</v>
      </c>
      <c r="AR60" s="4">
        <f t="shared" si="87"/>
        <v>-6.5749180551513984</v>
      </c>
      <c r="AS60" s="4">
        <f t="shared" si="88"/>
        <v>-6.6123135705976734</v>
      </c>
      <c r="AT60" s="4">
        <f t="shared" si="89"/>
        <v>-6.6115762374052176</v>
      </c>
      <c r="AU60" s="4">
        <f t="shared" si="90"/>
        <v>-6.4728561020280289</v>
      </c>
      <c r="AV60" s="4">
        <f t="shared" si="91"/>
        <v>-6.5824560290632199</v>
      </c>
      <c r="AW60" s="4">
        <f t="shared" si="92"/>
        <v>-6.6201337858721683</v>
      </c>
      <c r="AX60" s="4">
        <f t="shared" si="93"/>
        <v>-6.6543135052568623</v>
      </c>
      <c r="AY60" s="4">
        <f t="shared" si="94"/>
        <v>-6.6596645471143434</v>
      </c>
      <c r="AZ60" s="4">
        <f t="shared" si="95"/>
        <v>-6.4427008471876199</v>
      </c>
      <c r="BA60" s="4">
        <f t="shared" si="96"/>
        <v>-6.6613339833356706</v>
      </c>
      <c r="BB60" s="4"/>
      <c r="BD60" t="s">
        <v>60</v>
      </c>
      <c r="BE60">
        <v>-281.24210426606601</v>
      </c>
      <c r="BF60">
        <v>-165.67122594806199</v>
      </c>
      <c r="BG60">
        <v>-115.56089281662901</v>
      </c>
      <c r="BH60">
        <v>-281.31495019611202</v>
      </c>
      <c r="BI60">
        <v>-165.712367709771</v>
      </c>
      <c r="BJ60">
        <v>-115.59241357785</v>
      </c>
      <c r="BK60">
        <v>-281.33703925554403</v>
      </c>
      <c r="BL60">
        <v>-165.72439759993699</v>
      </c>
      <c r="BM60">
        <v>-115.60241459739601</v>
      </c>
      <c r="BN60">
        <v>-281.24314805121003</v>
      </c>
      <c r="BO60">
        <v>-165.67191789220701</v>
      </c>
      <c r="BP60">
        <v>-115.561121569262</v>
      </c>
      <c r="BQ60">
        <v>-281.31686562028699</v>
      </c>
      <c r="BR60">
        <v>-165.71366475883801</v>
      </c>
      <c r="BS60">
        <v>-115.592914128551</v>
      </c>
      <c r="BT60">
        <v>-281.34034678852299</v>
      </c>
      <c r="BU60">
        <v>-165.72657280029301</v>
      </c>
      <c r="BV60">
        <v>-115.60344030149901</v>
      </c>
      <c r="BW60">
        <v>-281.24354732575898</v>
      </c>
      <c r="BX60">
        <v>-165.67216122651999</v>
      </c>
      <c r="BY60">
        <v>-115.561139801083</v>
      </c>
      <c r="BZ60">
        <v>-281.31597999587501</v>
      </c>
      <c r="CA60">
        <v>-165.71302864241099</v>
      </c>
      <c r="CB60">
        <v>-115.592529235193</v>
      </c>
      <c r="CC60">
        <v>-281.33743943697198</v>
      </c>
      <c r="CD60">
        <v>-165.724643669421</v>
      </c>
      <c r="CE60">
        <v>-115.602317969119</v>
      </c>
      <c r="CF60">
        <f>-281.243710585398</f>
        <v>-281.24371058539799</v>
      </c>
      <c r="CG60">
        <v>-165.67226096853599</v>
      </c>
      <c r="CH60">
        <v>-115.561182519954</v>
      </c>
    </row>
    <row r="61" spans="1:86" ht="17" x14ac:dyDescent="0.25">
      <c r="A61" s="5">
        <v>6</v>
      </c>
      <c r="B61" t="s">
        <v>39</v>
      </c>
      <c r="C61" t="s">
        <v>2</v>
      </c>
      <c r="D61" t="s">
        <v>21</v>
      </c>
      <c r="E61" s="3">
        <v>1.05</v>
      </c>
      <c r="F61" s="2">
        <v>-6.7413131195856257</v>
      </c>
      <c r="G61" s="3">
        <f t="shared" si="53"/>
        <v>0.34673418628408115</v>
      </c>
      <c r="H61" s="3">
        <f t="shared" si="54"/>
        <v>0.2460181491237643</v>
      </c>
      <c r="I61" s="3">
        <f t="shared" si="55"/>
        <v>0.21661105469052266</v>
      </c>
      <c r="J61" s="3">
        <f t="shared" si="56"/>
        <v>0.17998525623468797</v>
      </c>
      <c r="K61" s="3">
        <f t="shared" si="57"/>
        <v>0.18575770971138361</v>
      </c>
      <c r="L61" s="3">
        <f t="shared" si="58"/>
        <v>0.27503846987685687</v>
      </c>
      <c r="M61" s="3">
        <f t="shared" si="59"/>
        <v>0.17705387365640757</v>
      </c>
      <c r="N61" s="3">
        <f t="shared" si="60"/>
        <v>0.14741218607188245</v>
      </c>
      <c r="O61" s="3">
        <f t="shared" si="61"/>
        <v>0.11281180725435824</v>
      </c>
      <c r="P61" s="3">
        <f t="shared" si="62"/>
        <v>0.11631271057336434</v>
      </c>
      <c r="Q61" s="3">
        <f t="shared" si="63"/>
        <v>0.19777041768537451</v>
      </c>
      <c r="R61" s="3">
        <f t="shared" si="64"/>
        <v>9.8176427118928267E-2</v>
      </c>
      <c r="S61" s="3">
        <f t="shared" si="65"/>
        <v>7.0400831660085039E-2</v>
      </c>
      <c r="T61" s="3">
        <f t="shared" si="66"/>
        <v>3.2879186511639347E-2</v>
      </c>
      <c r="U61" s="3">
        <f t="shared" si="67"/>
        <v>4.1259223309823234E-2</v>
      </c>
      <c r="V61" s="3">
        <f t="shared" si="68"/>
        <v>0.15913639158963289</v>
      </c>
      <c r="W61" s="3">
        <f t="shared" si="69"/>
        <v>5.8737703850188616E-2</v>
      </c>
      <c r="X61" s="3">
        <f t="shared" si="70"/>
        <v>3.1895154454185892E-2</v>
      </c>
      <c r="Y61" s="3">
        <f t="shared" si="71"/>
        <v>7.0871238597201014E-3</v>
      </c>
      <c r="Z61" s="3">
        <f t="shared" si="72"/>
        <v>3.7324796780522362E-3</v>
      </c>
      <c r="AA61" s="3">
        <f t="shared" si="73"/>
        <v>0.19500064846430565</v>
      </c>
      <c r="AB61" s="3">
        <f t="shared" si="74"/>
        <v>5.7365605128154584E-3</v>
      </c>
      <c r="AC61" s="3"/>
      <c r="AD61" s="3"/>
      <c r="AF61" s="4">
        <f t="shared" si="75"/>
        <v>-6.3945789333015446</v>
      </c>
      <c r="AG61" s="4">
        <f t="shared" si="76"/>
        <v>-6.4952949704618614</v>
      </c>
      <c r="AH61" s="4">
        <f t="shared" si="77"/>
        <v>-6.5247020648951031</v>
      </c>
      <c r="AI61" s="4">
        <f t="shared" si="78"/>
        <v>-6.5613278633509378</v>
      </c>
      <c r="AJ61" s="4">
        <f t="shared" si="79"/>
        <v>-6.5555554098742421</v>
      </c>
      <c r="AK61" s="4">
        <f t="shared" si="80"/>
        <v>-6.4662746497087689</v>
      </c>
      <c r="AL61" s="4">
        <f t="shared" si="81"/>
        <v>-6.5642592459292182</v>
      </c>
      <c r="AM61" s="4">
        <f t="shared" si="82"/>
        <v>-6.5939009335137433</v>
      </c>
      <c r="AN61" s="4">
        <f t="shared" si="83"/>
        <v>-6.6285013123312675</v>
      </c>
      <c r="AO61" s="4">
        <f t="shared" si="84"/>
        <v>-6.6250004090122614</v>
      </c>
      <c r="AP61" s="4">
        <f t="shared" si="85"/>
        <v>-6.5435427019002512</v>
      </c>
      <c r="AQ61" s="4">
        <f t="shared" si="86"/>
        <v>-6.6431366924666975</v>
      </c>
      <c r="AR61" s="4">
        <f t="shared" si="87"/>
        <v>-6.6709122879255407</v>
      </c>
      <c r="AS61" s="4">
        <f t="shared" si="88"/>
        <v>-6.7084339330739864</v>
      </c>
      <c r="AT61" s="4">
        <f t="shared" si="89"/>
        <v>-6.7000538962758025</v>
      </c>
      <c r="AU61" s="4">
        <f t="shared" si="90"/>
        <v>-6.5821767279959928</v>
      </c>
      <c r="AV61" s="4">
        <f t="shared" si="91"/>
        <v>-6.6825754157354371</v>
      </c>
      <c r="AW61" s="4">
        <f t="shared" si="92"/>
        <v>-6.7094179651314398</v>
      </c>
      <c r="AX61" s="4">
        <f t="shared" si="93"/>
        <v>-6.7484002434453458</v>
      </c>
      <c r="AY61" s="4">
        <f t="shared" si="94"/>
        <v>-6.7375806399075735</v>
      </c>
      <c r="AZ61" s="4">
        <f t="shared" si="95"/>
        <v>-6.5463124711213201</v>
      </c>
      <c r="BA61" s="4">
        <f t="shared" si="96"/>
        <v>-6.7470496800984412</v>
      </c>
      <c r="BB61" s="4"/>
      <c r="BD61" t="s">
        <v>59</v>
      </c>
      <c r="BE61">
        <v>-281.24225474477203</v>
      </c>
      <c r="BF61">
        <v>-165.67120757374201</v>
      </c>
      <c r="BG61">
        <v>-115.56085676127</v>
      </c>
      <c r="BH61">
        <v>-281.315112639056</v>
      </c>
      <c r="BI61">
        <v>-165.712359601565</v>
      </c>
      <c r="BJ61">
        <v>-115.59240212651601</v>
      </c>
      <c r="BK61">
        <v>-281.33720115635401</v>
      </c>
      <c r="BL61">
        <v>-165.72439421496099</v>
      </c>
      <c r="BM61">
        <v>-115.602409167232</v>
      </c>
      <c r="BN61">
        <v>-281.24328760135103</v>
      </c>
      <c r="BO61">
        <v>-165.671899401871</v>
      </c>
      <c r="BP61">
        <v>-115.561083535328</v>
      </c>
      <c r="BQ61">
        <v>-281.31701746110599</v>
      </c>
      <c r="BR61">
        <v>-165.71365511721501</v>
      </c>
      <c r="BS61">
        <v>-115.592901531352</v>
      </c>
      <c r="BT61">
        <v>-281.34051002197998</v>
      </c>
      <c r="BU61">
        <v>-165.726568032925</v>
      </c>
      <c r="BV61">
        <v>-115.603433939482</v>
      </c>
      <c r="BW61">
        <v>-281.24367278043701</v>
      </c>
      <c r="BX61">
        <v>-165.67214209084401</v>
      </c>
      <c r="BY61">
        <v>-115.56110289096701</v>
      </c>
      <c r="BZ61">
        <v>-281.31612437463298</v>
      </c>
      <c r="CA61">
        <v>-165.71302041211899</v>
      </c>
      <c r="CB61">
        <v>-115.592517450768</v>
      </c>
      <c r="CC61">
        <v>-281.33758244253602</v>
      </c>
      <c r="CD61">
        <v>-165.72463901658401</v>
      </c>
      <c r="CE61">
        <v>-115.602312650979</v>
      </c>
      <c r="CF61">
        <f>-281.243818888532</f>
        <v>-281.24381888853202</v>
      </c>
      <c r="CG61">
        <v>-165.672242028939</v>
      </c>
      <c r="CH61">
        <v>-115.561144647059</v>
      </c>
    </row>
    <row r="62" spans="1:86" ht="17" x14ac:dyDescent="0.25">
      <c r="A62" s="5">
        <v>6</v>
      </c>
      <c r="B62" t="s">
        <v>39</v>
      </c>
      <c r="C62" t="s">
        <v>2</v>
      </c>
      <c r="D62" t="s">
        <v>21</v>
      </c>
      <c r="E62" s="3">
        <v>1.1000000000000001</v>
      </c>
      <c r="F62" s="2">
        <v>-6.7015452589212163</v>
      </c>
      <c r="G62" s="3">
        <f t="shared" si="53"/>
        <v>0.31452457025584657</v>
      </c>
      <c r="H62" s="3">
        <f t="shared" si="54"/>
        <v>0.23363722712307133</v>
      </c>
      <c r="I62" s="3">
        <f t="shared" si="55"/>
        <v>0.2015985831022471</v>
      </c>
      <c r="J62" s="3">
        <f t="shared" si="56"/>
        <v>0.18060470702235953</v>
      </c>
      <c r="K62" s="3">
        <f t="shared" si="57"/>
        <v>0.16798426806400535</v>
      </c>
      <c r="L62" s="3">
        <f t="shared" si="58"/>
        <v>0.24195996593183988</v>
      </c>
      <c r="M62" s="3">
        <f t="shared" si="59"/>
        <v>0.16291828008817166</v>
      </c>
      <c r="N62" s="3">
        <f t="shared" si="60"/>
        <v>0.12894185727720675</v>
      </c>
      <c r="O62" s="3">
        <f t="shared" si="61"/>
        <v>0.11109583629226538</v>
      </c>
      <c r="P62" s="3">
        <f t="shared" si="62"/>
        <v>9.3294462852587579E-2</v>
      </c>
      <c r="Q62" s="3">
        <f t="shared" si="63"/>
        <v>0.17079904448506333</v>
      </c>
      <c r="R62" s="3">
        <f t="shared" si="64"/>
        <v>8.5762511271266995E-2</v>
      </c>
      <c r="S62" s="3">
        <f t="shared" si="65"/>
        <v>5.7806526306439565E-2</v>
      </c>
      <c r="T62" s="3">
        <f t="shared" si="66"/>
        <v>3.0009639656324083E-2</v>
      </c>
      <c r="U62" s="3">
        <f t="shared" si="67"/>
        <v>2.8475656835145635E-2</v>
      </c>
      <c r="V62" s="3">
        <f t="shared" si="68"/>
        <v>0.1352185837616755</v>
      </c>
      <c r="W62" s="3">
        <f t="shared" si="69"/>
        <v>4.718462686281466E-2</v>
      </c>
      <c r="X62" s="3">
        <f t="shared" si="70"/>
        <v>2.2238860821055972E-2</v>
      </c>
      <c r="Y62" s="3">
        <f t="shared" si="71"/>
        <v>1.0533458661646122E-2</v>
      </c>
      <c r="Z62" s="3">
        <f t="shared" si="72"/>
        <v>3.9337461735753365E-3</v>
      </c>
      <c r="AA62" s="3">
        <f t="shared" si="73"/>
        <v>0.17389706454017873</v>
      </c>
      <c r="AB62" s="3">
        <f t="shared" si="74"/>
        <v>3.0917803931300725E-3</v>
      </c>
      <c r="AC62" s="3"/>
      <c r="AD62" s="3"/>
      <c r="AF62" s="4">
        <f t="shared" si="75"/>
        <v>-6.3870206886653698</v>
      </c>
      <c r="AG62" s="4">
        <f t="shared" si="76"/>
        <v>-6.467908031798145</v>
      </c>
      <c r="AH62" s="4">
        <f t="shared" si="77"/>
        <v>-6.4999466758189692</v>
      </c>
      <c r="AI62" s="4">
        <f t="shared" si="78"/>
        <v>-6.5209405518988568</v>
      </c>
      <c r="AJ62" s="4">
        <f t="shared" si="79"/>
        <v>-6.533560990857211</v>
      </c>
      <c r="AK62" s="4">
        <f t="shared" si="80"/>
        <v>-6.4595852929893764</v>
      </c>
      <c r="AL62" s="4">
        <f t="shared" si="81"/>
        <v>-6.5386269788330447</v>
      </c>
      <c r="AM62" s="4">
        <f t="shared" si="82"/>
        <v>-6.5726034016440096</v>
      </c>
      <c r="AN62" s="4">
        <f t="shared" si="83"/>
        <v>-6.5904494226289509</v>
      </c>
      <c r="AO62" s="4">
        <f t="shared" si="84"/>
        <v>-6.6082507960686288</v>
      </c>
      <c r="AP62" s="4">
        <f t="shared" si="85"/>
        <v>-6.530746214436153</v>
      </c>
      <c r="AQ62" s="4">
        <f t="shared" si="86"/>
        <v>-6.6157827476499493</v>
      </c>
      <c r="AR62" s="4">
        <f t="shared" si="87"/>
        <v>-6.6437387326147768</v>
      </c>
      <c r="AS62" s="4">
        <f t="shared" si="88"/>
        <v>-6.6715356192648922</v>
      </c>
      <c r="AT62" s="4">
        <f t="shared" si="89"/>
        <v>-6.6730696020860707</v>
      </c>
      <c r="AU62" s="4">
        <f t="shared" si="90"/>
        <v>-6.5663266751595408</v>
      </c>
      <c r="AV62" s="4">
        <f t="shared" si="91"/>
        <v>-6.6543606320584017</v>
      </c>
      <c r="AW62" s="4">
        <f t="shared" si="92"/>
        <v>-6.6793063981001604</v>
      </c>
      <c r="AX62" s="4">
        <f t="shared" si="93"/>
        <v>-6.7120787175828625</v>
      </c>
      <c r="AY62" s="4">
        <f t="shared" si="94"/>
        <v>-6.7054790050947917</v>
      </c>
      <c r="AZ62" s="4">
        <f t="shared" si="95"/>
        <v>-6.5276481943810376</v>
      </c>
      <c r="BA62" s="4">
        <f t="shared" si="96"/>
        <v>-6.6984534785280863</v>
      </c>
      <c r="BB62" s="4"/>
      <c r="BD62" t="s">
        <v>58</v>
      </c>
      <c r="BE62">
        <v>-281.242195442303</v>
      </c>
      <c r="BF62">
        <v>-165.67118846625601</v>
      </c>
      <c r="BG62">
        <v>-115.56082861111599</v>
      </c>
      <c r="BH62">
        <v>-281.31505696966798</v>
      </c>
      <c r="BI62">
        <v>-165.71235264469701</v>
      </c>
      <c r="BJ62">
        <v>-115.592397057859</v>
      </c>
      <c r="BK62">
        <v>-281.33715369294902</v>
      </c>
      <c r="BL62">
        <v>-165.72438797392999</v>
      </c>
      <c r="BM62">
        <v>-115.60240739507999</v>
      </c>
      <c r="BN62">
        <v>-281.24322894944498</v>
      </c>
      <c r="BO62">
        <v>-165.671881146565</v>
      </c>
      <c r="BP62">
        <v>-115.561053798896</v>
      </c>
      <c r="BQ62">
        <v>-281.31696331699499</v>
      </c>
      <c r="BR62">
        <v>-165.71364830733901</v>
      </c>
      <c r="BS62">
        <v>-115.592895044733</v>
      </c>
      <c r="BT62">
        <v>-281.34047025669997</v>
      </c>
      <c r="BU62">
        <v>-165.726563318242</v>
      </c>
      <c r="BV62">
        <v>-115.603432828661</v>
      </c>
      <c r="BW62">
        <v>-281.24360544363702</v>
      </c>
      <c r="BX62">
        <v>-165.672124219388</v>
      </c>
      <c r="BY62">
        <v>-115.56107381812301</v>
      </c>
      <c r="BZ62">
        <v>-281.316072743181</v>
      </c>
      <c r="CA62">
        <v>-165.713015328545</v>
      </c>
      <c r="CB62">
        <v>-115.592514494174</v>
      </c>
      <c r="CC62">
        <v>-281.33753765118399</v>
      </c>
      <c r="CD62">
        <v>-165.72463744177401</v>
      </c>
      <c r="CE62">
        <v>-115.602312738252</v>
      </c>
      <c r="CF62">
        <f>-281.243746479185</f>
        <v>-281.24374647918501</v>
      </c>
      <c r="CG62">
        <v>-165.672225826074</v>
      </c>
      <c r="CH62">
        <v>-115.561118183994</v>
      </c>
    </row>
    <row r="63" spans="1:86" ht="17" x14ac:dyDescent="0.25">
      <c r="A63" s="5">
        <v>6</v>
      </c>
      <c r="B63" t="s">
        <v>39</v>
      </c>
      <c r="C63" t="s">
        <v>2</v>
      </c>
      <c r="D63" t="s">
        <v>21</v>
      </c>
      <c r="E63" s="3">
        <v>1.25</v>
      </c>
      <c r="F63" s="2">
        <v>-6.2143423810260163</v>
      </c>
      <c r="G63" s="3">
        <f t="shared" si="53"/>
        <v>0.22437744935548132</v>
      </c>
      <c r="H63" s="3">
        <f t="shared" si="54"/>
        <v>0.17267888190665204</v>
      </c>
      <c r="I63" s="3">
        <f t="shared" si="55"/>
        <v>0.14645601916143125</v>
      </c>
      <c r="J63" s="3">
        <f t="shared" si="56"/>
        <v>0.13878352558486551</v>
      </c>
      <c r="K63" s="3">
        <f t="shared" si="57"/>
        <v>0.1189435074287406</v>
      </c>
      <c r="L63" s="3">
        <f t="shared" si="58"/>
        <v>0.16919252759152581</v>
      </c>
      <c r="M63" s="3">
        <f t="shared" si="59"/>
        <v>0.12173412405832629</v>
      </c>
      <c r="N63" s="3">
        <f t="shared" si="60"/>
        <v>9.3341353538543892E-2</v>
      </c>
      <c r="O63" s="3">
        <f t="shared" si="61"/>
        <v>9.0618764821087439E-2</v>
      </c>
      <c r="P63" s="3">
        <f t="shared" si="62"/>
        <v>6.3552217255493204E-2</v>
      </c>
      <c r="Q63" s="3">
        <f t="shared" si="63"/>
        <v>0.11009721199348377</v>
      </c>
      <c r="R63" s="3">
        <f t="shared" si="64"/>
        <v>5.8907484457132675E-2</v>
      </c>
      <c r="S63" s="3">
        <f t="shared" si="65"/>
        <v>3.8584262768794453E-2</v>
      </c>
      <c r="T63" s="3">
        <f t="shared" si="66"/>
        <v>2.5345741057237525E-2</v>
      </c>
      <c r="U63" s="3">
        <f t="shared" si="67"/>
        <v>1.7261538374472529E-2</v>
      </c>
      <c r="V63" s="3">
        <f t="shared" si="68"/>
        <v>8.0549554194462303E-2</v>
      </c>
      <c r="W63" s="3">
        <f t="shared" si="69"/>
        <v>2.7494164656536313E-2</v>
      </c>
      <c r="X63" s="3">
        <f t="shared" si="70"/>
        <v>1.1205717383919733E-2</v>
      </c>
      <c r="Y63" s="3">
        <f t="shared" si="71"/>
        <v>7.2907708246869873E-3</v>
      </c>
      <c r="Z63" s="3">
        <f t="shared" si="72"/>
        <v>5.8838010660373641E-3</v>
      </c>
      <c r="AA63" s="3">
        <f t="shared" si="73"/>
        <v>0.12558063426993904</v>
      </c>
      <c r="AB63" s="3">
        <f t="shared" si="74"/>
        <v>3.6060906245429791E-3</v>
      </c>
      <c r="AC63" s="3"/>
      <c r="AD63" s="3"/>
      <c r="AF63" s="4">
        <f t="shared" si="75"/>
        <v>-5.989964931670535</v>
      </c>
      <c r="AG63" s="4">
        <f t="shared" si="76"/>
        <v>-6.0416634991193643</v>
      </c>
      <c r="AH63" s="4">
        <f t="shared" si="77"/>
        <v>-6.0678863618645851</v>
      </c>
      <c r="AI63" s="4">
        <f t="shared" si="78"/>
        <v>-6.0755588554411508</v>
      </c>
      <c r="AJ63" s="4">
        <f t="shared" si="79"/>
        <v>-6.0953988735972757</v>
      </c>
      <c r="AK63" s="4">
        <f t="shared" si="80"/>
        <v>-6.0451498534344905</v>
      </c>
      <c r="AL63" s="4">
        <f t="shared" si="81"/>
        <v>-6.09260825696769</v>
      </c>
      <c r="AM63" s="4">
        <f t="shared" si="82"/>
        <v>-6.1210010274874724</v>
      </c>
      <c r="AN63" s="4">
        <f t="shared" si="83"/>
        <v>-6.1237236162049289</v>
      </c>
      <c r="AO63" s="4">
        <f t="shared" si="84"/>
        <v>-6.1507901637705231</v>
      </c>
      <c r="AP63" s="4">
        <f t="shared" si="85"/>
        <v>-6.1042451690325326</v>
      </c>
      <c r="AQ63" s="4">
        <f t="shared" si="86"/>
        <v>-6.1554348965688837</v>
      </c>
      <c r="AR63" s="4">
        <f t="shared" si="87"/>
        <v>-6.1757581182572219</v>
      </c>
      <c r="AS63" s="4">
        <f t="shared" si="88"/>
        <v>-6.1889966399687788</v>
      </c>
      <c r="AT63" s="4">
        <f t="shared" si="89"/>
        <v>-6.1970808426515438</v>
      </c>
      <c r="AU63" s="4">
        <f t="shared" si="90"/>
        <v>-6.133792826831554</v>
      </c>
      <c r="AV63" s="4">
        <f t="shared" si="91"/>
        <v>-6.18684821636948</v>
      </c>
      <c r="AW63" s="4">
        <f t="shared" si="92"/>
        <v>-6.2031366636420966</v>
      </c>
      <c r="AX63" s="4">
        <f t="shared" si="93"/>
        <v>-6.2216331518507033</v>
      </c>
      <c r="AY63" s="4">
        <f t="shared" si="94"/>
        <v>-6.2202261820920537</v>
      </c>
      <c r="AZ63" s="4">
        <f t="shared" si="95"/>
        <v>-6.0887617467560773</v>
      </c>
      <c r="BA63" s="4">
        <f t="shared" si="96"/>
        <v>-6.2179484716505593</v>
      </c>
      <c r="BB63" s="4"/>
      <c r="BD63" t="s">
        <v>57</v>
      </c>
      <c r="BE63">
        <v>-281.24144261416598</v>
      </c>
      <c r="BF63">
        <v>-165.67114980056999</v>
      </c>
      <c r="BG63">
        <v>-115.56074719726401</v>
      </c>
      <c r="BH63">
        <v>-281.31434678848598</v>
      </c>
      <c r="BI63">
        <v>-165.712343724031</v>
      </c>
      <c r="BJ63">
        <v>-115.59237506121499</v>
      </c>
      <c r="BK63">
        <v>-281.33644937240302</v>
      </c>
      <c r="BL63">
        <v>-165.72438281983401</v>
      </c>
      <c r="BM63">
        <v>-115.60239676053899</v>
      </c>
      <c r="BN63">
        <v>-281.242436895862</v>
      </c>
      <c r="BO63">
        <v>-165.671837955554</v>
      </c>
      <c r="BP63">
        <v>-115.560965381209</v>
      </c>
      <c r="BQ63">
        <v>-281.31621161797398</v>
      </c>
      <c r="BR63">
        <v>-165.71363389198601</v>
      </c>
      <c r="BS63">
        <v>-115.592868537112</v>
      </c>
      <c r="BT63">
        <v>-281.33972765579603</v>
      </c>
      <c r="BU63">
        <v>-165.726553088489</v>
      </c>
      <c r="BV63">
        <v>-115.603420131673</v>
      </c>
      <c r="BW63">
        <v>-281.24279351842699</v>
      </c>
      <c r="BX63">
        <v>-165.67208023991699</v>
      </c>
      <c r="BY63">
        <v>-115.560985545035</v>
      </c>
      <c r="BZ63">
        <v>-281.31530423984702</v>
      </c>
      <c r="CA63">
        <v>-165.713004533657</v>
      </c>
      <c r="CB63">
        <v>-115.592490396695</v>
      </c>
      <c r="CC63">
        <v>-281.336776226334</v>
      </c>
      <c r="CD63">
        <v>-165.724630598841</v>
      </c>
      <c r="CE63">
        <v>-115.60230393088401</v>
      </c>
      <c r="CF63">
        <f>-281.242919905145</f>
        <v>-281.24291990514502</v>
      </c>
      <c r="CG63">
        <v>-165.672184257716</v>
      </c>
      <c r="CH63">
        <v>-115.56103258835699</v>
      </c>
    </row>
    <row r="64" spans="1:86" ht="17" x14ac:dyDescent="0.25">
      <c r="A64" s="5">
        <v>6</v>
      </c>
      <c r="B64" t="s">
        <v>39</v>
      </c>
      <c r="C64" t="s">
        <v>2</v>
      </c>
      <c r="D64" t="s">
        <v>21</v>
      </c>
      <c r="E64" s="3">
        <v>1.5</v>
      </c>
      <c r="F64" s="2">
        <v>-5.0490788373229494</v>
      </c>
      <c r="G64" s="3">
        <f t="shared" si="53"/>
        <v>0.16171762958338665</v>
      </c>
      <c r="H64" s="3">
        <f t="shared" si="54"/>
        <v>0.12654589655288184</v>
      </c>
      <c r="I64" s="3">
        <f t="shared" si="55"/>
        <v>0.12459485279379034</v>
      </c>
      <c r="J64" s="3">
        <f t="shared" si="56"/>
        <v>0.10348610046271567</v>
      </c>
      <c r="K64" s="3">
        <f t="shared" si="57"/>
        <v>0.1225478560629405</v>
      </c>
      <c r="L64" s="3">
        <f t="shared" si="58"/>
        <v>9.2301592459017812E-2</v>
      </c>
      <c r="M64" s="3">
        <f t="shared" si="59"/>
        <v>5.5900742768624667E-2</v>
      </c>
      <c r="N64" s="3">
        <f t="shared" si="60"/>
        <v>5.6394283366203446E-2</v>
      </c>
      <c r="O64" s="3">
        <f t="shared" si="61"/>
        <v>3.2035095584244111E-2</v>
      </c>
      <c r="P64" s="3">
        <f t="shared" si="62"/>
        <v>5.6912096452188088E-2</v>
      </c>
      <c r="Q64" s="3">
        <f t="shared" si="63"/>
        <v>5.8980426993517909E-2</v>
      </c>
      <c r="R64" s="3">
        <f t="shared" si="64"/>
        <v>2.1391624636703632E-2</v>
      </c>
      <c r="S64" s="3">
        <f t="shared" si="65"/>
        <v>2.1372914799864695E-2</v>
      </c>
      <c r="T64" s="3">
        <f t="shared" si="66"/>
        <v>3.2528851140645187E-3</v>
      </c>
      <c r="U64" s="3">
        <f t="shared" si="67"/>
        <v>2.1353284807116069E-2</v>
      </c>
      <c r="V64" s="3">
        <f t="shared" si="68"/>
        <v>4.2319844260767958E-2</v>
      </c>
      <c r="W64" s="3">
        <f t="shared" si="69"/>
        <v>4.1370655707426707E-3</v>
      </c>
      <c r="X64" s="3">
        <f t="shared" si="70"/>
        <v>3.8622305166953197E-3</v>
      </c>
      <c r="Y64" s="3">
        <f t="shared" si="71"/>
        <v>2.0896875463218834E-2</v>
      </c>
      <c r="Z64" s="3">
        <f t="shared" si="72"/>
        <v>3.5738789845796148E-3</v>
      </c>
      <c r="AA64" s="3">
        <f t="shared" si="73"/>
        <v>7.5927620602606716E-2</v>
      </c>
      <c r="AB64" s="3">
        <f t="shared" si="74"/>
        <v>1.4717707006676406E-2</v>
      </c>
      <c r="AC64" s="3"/>
      <c r="AD64" s="3"/>
      <c r="AF64" s="4">
        <f t="shared" si="75"/>
        <v>-4.8873612077395627</v>
      </c>
      <c r="AG64" s="4">
        <f t="shared" si="76"/>
        <v>-4.9225329407700675</v>
      </c>
      <c r="AH64" s="4">
        <f t="shared" si="77"/>
        <v>-4.924483984529159</v>
      </c>
      <c r="AI64" s="4">
        <f t="shared" si="78"/>
        <v>-4.9455927368602337</v>
      </c>
      <c r="AJ64" s="4">
        <f t="shared" si="79"/>
        <v>-4.9265309812600089</v>
      </c>
      <c r="AK64" s="4">
        <f t="shared" si="80"/>
        <v>-4.9567772448639316</v>
      </c>
      <c r="AL64" s="4">
        <f t="shared" si="81"/>
        <v>-4.9931780945543247</v>
      </c>
      <c r="AM64" s="4">
        <f t="shared" si="82"/>
        <v>-4.9926845539567459</v>
      </c>
      <c r="AN64" s="4">
        <f t="shared" si="83"/>
        <v>-5.0170437417387053</v>
      </c>
      <c r="AO64" s="4">
        <f t="shared" si="84"/>
        <v>-4.9921667408707613</v>
      </c>
      <c r="AP64" s="4">
        <f t="shared" si="85"/>
        <v>-4.9900984103294315</v>
      </c>
      <c r="AQ64" s="4">
        <f t="shared" si="86"/>
        <v>-5.0276872126862457</v>
      </c>
      <c r="AR64" s="4">
        <f t="shared" si="87"/>
        <v>-5.0277059225230847</v>
      </c>
      <c r="AS64" s="4">
        <f t="shared" si="88"/>
        <v>-5.0523317224370139</v>
      </c>
      <c r="AT64" s="4">
        <f t="shared" si="89"/>
        <v>-5.0277255525158333</v>
      </c>
      <c r="AU64" s="4">
        <f t="shared" si="90"/>
        <v>-5.0067589930621814</v>
      </c>
      <c r="AV64" s="4">
        <f t="shared" si="91"/>
        <v>-5.0449417717522067</v>
      </c>
      <c r="AW64" s="4">
        <f t="shared" si="92"/>
        <v>-5.0452166068062541</v>
      </c>
      <c r="AX64" s="4">
        <f t="shared" si="93"/>
        <v>-5.0699757127861682</v>
      </c>
      <c r="AY64" s="4">
        <f t="shared" si="94"/>
        <v>-5.0455049583383698</v>
      </c>
      <c r="AZ64" s="4">
        <f t="shared" si="95"/>
        <v>-4.9731512167203427</v>
      </c>
      <c r="BA64" s="4">
        <f t="shared" si="96"/>
        <v>-5.0637965443296258</v>
      </c>
      <c r="BB64" s="4"/>
      <c r="BD64" t="s">
        <v>56</v>
      </c>
      <c r="BE64">
        <v>-281.23957775164001</v>
      </c>
      <c r="BF64">
        <v>-165.67111878244901</v>
      </c>
      <c r="BG64">
        <v>-115.560670463666</v>
      </c>
      <c r="BH64">
        <v>-281.312510931313</v>
      </c>
      <c r="BI64">
        <v>-165.71232449658399</v>
      </c>
      <c r="BJ64">
        <v>-115.59234187948201</v>
      </c>
      <c r="BK64">
        <v>-281.33460611364302</v>
      </c>
      <c r="BL64">
        <v>-165.724374339142</v>
      </c>
      <c r="BM64">
        <v>-115.602384110068</v>
      </c>
      <c r="BN64">
        <v>-281.24059042817299</v>
      </c>
      <c r="BO64">
        <v>-165.67180541290901</v>
      </c>
      <c r="BP64">
        <v>-115.560885888247</v>
      </c>
      <c r="BQ64">
        <v>-281.31439534273198</v>
      </c>
      <c r="BR64">
        <v>-165.713609027052</v>
      </c>
      <c r="BS64">
        <v>-115.592829180219</v>
      </c>
      <c r="BT64">
        <v>-281.337905151634</v>
      </c>
      <c r="BU64">
        <v>-165.726543786007</v>
      </c>
      <c r="BV64">
        <v>-115.60340501667299</v>
      </c>
      <c r="BW64">
        <v>-281.24090773880698</v>
      </c>
      <c r="BX64">
        <v>-165.67204684663301</v>
      </c>
      <c r="BY64">
        <v>-115.56090866450199</v>
      </c>
      <c r="BZ64">
        <v>-281.31344912016198</v>
      </c>
      <c r="CA64">
        <v>-165.712980465063</v>
      </c>
      <c r="CB64">
        <v>-115.59245652586</v>
      </c>
      <c r="CC64">
        <v>-281.33492448264701</v>
      </c>
      <c r="CD64">
        <v>-165.72462183807801</v>
      </c>
      <c r="CE64">
        <v>-115.602290485514</v>
      </c>
      <c r="CF64">
        <f>-281.241029187533</f>
        <v>-281.241029187533</v>
      </c>
      <c r="CG64">
        <v>-165.67214502289801</v>
      </c>
      <c r="CH64">
        <v>-115.560958944034</v>
      </c>
    </row>
    <row r="65" spans="1:86" ht="17" x14ac:dyDescent="0.25">
      <c r="A65" s="5">
        <v>6</v>
      </c>
      <c r="B65" t="s">
        <v>39</v>
      </c>
      <c r="C65" t="s">
        <v>2</v>
      </c>
      <c r="D65" t="s">
        <v>21</v>
      </c>
      <c r="E65" s="3">
        <v>2</v>
      </c>
      <c r="F65" s="2">
        <v>-3.3037623255559123</v>
      </c>
      <c r="G65" s="3">
        <f t="shared" si="53"/>
        <v>4.777750282277804E-2</v>
      </c>
      <c r="H65" s="3">
        <f t="shared" si="54"/>
        <v>4.7877560449767653E-2</v>
      </c>
      <c r="I65" s="3">
        <f t="shared" si="55"/>
        <v>4.4529905803182057E-2</v>
      </c>
      <c r="J65" s="3">
        <f t="shared" si="56"/>
        <v>4.7943161666336831E-2</v>
      </c>
      <c r="K65" s="3">
        <f t="shared" si="57"/>
        <v>4.1017612403485781E-2</v>
      </c>
      <c r="L65" s="3">
        <f t="shared" si="58"/>
        <v>2.5180860632636914E-2</v>
      </c>
      <c r="M65" s="3">
        <f t="shared" si="59"/>
        <v>2.6466099205376459E-2</v>
      </c>
      <c r="N65" s="3">
        <f t="shared" si="60"/>
        <v>2.6576392170261531E-2</v>
      </c>
      <c r="O65" s="3">
        <f t="shared" si="61"/>
        <v>2.7308745753070962E-2</v>
      </c>
      <c r="P65" s="3">
        <f t="shared" si="62"/>
        <v>2.6692109379321316E-2</v>
      </c>
      <c r="Q65" s="3">
        <f t="shared" si="63"/>
        <v>8.8626875475750211E-3</v>
      </c>
      <c r="R65" s="3">
        <f t="shared" si="64"/>
        <v>1.0475865717648691E-2</v>
      </c>
      <c r="S65" s="3">
        <f t="shared" si="65"/>
        <v>7.0215972483524958E-3</v>
      </c>
      <c r="T65" s="3">
        <f t="shared" si="66"/>
        <v>1.1533520727902147E-2</v>
      </c>
      <c r="U65" s="3">
        <f t="shared" si="67"/>
        <v>3.3974467231892014E-3</v>
      </c>
      <c r="V65" s="3">
        <f t="shared" si="68"/>
        <v>7.0360100504407441E-4</v>
      </c>
      <c r="W65" s="3">
        <f t="shared" si="69"/>
        <v>2.4807489737850297E-3</v>
      </c>
      <c r="X65" s="3">
        <f t="shared" si="70"/>
        <v>2.755800212602022E-3</v>
      </c>
      <c r="Y65" s="3">
        <f t="shared" si="71"/>
        <v>3.6459082153177391E-3</v>
      </c>
      <c r="Z65" s="3">
        <f t="shared" si="72"/>
        <v>8.249884604877078E-3</v>
      </c>
      <c r="AA65" s="3">
        <f t="shared" si="73"/>
        <v>1.6346306204133576E-2</v>
      </c>
      <c r="AB65" s="3">
        <f t="shared" si="74"/>
        <v>1.3399988667801566E-3</v>
      </c>
      <c r="AC65" s="3"/>
      <c r="AD65" s="3"/>
      <c r="AF65" s="4">
        <f t="shared" si="75"/>
        <v>-3.2559848227331343</v>
      </c>
      <c r="AG65" s="4">
        <f t="shared" si="76"/>
        <v>-3.2558847651061447</v>
      </c>
      <c r="AH65" s="4">
        <f t="shared" si="77"/>
        <v>-3.2592324197527303</v>
      </c>
      <c r="AI65" s="4">
        <f t="shared" si="78"/>
        <v>-3.2558191638895755</v>
      </c>
      <c r="AJ65" s="4">
        <f t="shared" si="79"/>
        <v>-3.2627447131524265</v>
      </c>
      <c r="AK65" s="4">
        <f t="shared" si="80"/>
        <v>-3.2785814649232754</v>
      </c>
      <c r="AL65" s="4">
        <f t="shared" si="81"/>
        <v>-3.2772962263505359</v>
      </c>
      <c r="AM65" s="4">
        <f t="shared" si="82"/>
        <v>-3.2771859333856508</v>
      </c>
      <c r="AN65" s="4">
        <f t="shared" si="83"/>
        <v>-3.2764535798028414</v>
      </c>
      <c r="AO65" s="4">
        <f t="shared" si="84"/>
        <v>-3.277070216176591</v>
      </c>
      <c r="AP65" s="4">
        <f t="shared" si="85"/>
        <v>-3.2948996380083373</v>
      </c>
      <c r="AQ65" s="4">
        <f t="shared" si="86"/>
        <v>-3.2932864598382636</v>
      </c>
      <c r="AR65" s="4">
        <f t="shared" si="87"/>
        <v>-3.2967407283075598</v>
      </c>
      <c r="AS65" s="4">
        <f t="shared" si="88"/>
        <v>-3.2922288048280102</v>
      </c>
      <c r="AT65" s="4">
        <f t="shared" si="89"/>
        <v>-3.3003648788327231</v>
      </c>
      <c r="AU65" s="4">
        <f t="shared" si="90"/>
        <v>-3.3030587245508682</v>
      </c>
      <c r="AV65" s="4">
        <f t="shared" si="91"/>
        <v>-3.3012815765821273</v>
      </c>
      <c r="AW65" s="4">
        <f t="shared" si="92"/>
        <v>-3.3065181257685143</v>
      </c>
      <c r="AX65" s="4">
        <f t="shared" si="93"/>
        <v>-3.3001164173405946</v>
      </c>
      <c r="AY65" s="4">
        <f t="shared" si="94"/>
        <v>-3.3120122101607894</v>
      </c>
      <c r="AZ65" s="4">
        <f t="shared" si="95"/>
        <v>-3.2874160193517787</v>
      </c>
      <c r="BA65" s="4">
        <f t="shared" si="96"/>
        <v>-3.3024223266891322</v>
      </c>
      <c r="BB65" s="4"/>
      <c r="BD65" t="s">
        <v>55</v>
      </c>
      <c r="BE65">
        <v>-281.23689347318998</v>
      </c>
      <c r="BF65">
        <v>-165.67107949209401</v>
      </c>
      <c r="BG65">
        <v>-115.56062523921599</v>
      </c>
      <c r="BH65">
        <v>-281.30985853297801</v>
      </c>
      <c r="BI65">
        <v>-165.71231586971001</v>
      </c>
      <c r="BJ65">
        <v>-115.59235408084</v>
      </c>
      <c r="BK65">
        <v>-281.33195793631103</v>
      </c>
      <c r="BL65">
        <v>-165.72437239189699</v>
      </c>
      <c r="BM65">
        <v>-115.60239162715899</v>
      </c>
      <c r="BN65">
        <v>-281.23782574746298</v>
      </c>
      <c r="BO65">
        <v>-165.671761152805</v>
      </c>
      <c r="BP65">
        <v>-115.56083984273801</v>
      </c>
      <c r="BQ65">
        <v>-281.31166396479301</v>
      </c>
      <c r="BR65">
        <v>-165.713596687874</v>
      </c>
      <c r="BS65">
        <v>-115.592844573157</v>
      </c>
      <c r="BT65">
        <v>-281.335173065042</v>
      </c>
      <c r="BU65">
        <v>-165.726538588035</v>
      </c>
      <c r="BV65">
        <v>-115.60341194900801</v>
      </c>
      <c r="BW65">
        <v>-281.23811954734299</v>
      </c>
      <c r="BX65">
        <v>-165.67200435375401</v>
      </c>
      <c r="BY65">
        <v>-115.560864437006</v>
      </c>
      <c r="BZ65">
        <v>-281.31068837190003</v>
      </c>
      <c r="CA65">
        <v>-165.71297096849599</v>
      </c>
      <c r="CB65">
        <v>-115.592469217584</v>
      </c>
      <c r="CC65">
        <v>-281.33217139154601</v>
      </c>
      <c r="CD65">
        <v>-165.72461820313001</v>
      </c>
      <c r="CE65">
        <v>-115.602299497869</v>
      </c>
      <c r="CF65">
        <f>-281.238255521737</f>
        <v>-281.23825552173702</v>
      </c>
      <c r="CG65">
        <v>-165.67210542762899</v>
      </c>
      <c r="CH65">
        <v>-115.56091126343</v>
      </c>
    </row>
    <row r="66" spans="1:86" ht="17" x14ac:dyDescent="0.25">
      <c r="A66" s="5">
        <v>7</v>
      </c>
      <c r="B66" t="s">
        <v>39</v>
      </c>
      <c r="C66" t="s">
        <v>2</v>
      </c>
      <c r="D66" t="s">
        <v>12</v>
      </c>
      <c r="E66" s="3">
        <v>0.9</v>
      </c>
      <c r="F66" s="2">
        <v>-5.4609665222926562</v>
      </c>
      <c r="G66" s="3">
        <f t="shared" si="53"/>
        <v>0.44216754304009331</v>
      </c>
      <c r="H66" s="3">
        <f t="shared" si="54"/>
        <v>0.28174773445905377</v>
      </c>
      <c r="I66" s="3">
        <f t="shared" si="55"/>
        <v>0.22900305785805042</v>
      </c>
      <c r="J66" s="3">
        <f t="shared" si="56"/>
        <v>0.17657099859864367</v>
      </c>
      <c r="K66" s="3">
        <f t="shared" si="57"/>
        <v>0.17366438076847324</v>
      </c>
      <c r="L66" s="3">
        <f t="shared" si="58"/>
        <v>0.35947013994039079</v>
      </c>
      <c r="M66" s="3">
        <f t="shared" si="59"/>
        <v>0.21011117275251046</v>
      </c>
      <c r="N66" s="3">
        <f t="shared" si="60"/>
        <v>0.16389717450208074</v>
      </c>
      <c r="O66" s="3">
        <f t="shared" si="61"/>
        <v>0.11218630437587507</v>
      </c>
      <c r="P66" s="3">
        <f t="shared" si="62"/>
        <v>0.11541035666556443</v>
      </c>
      <c r="Q66" s="3">
        <f t="shared" si="63"/>
        <v>0.2872495921603555</v>
      </c>
      <c r="R66" s="3">
        <f t="shared" si="64"/>
        <v>0.14070051211705259</v>
      </c>
      <c r="S66" s="3">
        <f t="shared" si="65"/>
        <v>9.4886049803601935E-2</v>
      </c>
      <c r="T66" s="3">
        <f t="shared" si="66"/>
        <v>4.4617902253357933E-2</v>
      </c>
      <c r="U66" s="3">
        <f t="shared" si="67"/>
        <v>4.6818417212440622E-2</v>
      </c>
      <c r="V66" s="3">
        <f t="shared" si="68"/>
        <v>0.25113931827033831</v>
      </c>
      <c r="W66" s="3">
        <f t="shared" si="69"/>
        <v>0.1059951817993241</v>
      </c>
      <c r="X66" s="3">
        <f t="shared" si="70"/>
        <v>6.038048745436253E-2</v>
      </c>
      <c r="Y66" s="3">
        <f t="shared" si="71"/>
        <v>1.0833701192099809E-2</v>
      </c>
      <c r="Z66" s="3">
        <f t="shared" si="72"/>
        <v>1.2522447485878274E-2</v>
      </c>
      <c r="AA66" s="3">
        <f t="shared" si="73"/>
        <v>0.27373470547258716</v>
      </c>
      <c r="AB66" s="3">
        <f t="shared" si="74"/>
        <v>1.25469439234136E-2</v>
      </c>
      <c r="AC66" s="3"/>
      <c r="AD66" s="3"/>
      <c r="AF66" s="4">
        <f t="shared" si="75"/>
        <v>-5.0187989792525629</v>
      </c>
      <c r="AG66" s="4">
        <f t="shared" si="76"/>
        <v>-5.1792187878336025</v>
      </c>
      <c r="AH66" s="4">
        <f t="shared" si="77"/>
        <v>-5.2319634644346058</v>
      </c>
      <c r="AI66" s="4">
        <f t="shared" si="78"/>
        <v>-5.2843955236940126</v>
      </c>
      <c r="AJ66" s="4">
        <f t="shared" si="79"/>
        <v>-5.287302141524183</v>
      </c>
      <c r="AK66" s="4">
        <f t="shared" si="80"/>
        <v>-5.1014963823522654</v>
      </c>
      <c r="AL66" s="4">
        <f t="shared" si="81"/>
        <v>-5.2508553495401458</v>
      </c>
      <c r="AM66" s="4">
        <f t="shared" si="82"/>
        <v>-5.2970693477905755</v>
      </c>
      <c r="AN66" s="4">
        <f t="shared" si="83"/>
        <v>-5.3487802179167812</v>
      </c>
      <c r="AO66" s="4">
        <f t="shared" si="84"/>
        <v>-5.3455561656270918</v>
      </c>
      <c r="AP66" s="4">
        <f t="shared" si="85"/>
        <v>-5.1737169301323007</v>
      </c>
      <c r="AQ66" s="4">
        <f t="shared" si="86"/>
        <v>-5.3202660101756036</v>
      </c>
      <c r="AR66" s="4">
        <f t="shared" si="87"/>
        <v>-5.3660804724890543</v>
      </c>
      <c r="AS66" s="4">
        <f t="shared" si="88"/>
        <v>-5.4163486200392983</v>
      </c>
      <c r="AT66" s="4">
        <f t="shared" si="89"/>
        <v>-5.4141481050802156</v>
      </c>
      <c r="AU66" s="4">
        <f t="shared" si="90"/>
        <v>-5.2098272040223179</v>
      </c>
      <c r="AV66" s="4">
        <f t="shared" si="91"/>
        <v>-5.3549713404933321</v>
      </c>
      <c r="AW66" s="4">
        <f t="shared" si="92"/>
        <v>-5.4005860348382937</v>
      </c>
      <c r="AX66" s="4">
        <f t="shared" si="93"/>
        <v>-5.4501328211005564</v>
      </c>
      <c r="AY66" s="4">
        <f t="shared" si="94"/>
        <v>-5.4484440748067779</v>
      </c>
      <c r="AZ66" s="4">
        <f t="shared" si="95"/>
        <v>-5.1872318168200691</v>
      </c>
      <c r="BA66" s="4">
        <f t="shared" si="96"/>
        <v>-5.4735134662160698</v>
      </c>
      <c r="BB66" s="4"/>
      <c r="BD66" t="s">
        <v>54</v>
      </c>
      <c r="BE66">
        <v>-242.02088057077799</v>
      </c>
      <c r="BF66">
        <v>-165.671224302799</v>
      </c>
      <c r="BG66">
        <v>-76.341658303041001</v>
      </c>
      <c r="BH66">
        <v>-242.08379059983301</v>
      </c>
      <c r="BI66">
        <v>-165.71237914639201</v>
      </c>
      <c r="BJ66">
        <v>-76.363157843275999</v>
      </c>
      <c r="BK66">
        <v>-242.10281853842599</v>
      </c>
      <c r="BL66">
        <v>-165.72441024729201</v>
      </c>
      <c r="BM66">
        <v>-76.370070626979995</v>
      </c>
      <c r="BN66">
        <v>-242.02180110146199</v>
      </c>
      <c r="BO66">
        <v>-165.67191034503199</v>
      </c>
      <c r="BP66">
        <v>-76.341761004796993</v>
      </c>
      <c r="BQ66">
        <v>-242.08550721210599</v>
      </c>
      <c r="BR66">
        <v>-165.71367378170299</v>
      </c>
      <c r="BS66">
        <v>-76.363465660114997</v>
      </c>
      <c r="BT66">
        <v>-242.105715153858</v>
      </c>
      <c r="BU66">
        <v>-165.72658355102399</v>
      </c>
      <c r="BV66">
        <v>-76.370690185854997</v>
      </c>
      <c r="BW66">
        <v>-242.02209178572201</v>
      </c>
      <c r="BX66">
        <v>-165.672154000452</v>
      </c>
      <c r="BY66">
        <v>-76.341692942872996</v>
      </c>
      <c r="BZ66">
        <v>-242.08463037538701</v>
      </c>
      <c r="CA66">
        <v>-165.71303544416099</v>
      </c>
      <c r="CB66">
        <v>-76.363116548014006</v>
      </c>
      <c r="CC66">
        <v>-242.10309295012101</v>
      </c>
      <c r="CD66">
        <v>-165.72465138275001</v>
      </c>
      <c r="CE66">
        <v>-76.369890174169001</v>
      </c>
      <c r="CF66">
        <f>-242.022227082214</f>
        <v>-242.02222708221399</v>
      </c>
      <c r="CG66">
        <v>-165.67225476910801</v>
      </c>
      <c r="CH66">
        <v>-76.341705933366995</v>
      </c>
    </row>
    <row r="67" spans="1:86" ht="17" x14ac:dyDescent="0.25">
      <c r="A67" s="5">
        <v>7</v>
      </c>
      <c r="B67" t="s">
        <v>39</v>
      </c>
      <c r="C67" t="s">
        <v>2</v>
      </c>
      <c r="D67" t="s">
        <v>12</v>
      </c>
      <c r="E67" s="3">
        <v>0.95</v>
      </c>
      <c r="F67" s="2">
        <v>-5.9396536254971171</v>
      </c>
      <c r="G67" s="3">
        <f t="shared" si="53"/>
        <v>0.41726598270699711</v>
      </c>
      <c r="H67" s="3">
        <f t="shared" si="54"/>
        <v>0.27900857851123195</v>
      </c>
      <c r="I67" s="3">
        <f t="shared" si="55"/>
        <v>0.22953554001736887</v>
      </c>
      <c r="J67" s="3">
        <f t="shared" si="56"/>
        <v>0.18836227609716261</v>
      </c>
      <c r="K67" s="3">
        <f t="shared" si="57"/>
        <v>0.1776294012697095</v>
      </c>
      <c r="L67" s="3">
        <f t="shared" si="58"/>
        <v>0.31927373837627471</v>
      </c>
      <c r="M67" s="3">
        <f t="shared" si="59"/>
        <v>0.19721463913025961</v>
      </c>
      <c r="N67" s="3">
        <f t="shared" si="60"/>
        <v>0.152069355455275</v>
      </c>
      <c r="O67" s="3">
        <f t="shared" si="61"/>
        <v>0.1171885017454084</v>
      </c>
      <c r="P67" s="3">
        <f t="shared" si="62"/>
        <v>0.10470381192742195</v>
      </c>
      <c r="Q67" s="3">
        <f t="shared" si="63"/>
        <v>0.25745634744880341</v>
      </c>
      <c r="R67" s="3">
        <f t="shared" si="64"/>
        <v>0.12415271594908361</v>
      </c>
      <c r="S67" s="3">
        <f t="shared" si="65"/>
        <v>8.2880852636770364E-2</v>
      </c>
      <c r="T67" s="3">
        <f t="shared" si="66"/>
        <v>3.6754277043724137E-2</v>
      </c>
      <c r="U67" s="3">
        <f t="shared" si="67"/>
        <v>3.9579225554999375E-2</v>
      </c>
      <c r="V67" s="3">
        <f t="shared" si="68"/>
        <v>0.22654765198506777</v>
      </c>
      <c r="W67" s="3">
        <f t="shared" si="69"/>
        <v>8.7621754358496062E-2</v>
      </c>
      <c r="X67" s="3">
        <f t="shared" si="70"/>
        <v>4.8286601227518489E-2</v>
      </c>
      <c r="Y67" s="3">
        <f t="shared" si="71"/>
        <v>3.4628353071184392E-3</v>
      </c>
      <c r="Z67" s="3">
        <f t="shared" si="72"/>
        <v>7.016932368788531E-3</v>
      </c>
      <c r="AA67" s="3">
        <f t="shared" si="73"/>
        <v>0.2404249577191111</v>
      </c>
      <c r="AB67" s="3">
        <f t="shared" si="74"/>
        <v>4.4887131754745013E-4</v>
      </c>
      <c r="AC67" s="3"/>
      <c r="AD67" s="3"/>
      <c r="AF67" s="4">
        <f t="shared" si="75"/>
        <v>-5.52238764279012</v>
      </c>
      <c r="AG67" s="4">
        <f t="shared" si="76"/>
        <v>-5.6606450469858851</v>
      </c>
      <c r="AH67" s="4">
        <f t="shared" si="77"/>
        <v>-5.7101180854797482</v>
      </c>
      <c r="AI67" s="4">
        <f t="shared" si="78"/>
        <v>-5.7512913493999545</v>
      </c>
      <c r="AJ67" s="4">
        <f t="shared" si="79"/>
        <v>-5.7620242242274076</v>
      </c>
      <c r="AK67" s="4">
        <f t="shared" si="80"/>
        <v>-5.6203798871208424</v>
      </c>
      <c r="AL67" s="4">
        <f t="shared" si="81"/>
        <v>-5.7424389863668575</v>
      </c>
      <c r="AM67" s="4">
        <f t="shared" si="82"/>
        <v>-5.7875842700418421</v>
      </c>
      <c r="AN67" s="4">
        <f t="shared" si="83"/>
        <v>-5.8224651237517087</v>
      </c>
      <c r="AO67" s="4">
        <f t="shared" si="84"/>
        <v>-5.8349498135696951</v>
      </c>
      <c r="AP67" s="4">
        <f t="shared" si="85"/>
        <v>-5.6821972780483136</v>
      </c>
      <c r="AQ67" s="4">
        <f t="shared" si="86"/>
        <v>-5.8155009095480334</v>
      </c>
      <c r="AR67" s="4">
        <f t="shared" si="87"/>
        <v>-5.8567727728603467</v>
      </c>
      <c r="AS67" s="4">
        <f t="shared" si="88"/>
        <v>-5.9028993484533929</v>
      </c>
      <c r="AT67" s="4">
        <f t="shared" si="89"/>
        <v>-5.9000743999421177</v>
      </c>
      <c r="AU67" s="4">
        <f t="shared" si="90"/>
        <v>-5.7131059735120493</v>
      </c>
      <c r="AV67" s="4">
        <f t="shared" si="91"/>
        <v>-5.852031871138621</v>
      </c>
      <c r="AW67" s="4">
        <f t="shared" si="92"/>
        <v>-5.8913670242695986</v>
      </c>
      <c r="AX67" s="4">
        <f t="shared" si="93"/>
        <v>-5.9431164608042355</v>
      </c>
      <c r="AY67" s="4">
        <f t="shared" si="94"/>
        <v>-5.9326366931283285</v>
      </c>
      <c r="AZ67" s="4">
        <f t="shared" si="95"/>
        <v>-5.699228667778006</v>
      </c>
      <c r="BA67" s="4">
        <f t="shared" si="96"/>
        <v>-5.9401024968146645</v>
      </c>
      <c r="BB67" s="4"/>
      <c r="BD67" t="s">
        <v>53</v>
      </c>
      <c r="BE67">
        <v>-242.02162662278599</v>
      </c>
      <c r="BF67">
        <v>-165.67120516109799</v>
      </c>
      <c r="BG67">
        <v>-76.341620977164993</v>
      </c>
      <c r="BH67">
        <v>-242.08454461552</v>
      </c>
      <c r="BI67">
        <v>-165.71237218789901</v>
      </c>
      <c r="BJ67">
        <v>-76.363151615909004</v>
      </c>
      <c r="BK67">
        <v>-242.103597664929</v>
      </c>
      <c r="BL67">
        <v>-165.72440566457399</v>
      </c>
      <c r="BM67">
        <v>-76.370092348341004</v>
      </c>
      <c r="BN67">
        <v>-242.02256941434899</v>
      </c>
      <c r="BO67">
        <v>-165.671890951401</v>
      </c>
      <c r="BP67">
        <v>-76.341721817850001</v>
      </c>
      <c r="BQ67">
        <v>-242.08627116272899</v>
      </c>
      <c r="BR67">
        <v>-165.71366230101</v>
      </c>
      <c r="BS67">
        <v>-76.363457703072996</v>
      </c>
      <c r="BT67">
        <v>-242.106506884796</v>
      </c>
      <c r="BU67">
        <v>-165.72657158023301</v>
      </c>
      <c r="BV67">
        <v>-76.370712202331006</v>
      </c>
      <c r="BW67">
        <v>-242.02284402062199</v>
      </c>
      <c r="BX67">
        <v>-165.67213322903001</v>
      </c>
      <c r="BY67">
        <v>-76.341655634215002</v>
      </c>
      <c r="BZ67">
        <v>-242.085404085759</v>
      </c>
      <c r="CA67">
        <v>-165.713026817832</v>
      </c>
      <c r="CB67">
        <v>-76.363109677699995</v>
      </c>
      <c r="CC67">
        <v>-242.103893932208</v>
      </c>
      <c r="CD67">
        <v>-165.72464694046201</v>
      </c>
      <c r="CE67">
        <v>-76.369913630620999</v>
      </c>
      <c r="CF67">
        <f>-242.022986472833</f>
        <v>-242.022986472833</v>
      </c>
      <c r="CG67">
        <v>-165.67223495529399</v>
      </c>
      <c r="CH67">
        <v>-76.341669218915996</v>
      </c>
    </row>
    <row r="68" spans="1:86" ht="17" x14ac:dyDescent="0.25">
      <c r="A68" s="5">
        <v>7</v>
      </c>
      <c r="B68" t="s">
        <v>39</v>
      </c>
      <c r="C68" t="s">
        <v>2</v>
      </c>
      <c r="D68" t="s">
        <v>12</v>
      </c>
      <c r="E68" s="3">
        <v>1</v>
      </c>
      <c r="F68" s="2">
        <v>-6.2087616860089181</v>
      </c>
      <c r="G68" s="3">
        <f t="shared" si="53"/>
        <v>0.363638071034174</v>
      </c>
      <c r="H68" s="3">
        <f t="shared" si="54"/>
        <v>0.2467097140960135</v>
      </c>
      <c r="I68" s="3">
        <f t="shared" si="55"/>
        <v>0.2045319184661345</v>
      </c>
      <c r="J68" s="3">
        <f t="shared" si="56"/>
        <v>0.17004746757510425</v>
      </c>
      <c r="K68" s="3">
        <f t="shared" si="57"/>
        <v>0.16027980501839245</v>
      </c>
      <c r="L68" s="3">
        <f t="shared" si="58"/>
        <v>0.2860105481181936</v>
      </c>
      <c r="M68" s="3">
        <f t="shared" si="59"/>
        <v>0.17575387784574747</v>
      </c>
      <c r="N68" s="3">
        <f t="shared" si="60"/>
        <v>0.13812786855877324</v>
      </c>
      <c r="O68" s="3">
        <f t="shared" si="61"/>
        <v>0.10346581823099488</v>
      </c>
      <c r="P68" s="3">
        <f t="shared" si="62"/>
        <v>9.8651399798669104E-2</v>
      </c>
      <c r="Q68" s="3">
        <f t="shared" si="63"/>
        <v>0.22760573894368186</v>
      </c>
      <c r="R68" s="3">
        <f t="shared" si="64"/>
        <v>0.11548890085994401</v>
      </c>
      <c r="S68" s="3">
        <f t="shared" si="65"/>
        <v>7.7361208401636183E-2</v>
      </c>
      <c r="T68" s="3">
        <f t="shared" si="66"/>
        <v>4.198125134370212E-2</v>
      </c>
      <c r="U68" s="3">
        <f t="shared" si="67"/>
        <v>3.7358383527346106E-2</v>
      </c>
      <c r="V68" s="3">
        <f t="shared" si="68"/>
        <v>0.19840333435642599</v>
      </c>
      <c r="W68" s="3">
        <f t="shared" si="69"/>
        <v>8.5356412367042722E-2</v>
      </c>
      <c r="X68" s="3">
        <f t="shared" si="70"/>
        <v>4.6977878323067657E-2</v>
      </c>
      <c r="Y68" s="3">
        <f t="shared" si="71"/>
        <v>1.1238967900055741E-2</v>
      </c>
      <c r="Z68" s="3">
        <f t="shared" si="72"/>
        <v>6.7118753916846075E-3</v>
      </c>
      <c r="AA68" s="3">
        <f t="shared" si="73"/>
        <v>0.21164075960155859</v>
      </c>
      <c r="AB68" s="3">
        <f t="shared" si="74"/>
        <v>6.4650782641333393E-3</v>
      </c>
      <c r="AC68" s="3"/>
      <c r="AD68" s="3"/>
      <c r="AF68" s="4">
        <f t="shared" si="75"/>
        <v>-5.8451236149747441</v>
      </c>
      <c r="AG68" s="4">
        <f t="shared" si="76"/>
        <v>-5.9620519719129046</v>
      </c>
      <c r="AH68" s="4">
        <f t="shared" si="77"/>
        <v>-6.0042297675427836</v>
      </c>
      <c r="AI68" s="4">
        <f t="shared" si="78"/>
        <v>-6.0387142184338138</v>
      </c>
      <c r="AJ68" s="4">
        <f t="shared" si="79"/>
        <v>-6.0484818809905256</v>
      </c>
      <c r="AK68" s="4">
        <f t="shared" si="80"/>
        <v>-5.9227511378907245</v>
      </c>
      <c r="AL68" s="4">
        <f t="shared" si="81"/>
        <v>-6.0330078081631706</v>
      </c>
      <c r="AM68" s="4">
        <f t="shared" si="82"/>
        <v>-6.0706338174501449</v>
      </c>
      <c r="AN68" s="4">
        <f t="shared" si="83"/>
        <v>-6.1052958677779232</v>
      </c>
      <c r="AO68" s="4">
        <f t="shared" si="84"/>
        <v>-6.110110286210249</v>
      </c>
      <c r="AP68" s="4">
        <f t="shared" si="85"/>
        <v>-5.9811559470652362</v>
      </c>
      <c r="AQ68" s="4">
        <f t="shared" si="86"/>
        <v>-6.0932727851489741</v>
      </c>
      <c r="AR68" s="4">
        <f t="shared" si="87"/>
        <v>-6.1314004776072819</v>
      </c>
      <c r="AS68" s="4">
        <f t="shared" si="88"/>
        <v>-6.166780434665216</v>
      </c>
      <c r="AT68" s="4">
        <f t="shared" si="89"/>
        <v>-6.171403302481572</v>
      </c>
      <c r="AU68" s="4">
        <f t="shared" si="90"/>
        <v>-6.0103583516524921</v>
      </c>
      <c r="AV68" s="4">
        <f t="shared" si="91"/>
        <v>-6.1234052736418754</v>
      </c>
      <c r="AW68" s="4">
        <f t="shared" si="92"/>
        <v>-6.1617838076858504</v>
      </c>
      <c r="AX68" s="4">
        <f t="shared" si="93"/>
        <v>-6.1975227181088623</v>
      </c>
      <c r="AY68" s="4">
        <f t="shared" si="94"/>
        <v>-6.2020498106172335</v>
      </c>
      <c r="AZ68" s="4">
        <f t="shared" si="95"/>
        <v>-5.9971209264073595</v>
      </c>
      <c r="BA68" s="4">
        <f t="shared" si="96"/>
        <v>-6.2022966077447848</v>
      </c>
      <c r="BB68" s="4"/>
      <c r="BD68" t="s">
        <v>52</v>
      </c>
      <c r="BE68">
        <v>-242.022050538044</v>
      </c>
      <c r="BF68">
        <v>-165.671188364627</v>
      </c>
      <c r="BG68">
        <v>-76.341547376405998</v>
      </c>
      <c r="BH68">
        <v>-242.084964364889</v>
      </c>
      <c r="BI68">
        <v>-165.71236591071599</v>
      </c>
      <c r="BJ68">
        <v>-76.363097319971999</v>
      </c>
      <c r="BK68">
        <v>-242.10401364390299</v>
      </c>
      <c r="BL68">
        <v>-165.724400231213</v>
      </c>
      <c r="BM68">
        <v>-76.370045063896001</v>
      </c>
      <c r="BN68">
        <v>-242.02295850011501</v>
      </c>
      <c r="BO68">
        <v>-165.67187375545601</v>
      </c>
      <c r="BP68">
        <v>-76.341646240320998</v>
      </c>
      <c r="BQ68">
        <v>-242.086670756741</v>
      </c>
      <c r="BR68">
        <v>-165.713654109987</v>
      </c>
      <c r="BS68">
        <v>-76.363402437234996</v>
      </c>
      <c r="BT68">
        <v>-242.10691552505801</v>
      </c>
      <c r="BU68">
        <v>-165.726572253733</v>
      </c>
      <c r="BV68">
        <v>-76.370669100946003</v>
      </c>
      <c r="BW68">
        <v>-242.02322899655101</v>
      </c>
      <c r="BX68">
        <v>-165.67211541801899</v>
      </c>
      <c r="BY68">
        <v>-76.341582000209996</v>
      </c>
      <c r="BZ68">
        <v>-242.085785745468</v>
      </c>
      <c r="CA68">
        <v>-165.713020139104</v>
      </c>
      <c r="CB68">
        <v>-76.363055358495004</v>
      </c>
      <c r="CC68">
        <v>-242.10427979183399</v>
      </c>
      <c r="CD68">
        <v>-165.724641927043</v>
      </c>
      <c r="CE68">
        <v>-76.369866856578994</v>
      </c>
      <c r="CF68">
        <f>-242.023369078306</f>
        <v>-242.02336907830599</v>
      </c>
      <c r="CG68">
        <v>-165.67221781530199</v>
      </c>
      <c r="CH68">
        <v>-76.341594242868993</v>
      </c>
    </row>
    <row r="69" spans="1:86" ht="17" x14ac:dyDescent="0.25">
      <c r="A69" s="5">
        <v>7</v>
      </c>
      <c r="B69" t="s">
        <v>39</v>
      </c>
      <c r="C69" t="s">
        <v>2</v>
      </c>
      <c r="D69" t="s">
        <v>12</v>
      </c>
      <c r="E69" s="3">
        <v>1.05</v>
      </c>
      <c r="F69" s="2">
        <v>-6.293734567878456</v>
      </c>
      <c r="G69" s="3">
        <f t="shared" si="53"/>
        <v>0.31874624165511367</v>
      </c>
      <c r="H69" s="3">
        <f t="shared" si="54"/>
        <v>0.22031206873035281</v>
      </c>
      <c r="I69" s="3">
        <f t="shared" si="55"/>
        <v>0.18022897446775499</v>
      </c>
      <c r="J69" s="3">
        <f t="shared" si="56"/>
        <v>0.15577524440098411</v>
      </c>
      <c r="K69" s="3">
        <f t="shared" si="57"/>
        <v>0.13817458048732423</v>
      </c>
      <c r="L69" s="3">
        <f t="shared" si="58"/>
        <v>0.24997314509932878</v>
      </c>
      <c r="M69" s="3">
        <f t="shared" si="59"/>
        <v>0.14873797746289252</v>
      </c>
      <c r="N69" s="3">
        <f t="shared" si="60"/>
        <v>0.12429092774023776</v>
      </c>
      <c r="O69" s="3">
        <f t="shared" si="61"/>
        <v>8.2364724804989464E-2</v>
      </c>
      <c r="P69" s="3">
        <f t="shared" si="62"/>
        <v>9.8641564096796586E-2</v>
      </c>
      <c r="Q69" s="3">
        <f t="shared" si="63"/>
        <v>0.1957730957414956</v>
      </c>
      <c r="R69" s="3">
        <f t="shared" si="64"/>
        <v>9.7107117678296717E-2</v>
      </c>
      <c r="S69" s="3">
        <f t="shared" si="65"/>
        <v>6.4267661757879679E-2</v>
      </c>
      <c r="T69" s="3">
        <f t="shared" si="66"/>
        <v>3.2418313939201582E-2</v>
      </c>
      <c r="U69" s="3">
        <f t="shared" si="67"/>
        <v>2.9813150628261731E-2</v>
      </c>
      <c r="V69" s="3">
        <f t="shared" si="68"/>
        <v>0.16867307106257901</v>
      </c>
      <c r="W69" s="3">
        <f t="shared" si="69"/>
        <v>7.1291687785999258E-2</v>
      </c>
      <c r="X69" s="3">
        <f t="shared" si="70"/>
        <v>3.4256028766700197E-2</v>
      </c>
      <c r="Y69" s="3">
        <f t="shared" si="71"/>
        <v>7.4451085063076405E-3</v>
      </c>
      <c r="Z69" s="3">
        <f t="shared" si="72"/>
        <v>4.6010561060061406E-3</v>
      </c>
      <c r="AA69" s="3">
        <f t="shared" si="73"/>
        <v>0.19282979066942207</v>
      </c>
      <c r="AB69" s="3">
        <f t="shared" si="74"/>
        <v>7.2028055143746883E-3</v>
      </c>
      <c r="AC69" s="3"/>
      <c r="AD69" s="3"/>
      <c r="AF69" s="4">
        <f t="shared" si="75"/>
        <v>-5.9749883262233423</v>
      </c>
      <c r="AG69" s="4">
        <f t="shared" si="76"/>
        <v>-6.0734224991481032</v>
      </c>
      <c r="AH69" s="4">
        <f t="shared" si="77"/>
        <v>-6.113505593410701</v>
      </c>
      <c r="AI69" s="4">
        <f t="shared" si="78"/>
        <v>-6.1379593234774719</v>
      </c>
      <c r="AJ69" s="4">
        <f t="shared" si="79"/>
        <v>-6.1555599873911317</v>
      </c>
      <c r="AK69" s="4">
        <f t="shared" si="80"/>
        <v>-6.0437614227791272</v>
      </c>
      <c r="AL69" s="4">
        <f t="shared" si="81"/>
        <v>-6.1449965904155635</v>
      </c>
      <c r="AM69" s="4">
        <f t="shared" si="82"/>
        <v>-6.1694436401382182</v>
      </c>
      <c r="AN69" s="4">
        <f t="shared" si="83"/>
        <v>-6.2113698430734665</v>
      </c>
      <c r="AO69" s="4">
        <f t="shared" si="84"/>
        <v>-6.1950930037816594</v>
      </c>
      <c r="AP69" s="4">
        <f t="shared" si="85"/>
        <v>-6.0979614721369604</v>
      </c>
      <c r="AQ69" s="4">
        <f t="shared" si="86"/>
        <v>-6.1966274502001593</v>
      </c>
      <c r="AR69" s="4">
        <f t="shared" si="87"/>
        <v>-6.2294669061205763</v>
      </c>
      <c r="AS69" s="4">
        <f t="shared" si="88"/>
        <v>-6.2613162539392544</v>
      </c>
      <c r="AT69" s="4">
        <f t="shared" si="89"/>
        <v>-6.2639214172501942</v>
      </c>
      <c r="AU69" s="4">
        <f t="shared" si="90"/>
        <v>-6.125061496815877</v>
      </c>
      <c r="AV69" s="4">
        <f t="shared" si="91"/>
        <v>-6.2224428800924567</v>
      </c>
      <c r="AW69" s="4">
        <f t="shared" si="92"/>
        <v>-6.2594785391117558</v>
      </c>
      <c r="AX69" s="4">
        <f t="shared" si="93"/>
        <v>-6.2862894593721483</v>
      </c>
      <c r="AY69" s="4">
        <f t="shared" si="94"/>
        <v>-6.2983356239844621</v>
      </c>
      <c r="AZ69" s="4">
        <f t="shared" si="95"/>
        <v>-6.1009047772090339</v>
      </c>
      <c r="BA69" s="4">
        <f t="shared" si="96"/>
        <v>-6.2865317623640813</v>
      </c>
      <c r="BB69" s="4"/>
      <c r="BD69" t="s">
        <v>51</v>
      </c>
      <c r="BE69">
        <v>-242.022241061046</v>
      </c>
      <c r="BF69">
        <v>-165.67117301299501</v>
      </c>
      <c r="BG69">
        <v>-76.341546298457999</v>
      </c>
      <c r="BH69">
        <v>-242.085160365729</v>
      </c>
      <c r="BI69">
        <v>-165.71235924044601</v>
      </c>
      <c r="BJ69">
        <v>-76.363122510856996</v>
      </c>
      <c r="BK69">
        <v>-242.104214835661</v>
      </c>
      <c r="BL69">
        <v>-165.724396843535</v>
      </c>
      <c r="BM69">
        <v>-76.370075501225998</v>
      </c>
      <c r="BN69">
        <v>-242.02313454856699</v>
      </c>
      <c r="BO69">
        <v>-165.67185929872099</v>
      </c>
      <c r="BP69">
        <v>-76.341643903351994</v>
      </c>
      <c r="BQ69">
        <v>-242.08686560821101</v>
      </c>
      <c r="BR69">
        <v>-165.713646359244</v>
      </c>
      <c r="BS69">
        <v>-76.363426573970997</v>
      </c>
      <c r="BT69">
        <v>-242.107103848138</v>
      </c>
      <c r="BU69">
        <v>-165.72656788885101</v>
      </c>
      <c r="BV69">
        <v>-76.370704325438993</v>
      </c>
      <c r="BW69">
        <v>-242.02339926782301</v>
      </c>
      <c r="BX69">
        <v>-165.67210013262999</v>
      </c>
      <c r="BY69">
        <v>-76.341581415426006</v>
      </c>
      <c r="BZ69">
        <v>-242.08597054261901</v>
      </c>
      <c r="CA69">
        <v>-165.713014140414</v>
      </c>
      <c r="CB69">
        <v>-76.363081448200006</v>
      </c>
      <c r="CC69">
        <v>-242.10446382887801</v>
      </c>
      <c r="CD69">
        <v>-165.72463900557801</v>
      </c>
      <c r="CE69">
        <v>-76.369897536292996</v>
      </c>
      <c r="CF69">
        <f>-242.023518744351</f>
        <v>-242.02351874435101</v>
      </c>
      <c r="CG69">
        <v>-165.672202465277</v>
      </c>
      <c r="CH69">
        <v>-76.341593868852001</v>
      </c>
    </row>
    <row r="70" spans="1:86" ht="17" x14ac:dyDescent="0.25">
      <c r="A70" s="5">
        <v>7</v>
      </c>
      <c r="B70" t="s">
        <v>39</v>
      </c>
      <c r="C70" t="s">
        <v>2</v>
      </c>
      <c r="D70" t="s">
        <v>12</v>
      </c>
      <c r="E70" s="3">
        <v>1.1000000000000001</v>
      </c>
      <c r="F70" s="2">
        <v>-6.2780875793504807</v>
      </c>
      <c r="G70" s="3">
        <f t="shared" si="53"/>
        <v>0.28637582186895738</v>
      </c>
      <c r="H70" s="3">
        <f t="shared" si="54"/>
        <v>0.20086779180657732</v>
      </c>
      <c r="I70" s="3">
        <f t="shared" si="55"/>
        <v>0.16385758520338545</v>
      </c>
      <c r="J70" s="3">
        <f t="shared" si="56"/>
        <v>0.14480579066491828</v>
      </c>
      <c r="K70" s="3">
        <f t="shared" si="57"/>
        <v>0.12502720450495453</v>
      </c>
      <c r="L70" s="3">
        <f t="shared" si="58"/>
        <v>0.22342265378987491</v>
      </c>
      <c r="M70" s="3">
        <f t="shared" si="59"/>
        <v>0.13730441779354763</v>
      </c>
      <c r="N70" s="3">
        <f t="shared" si="60"/>
        <v>0.11457740422335849</v>
      </c>
      <c r="O70" s="3">
        <f t="shared" si="61"/>
        <v>8.0842344685073009E-2</v>
      </c>
      <c r="P70" s="3">
        <f t="shared" si="62"/>
        <v>9.0732668674307959E-2</v>
      </c>
      <c r="Q70" s="3">
        <f t="shared" si="63"/>
        <v>0.17318702245673734</v>
      </c>
      <c r="R70" s="3">
        <f t="shared" si="64"/>
        <v>8.849695981989214E-2</v>
      </c>
      <c r="S70" s="3">
        <f t="shared" si="65"/>
        <v>6.025449416006623E-2</v>
      </c>
      <c r="T70" s="3">
        <f t="shared" si="66"/>
        <v>3.2971246214160921E-2</v>
      </c>
      <c r="U70" s="3">
        <f t="shared" si="67"/>
        <v>3.0623054779264969E-2</v>
      </c>
      <c r="V70" s="3">
        <f t="shared" si="68"/>
        <v>0.14806920679016855</v>
      </c>
      <c r="W70" s="3">
        <f t="shared" si="69"/>
        <v>6.4093230833064396E-2</v>
      </c>
      <c r="X70" s="3">
        <f t="shared" si="70"/>
        <v>3.3093039128419655E-2</v>
      </c>
      <c r="Y70" s="3">
        <f t="shared" si="71"/>
        <v>9.0356969787048769E-3</v>
      </c>
      <c r="Z70" s="3">
        <f t="shared" si="72"/>
        <v>5.6824783174302951E-4</v>
      </c>
      <c r="AA70" s="3">
        <f t="shared" si="73"/>
        <v>0.16942837484512818</v>
      </c>
      <c r="AB70" s="3">
        <f t="shared" si="74"/>
        <v>7.882241736917095E-3</v>
      </c>
      <c r="AC70" s="3"/>
      <c r="AD70" s="3"/>
      <c r="AF70" s="4">
        <f t="shared" si="75"/>
        <v>-5.9917117574815233</v>
      </c>
      <c r="AG70" s="4">
        <f t="shared" si="76"/>
        <v>-6.0772197875439034</v>
      </c>
      <c r="AH70" s="4">
        <f t="shared" si="77"/>
        <v>-6.1142299941470952</v>
      </c>
      <c r="AI70" s="4">
        <f t="shared" si="78"/>
        <v>-6.1332817886855624</v>
      </c>
      <c r="AJ70" s="4">
        <f t="shared" si="79"/>
        <v>-6.1530603748455261</v>
      </c>
      <c r="AK70" s="4">
        <f t="shared" si="80"/>
        <v>-6.0546649255606058</v>
      </c>
      <c r="AL70" s="4">
        <f t="shared" si="81"/>
        <v>-6.140783161556933</v>
      </c>
      <c r="AM70" s="4">
        <f t="shared" si="82"/>
        <v>-6.1635101751271222</v>
      </c>
      <c r="AN70" s="4">
        <f t="shared" si="83"/>
        <v>-6.1972452346654077</v>
      </c>
      <c r="AO70" s="4">
        <f t="shared" si="84"/>
        <v>-6.1873549106761727</v>
      </c>
      <c r="AP70" s="4">
        <f t="shared" si="85"/>
        <v>-6.1049005568937433</v>
      </c>
      <c r="AQ70" s="4">
        <f t="shared" si="86"/>
        <v>-6.1895906195305885</v>
      </c>
      <c r="AR70" s="4">
        <f t="shared" si="87"/>
        <v>-6.2178330851904144</v>
      </c>
      <c r="AS70" s="4">
        <f t="shared" si="88"/>
        <v>-6.2451163331363198</v>
      </c>
      <c r="AT70" s="4">
        <f t="shared" si="89"/>
        <v>-6.2474645245712157</v>
      </c>
      <c r="AU70" s="4">
        <f t="shared" si="90"/>
        <v>-6.1300183725603121</v>
      </c>
      <c r="AV70" s="4">
        <f t="shared" si="91"/>
        <v>-6.2139943485174163</v>
      </c>
      <c r="AW70" s="4">
        <f t="shared" si="92"/>
        <v>-6.244994540222061</v>
      </c>
      <c r="AX70" s="4">
        <f t="shared" si="93"/>
        <v>-6.2690518823717758</v>
      </c>
      <c r="AY70" s="4">
        <f t="shared" si="94"/>
        <v>-6.2775193315187376</v>
      </c>
      <c r="AZ70" s="4">
        <f t="shared" si="95"/>
        <v>-6.1086592045053525</v>
      </c>
      <c r="BA70" s="4">
        <f t="shared" si="96"/>
        <v>-6.2702053376135636</v>
      </c>
      <c r="BB70" s="4"/>
      <c r="BD70" t="s">
        <v>50</v>
      </c>
      <c r="BE70">
        <v>-242.02222205675599</v>
      </c>
      <c r="BF70">
        <v>-165.67115910499601</v>
      </c>
      <c r="BG70">
        <v>-76.341514551684</v>
      </c>
      <c r="BH70">
        <v>-242.085151321149</v>
      </c>
      <c r="BI70">
        <v>-165.712356048559</v>
      </c>
      <c r="BJ70">
        <v>-76.363110606800007</v>
      </c>
      <c r="BK70">
        <v>-242.10420574386001</v>
      </c>
      <c r="BL70">
        <v>-165.724393333259</v>
      </c>
      <c r="BM70">
        <v>-76.370068765295002</v>
      </c>
      <c r="BN70">
        <v>-242.02310716663999</v>
      </c>
      <c r="BO70">
        <v>-165.67184556417999</v>
      </c>
      <c r="BP70">
        <v>-76.341612880129006</v>
      </c>
      <c r="BQ70">
        <v>-242.08684120876799</v>
      </c>
      <c r="BR70">
        <v>-165.71364131763099</v>
      </c>
      <c r="BS70">
        <v>-76.363413930666994</v>
      </c>
      <c r="BT70">
        <v>-242.107084004624</v>
      </c>
      <c r="BU70">
        <v>-165.72656482178499</v>
      </c>
      <c r="BV70">
        <v>-76.370697004568996</v>
      </c>
      <c r="BW70">
        <v>-242.02336618003901</v>
      </c>
      <c r="BX70">
        <v>-165.672086333202</v>
      </c>
      <c r="BY70">
        <v>-76.341551068935004</v>
      </c>
      <c r="BZ70">
        <v>-242.085943994991</v>
      </c>
      <c r="CA70">
        <v>-165.71301043327301</v>
      </c>
      <c r="CB70">
        <v>-76.363069821615994</v>
      </c>
      <c r="CC70">
        <v>-242.104439899965</v>
      </c>
      <c r="CD70">
        <v>-165.724637902768</v>
      </c>
      <c r="CE70">
        <v>-76.369893249862997</v>
      </c>
      <c r="CF70">
        <f>-242.023486166684</f>
        <v>-242.02348616668399</v>
      </c>
      <c r="CG70">
        <v>-165.672188547887</v>
      </c>
      <c r="CH70">
        <v>-76.341562851109003</v>
      </c>
    </row>
    <row r="71" spans="1:86" ht="17" x14ac:dyDescent="0.25">
      <c r="A71" s="5">
        <v>7</v>
      </c>
      <c r="B71" t="s">
        <v>39</v>
      </c>
      <c r="C71" t="s">
        <v>2</v>
      </c>
      <c r="D71" t="s">
        <v>12</v>
      </c>
      <c r="E71" s="3">
        <v>1.25</v>
      </c>
      <c r="F71" s="2">
        <v>-5.8620179315218177</v>
      </c>
      <c r="G71" s="3">
        <f t="shared" si="53"/>
        <v>0.19947256113384171</v>
      </c>
      <c r="H71" s="3">
        <f t="shared" si="54"/>
        <v>0.14367122173008617</v>
      </c>
      <c r="I71" s="3">
        <f t="shared" si="55"/>
        <v>0.11517869667839875</v>
      </c>
      <c r="J71" s="3">
        <f t="shared" si="56"/>
        <v>0.10708594721169007</v>
      </c>
      <c r="K71" s="3">
        <f t="shared" si="57"/>
        <v>8.5284899902857703E-2</v>
      </c>
      <c r="L71" s="3">
        <f t="shared" si="58"/>
        <v>0.15820272590743123</v>
      </c>
      <c r="M71" s="3">
        <f t="shared" si="59"/>
        <v>0.10379504057106637</v>
      </c>
      <c r="N71" s="3">
        <f t="shared" si="60"/>
        <v>7.4597898280361896E-2</v>
      </c>
      <c r="O71" s="3">
        <f t="shared" si="61"/>
        <v>6.8123493522009859E-2</v>
      </c>
      <c r="P71" s="3">
        <f t="shared" si="62"/>
        <v>4.3964830958967305E-2</v>
      </c>
      <c r="Q71" s="3">
        <f t="shared" si="63"/>
        <v>0.1135115890566647</v>
      </c>
      <c r="R71" s="3">
        <f t="shared" si="64"/>
        <v>5.7469178092789619E-2</v>
      </c>
      <c r="S71" s="3">
        <f t="shared" si="65"/>
        <v>3.6430078481723527E-2</v>
      </c>
      <c r="T71" s="3">
        <f t="shared" si="66"/>
        <v>2.0725848780372758E-2</v>
      </c>
      <c r="U71" s="3">
        <f t="shared" si="67"/>
        <v>1.4356269053720006E-2</v>
      </c>
      <c r="V71" s="3">
        <f t="shared" si="68"/>
        <v>9.1166020631280986E-2</v>
      </c>
      <c r="W71" s="3">
        <f t="shared" si="69"/>
        <v>3.4306246853651245E-2</v>
      </c>
      <c r="X71" s="3">
        <f t="shared" si="70"/>
        <v>1.7346168582404786E-2</v>
      </c>
      <c r="Y71" s="3">
        <f t="shared" si="71"/>
        <v>2.9729735904453491E-3</v>
      </c>
      <c r="Z71" s="3">
        <f t="shared" si="72"/>
        <v>4.4801189890364412E-4</v>
      </c>
      <c r="AA71" s="3">
        <f t="shared" si="73"/>
        <v>0.11887936616611405</v>
      </c>
      <c r="AB71" s="3">
        <f t="shared" si="74"/>
        <v>1.3752788584486808E-4</v>
      </c>
      <c r="AC71" s="3"/>
      <c r="AD71" s="3"/>
      <c r="AF71" s="4">
        <f t="shared" si="75"/>
        <v>-5.662545370387976</v>
      </c>
      <c r="AG71" s="4">
        <f t="shared" si="76"/>
        <v>-5.7183467097917315</v>
      </c>
      <c r="AH71" s="4">
        <f t="shared" si="77"/>
        <v>-5.746839234843419</v>
      </c>
      <c r="AI71" s="4">
        <f t="shared" si="78"/>
        <v>-5.7549319843101276</v>
      </c>
      <c r="AJ71" s="4">
        <f t="shared" si="79"/>
        <v>-5.77673303161896</v>
      </c>
      <c r="AK71" s="4">
        <f t="shared" si="80"/>
        <v>-5.7038152056143865</v>
      </c>
      <c r="AL71" s="4">
        <f t="shared" si="81"/>
        <v>-5.7582228909507513</v>
      </c>
      <c r="AM71" s="4">
        <f t="shared" si="82"/>
        <v>-5.7874200332414558</v>
      </c>
      <c r="AN71" s="4">
        <f t="shared" si="83"/>
        <v>-5.7938944379998079</v>
      </c>
      <c r="AO71" s="4">
        <f t="shared" si="84"/>
        <v>-5.8180531005628504</v>
      </c>
      <c r="AP71" s="4">
        <f t="shared" si="85"/>
        <v>-5.748506342465153</v>
      </c>
      <c r="AQ71" s="4">
        <f t="shared" si="86"/>
        <v>-5.8045487534290281</v>
      </c>
      <c r="AR71" s="4">
        <f t="shared" si="87"/>
        <v>-5.8255878530400942</v>
      </c>
      <c r="AS71" s="4">
        <f t="shared" si="88"/>
        <v>-5.841292082741445</v>
      </c>
      <c r="AT71" s="4">
        <f t="shared" si="89"/>
        <v>-5.8476616624680977</v>
      </c>
      <c r="AU71" s="4">
        <f t="shared" si="90"/>
        <v>-5.7708519108905367</v>
      </c>
      <c r="AV71" s="4">
        <f t="shared" si="91"/>
        <v>-5.8277116846681665</v>
      </c>
      <c r="AW71" s="4">
        <f t="shared" si="92"/>
        <v>-5.8446717629394129</v>
      </c>
      <c r="AX71" s="4">
        <f t="shared" si="93"/>
        <v>-5.8649909051122631</v>
      </c>
      <c r="AY71" s="4">
        <f t="shared" si="94"/>
        <v>-5.8624659434207214</v>
      </c>
      <c r="AZ71" s="4">
        <f t="shared" si="95"/>
        <v>-5.7431385653557037</v>
      </c>
      <c r="BA71" s="4">
        <f t="shared" si="96"/>
        <v>-5.8621554594076626</v>
      </c>
      <c r="BB71" s="4"/>
      <c r="BD71" t="s">
        <v>49</v>
      </c>
      <c r="BE71">
        <v>-242.02158129268699</v>
      </c>
      <c r="BF71">
        <v>-165.67112817466301</v>
      </c>
      <c r="BG71">
        <v>-76.341429277954006</v>
      </c>
      <c r="BH71">
        <v>-242.084523233341</v>
      </c>
      <c r="BI71">
        <v>-165.71234131485201</v>
      </c>
      <c r="BJ71">
        <v>-76.363069153327999</v>
      </c>
      <c r="BK71">
        <v>-242.10358945062299</v>
      </c>
      <c r="BL71">
        <v>-165.72438338197099</v>
      </c>
      <c r="BM71">
        <v>-76.370047897763996</v>
      </c>
      <c r="BN71">
        <v>-242.02242589898</v>
      </c>
      <c r="BO71">
        <v>-165.67181349638901</v>
      </c>
      <c r="BP71">
        <v>-76.341522794854995</v>
      </c>
      <c r="BQ71">
        <v>-242.086170064405</v>
      </c>
      <c r="BR71">
        <v>-165.71362410208101</v>
      </c>
      <c r="BS71">
        <v>-76.363369650425994</v>
      </c>
      <c r="BT71">
        <v>-242.10643755861301</v>
      </c>
      <c r="BU71">
        <v>-165.72654834602801</v>
      </c>
      <c r="BV71">
        <v>-76.370666372081004</v>
      </c>
      <c r="BW71">
        <v>-242.02268201015599</v>
      </c>
      <c r="BX71">
        <v>-165.67205471761599</v>
      </c>
      <c r="BY71">
        <v>-76.341466464947004</v>
      </c>
      <c r="BZ71">
        <v>-242.08527297782899</v>
      </c>
      <c r="CA71">
        <v>-165.71299489476201</v>
      </c>
      <c r="CB71">
        <v>-76.363027946211005</v>
      </c>
      <c r="CC71">
        <v>-242.103784931691</v>
      </c>
      <c r="CD71">
        <v>-165.72463107328801</v>
      </c>
      <c r="CE71">
        <v>-76.369870193609003</v>
      </c>
      <c r="CF71">
        <f>-242.022782760114</f>
        <v>-242.02278276011401</v>
      </c>
      <c r="CG71">
        <v>-165.67215643635899</v>
      </c>
      <c r="CH71">
        <v>-76.341474050258995</v>
      </c>
    </row>
    <row r="72" spans="1:86" ht="17" x14ac:dyDescent="0.25">
      <c r="A72" s="5">
        <v>7</v>
      </c>
      <c r="B72" t="s">
        <v>39</v>
      </c>
      <c r="C72" t="s">
        <v>2</v>
      </c>
      <c r="D72" t="s">
        <v>12</v>
      </c>
      <c r="E72" s="3">
        <v>1.5</v>
      </c>
      <c r="F72" s="2">
        <v>-4.8269046629709651</v>
      </c>
      <c r="G72" s="3">
        <f t="shared" si="53"/>
        <v>0.13922455404306344</v>
      </c>
      <c r="H72" s="3">
        <f t="shared" si="54"/>
        <v>0.11726461940295785</v>
      </c>
      <c r="I72" s="3">
        <f t="shared" si="55"/>
        <v>0.10071600161615368</v>
      </c>
      <c r="J72" s="3">
        <f t="shared" si="56"/>
        <v>0.10286693207503994</v>
      </c>
      <c r="K72" s="3">
        <f t="shared" si="57"/>
        <v>8.3353517380817976E-2</v>
      </c>
      <c r="L72" s="3">
        <f t="shared" si="58"/>
        <v>8.6958521614963757E-2</v>
      </c>
      <c r="M72" s="3">
        <f t="shared" si="59"/>
        <v>6.0785358277229307E-2</v>
      </c>
      <c r="N72" s="3">
        <f t="shared" si="60"/>
        <v>4.8600281547582114E-2</v>
      </c>
      <c r="O72" s="3">
        <f t="shared" si="61"/>
        <v>4.3625333518730436E-2</v>
      </c>
      <c r="P72" s="3">
        <f t="shared" si="62"/>
        <v>3.5815938749263587E-2</v>
      </c>
      <c r="Q72" s="3">
        <f t="shared" si="63"/>
        <v>6.5123120602167184E-2</v>
      </c>
      <c r="R72" s="3">
        <f t="shared" si="64"/>
        <v>4.0055948397458963E-2</v>
      </c>
      <c r="S72" s="3">
        <f t="shared" si="65"/>
        <v>2.523445575842409E-2</v>
      </c>
      <c r="T72" s="3">
        <f t="shared" si="66"/>
        <v>2.3621049409220163E-2</v>
      </c>
      <c r="U72" s="3">
        <f t="shared" si="67"/>
        <v>9.6840372518958162E-3</v>
      </c>
      <c r="V72" s="3">
        <f t="shared" si="68"/>
        <v>5.4205420095768453E-2</v>
      </c>
      <c r="W72" s="3">
        <f t="shared" si="69"/>
        <v>2.969124345757379E-2</v>
      </c>
      <c r="X72" s="3">
        <f t="shared" si="70"/>
        <v>1.3551542863845079E-2</v>
      </c>
      <c r="Y72" s="3">
        <f t="shared" si="71"/>
        <v>1.361890735446547E-2</v>
      </c>
      <c r="Z72" s="3">
        <f t="shared" si="72"/>
        <v>3.3819134967876252E-3</v>
      </c>
      <c r="AA72" s="3">
        <f t="shared" si="73"/>
        <v>6.4180679135700913E-2</v>
      </c>
      <c r="AB72" s="3">
        <f t="shared" si="74"/>
        <v>1.8697989467217901E-2</v>
      </c>
      <c r="AC72" s="3"/>
      <c r="AD72" s="3"/>
      <c r="AF72" s="4">
        <f t="shared" si="75"/>
        <v>-4.6876801089279017</v>
      </c>
      <c r="AG72" s="4">
        <f t="shared" si="76"/>
        <v>-4.7096400435680073</v>
      </c>
      <c r="AH72" s="4">
        <f t="shared" si="77"/>
        <v>-4.7261886613548114</v>
      </c>
      <c r="AI72" s="4">
        <f t="shared" si="78"/>
        <v>-4.7240377308959252</v>
      </c>
      <c r="AJ72" s="4">
        <f t="shared" si="79"/>
        <v>-4.7435511455901471</v>
      </c>
      <c r="AK72" s="4">
        <f t="shared" si="80"/>
        <v>-4.7399461413560013</v>
      </c>
      <c r="AL72" s="4">
        <f t="shared" si="81"/>
        <v>-4.7661193046937358</v>
      </c>
      <c r="AM72" s="4">
        <f t="shared" si="82"/>
        <v>-4.778304381423383</v>
      </c>
      <c r="AN72" s="4">
        <f t="shared" si="83"/>
        <v>-4.7832793294522347</v>
      </c>
      <c r="AO72" s="4">
        <f t="shared" si="84"/>
        <v>-4.7910887242217015</v>
      </c>
      <c r="AP72" s="4">
        <f t="shared" si="85"/>
        <v>-4.7617815423687979</v>
      </c>
      <c r="AQ72" s="4">
        <f t="shared" si="86"/>
        <v>-4.7868487145735061</v>
      </c>
      <c r="AR72" s="4">
        <f t="shared" si="87"/>
        <v>-4.801670207212541</v>
      </c>
      <c r="AS72" s="4">
        <f t="shared" si="88"/>
        <v>-4.8032836135617449</v>
      </c>
      <c r="AT72" s="4">
        <f t="shared" si="89"/>
        <v>-4.8172206257190693</v>
      </c>
      <c r="AU72" s="4">
        <f t="shared" si="90"/>
        <v>-4.7726992428751966</v>
      </c>
      <c r="AV72" s="4">
        <f t="shared" si="91"/>
        <v>-4.7972134195133913</v>
      </c>
      <c r="AW72" s="4">
        <f t="shared" si="92"/>
        <v>-4.81335312010712</v>
      </c>
      <c r="AX72" s="4">
        <f t="shared" si="93"/>
        <v>-4.8132857556164996</v>
      </c>
      <c r="AY72" s="4">
        <f t="shared" si="94"/>
        <v>-4.8302865764677527</v>
      </c>
      <c r="AZ72" s="4">
        <f t="shared" si="95"/>
        <v>-4.7627239838352642</v>
      </c>
      <c r="BA72" s="4">
        <f t="shared" si="96"/>
        <v>-4.8082066735037472</v>
      </c>
      <c r="BB72" s="4"/>
      <c r="BD72" t="s">
        <v>48</v>
      </c>
      <c r="BE72">
        <v>-242.01992210448901</v>
      </c>
      <c r="BF72">
        <v>-165.671105157781</v>
      </c>
      <c r="BG72">
        <v>-76.341346653255997</v>
      </c>
      <c r="BH72">
        <v>-242.08286877892999</v>
      </c>
      <c r="BI72">
        <v>-165.71232335663501</v>
      </c>
      <c r="BJ72">
        <v>-76.363040133460999</v>
      </c>
      <c r="BK72">
        <v>-242.10194897157899</v>
      </c>
      <c r="BL72">
        <v>-165.72438104953901</v>
      </c>
      <c r="BM72">
        <v>-76.370036261305998</v>
      </c>
      <c r="BN72">
        <v>-242.02078135436099</v>
      </c>
      <c r="BO72">
        <v>-165.67178956203099</v>
      </c>
      <c r="BP72">
        <v>-76.341438207657006</v>
      </c>
      <c r="BQ72">
        <v>-242.084536558542</v>
      </c>
      <c r="BR72">
        <v>-165.71360394934101</v>
      </c>
      <c r="BS72">
        <v>-76.363337314939002</v>
      </c>
      <c r="BT72">
        <v>-242.104818407415</v>
      </c>
      <c r="BU72">
        <v>-165.72654952263801</v>
      </c>
      <c r="BV72">
        <v>-76.370654172360005</v>
      </c>
      <c r="BW72">
        <v>-242.021004699136</v>
      </c>
      <c r="BX72">
        <v>-165.672032052904</v>
      </c>
      <c r="BY72">
        <v>-76.341384264634002</v>
      </c>
      <c r="BZ72">
        <v>-242.08360355014401</v>
      </c>
      <c r="CA72">
        <v>-165.71297594487299</v>
      </c>
      <c r="CB72">
        <v>-76.362999276593001</v>
      </c>
      <c r="CC72">
        <v>-242.102136324643</v>
      </c>
      <c r="CD72">
        <v>-165.72462480460899</v>
      </c>
      <c r="CE72">
        <v>-76.369859571804994</v>
      </c>
      <c r="CF72">
        <f>-242.021109474437</f>
        <v>-242.021109474437</v>
      </c>
      <c r="CG72">
        <v>-165.67212787776299</v>
      </c>
      <c r="CH72">
        <v>-76.341391713199997</v>
      </c>
    </row>
    <row r="73" spans="1:86" ht="17" x14ac:dyDescent="0.25">
      <c r="A73" s="5">
        <v>7</v>
      </c>
      <c r="B73" t="s">
        <v>39</v>
      </c>
      <c r="C73" t="s">
        <v>2</v>
      </c>
      <c r="D73" t="s">
        <v>12</v>
      </c>
      <c r="E73" s="3">
        <v>2</v>
      </c>
      <c r="F73" s="2">
        <v>-3.2435849574972813</v>
      </c>
      <c r="G73" s="3">
        <f t="shared" si="53"/>
        <v>0.10437117538429108</v>
      </c>
      <c r="H73" s="3">
        <f t="shared" si="54"/>
        <v>3.8623687712270094E-2</v>
      </c>
      <c r="I73" s="3">
        <f t="shared" si="55"/>
        <v>3.2471093864300027E-2</v>
      </c>
      <c r="J73" s="3">
        <f t="shared" si="56"/>
        <v>0.13237603088194128</v>
      </c>
      <c r="K73" s="3">
        <f t="shared" si="57"/>
        <v>2.6015913433643068E-2</v>
      </c>
      <c r="L73" s="3">
        <f t="shared" si="58"/>
        <v>1.171678505648277E-2</v>
      </c>
      <c r="M73" s="3">
        <f t="shared" si="59"/>
        <v>2.0790173952096591E-2</v>
      </c>
      <c r="N73" s="3">
        <f t="shared" si="60"/>
        <v>1.1690199366709564E-2</v>
      </c>
      <c r="O73" s="3">
        <f t="shared" si="61"/>
        <v>2.6738999322690749E-2</v>
      </c>
      <c r="P73" s="3">
        <f t="shared" si="62"/>
        <v>2.1426850476151671E-3</v>
      </c>
      <c r="Q73" s="3">
        <f t="shared" si="63"/>
        <v>7.9280474169518556E-4</v>
      </c>
      <c r="R73" s="3">
        <f t="shared" si="64"/>
        <v>1.055544004350617E-2</v>
      </c>
      <c r="S73" s="3">
        <f t="shared" si="65"/>
        <v>9.7776162950635737E-3</v>
      </c>
      <c r="T73" s="3">
        <f t="shared" si="66"/>
        <v>1.6956159029038353E-2</v>
      </c>
      <c r="U73" s="3">
        <f t="shared" si="67"/>
        <v>8.9615389196482376E-3</v>
      </c>
      <c r="V73" s="3">
        <f t="shared" si="68"/>
        <v>4.6691854156986068E-3</v>
      </c>
      <c r="W73" s="3">
        <f t="shared" si="69"/>
        <v>5.4380730892109597E-3</v>
      </c>
      <c r="X73" s="3">
        <f t="shared" si="70"/>
        <v>8.8213247592405786E-3</v>
      </c>
      <c r="Y73" s="3">
        <f t="shared" si="71"/>
        <v>1.2064738882212378E-2</v>
      </c>
      <c r="Z73" s="3">
        <f t="shared" si="72"/>
        <v>1.2370965855664995E-2</v>
      </c>
      <c r="AA73" s="3">
        <f t="shared" si="73"/>
        <v>3.3701794563834042E-4</v>
      </c>
      <c r="AB73" s="3">
        <f t="shared" si="74"/>
        <v>0.23108100095084794</v>
      </c>
      <c r="AC73" s="3"/>
      <c r="AD73" s="3"/>
      <c r="AF73" s="4">
        <f t="shared" si="75"/>
        <v>-3.3479561328815723</v>
      </c>
      <c r="AG73" s="4">
        <f t="shared" si="76"/>
        <v>-3.2049612697850112</v>
      </c>
      <c r="AH73" s="4">
        <f t="shared" si="77"/>
        <v>-3.2111138636329812</v>
      </c>
      <c r="AI73" s="4">
        <f t="shared" si="78"/>
        <v>-3.11120892661534</v>
      </c>
      <c r="AJ73" s="4">
        <f t="shared" si="79"/>
        <v>-3.2175690440636382</v>
      </c>
      <c r="AK73" s="4">
        <f t="shared" si="80"/>
        <v>-3.2318681724407985</v>
      </c>
      <c r="AL73" s="4">
        <f t="shared" si="81"/>
        <v>-3.2227947835451847</v>
      </c>
      <c r="AM73" s="4">
        <f t="shared" si="82"/>
        <v>-3.2318947581305717</v>
      </c>
      <c r="AN73" s="4">
        <f t="shared" si="83"/>
        <v>-3.2168459581745905</v>
      </c>
      <c r="AO73" s="4">
        <f t="shared" si="84"/>
        <v>-3.2414422724496661</v>
      </c>
      <c r="AP73" s="4">
        <f t="shared" si="85"/>
        <v>-3.2427921527555861</v>
      </c>
      <c r="AQ73" s="4">
        <f t="shared" si="86"/>
        <v>-3.2330295174537751</v>
      </c>
      <c r="AR73" s="4">
        <f t="shared" si="87"/>
        <v>-3.2338073412022177</v>
      </c>
      <c r="AS73" s="4">
        <f t="shared" si="88"/>
        <v>-3.2266287984682429</v>
      </c>
      <c r="AT73" s="4">
        <f t="shared" si="89"/>
        <v>-3.234623418577633</v>
      </c>
      <c r="AU73" s="4">
        <f t="shared" si="90"/>
        <v>-3.2482541429129799</v>
      </c>
      <c r="AV73" s="4">
        <f t="shared" si="91"/>
        <v>-3.2381468844080703</v>
      </c>
      <c r="AW73" s="4">
        <f t="shared" si="92"/>
        <v>-3.2347636327380407</v>
      </c>
      <c r="AX73" s="4">
        <f t="shared" si="93"/>
        <v>-3.2315202186150689</v>
      </c>
      <c r="AY73" s="4">
        <f t="shared" si="94"/>
        <v>-3.2312139916416163</v>
      </c>
      <c r="AZ73" s="4">
        <f t="shared" si="95"/>
        <v>-3.2439219754429196</v>
      </c>
      <c r="BA73" s="4">
        <f t="shared" si="96"/>
        <v>-3.0125039565464333</v>
      </c>
      <c r="BB73" s="4"/>
      <c r="BD73" t="s">
        <v>47</v>
      </c>
      <c r="BE73">
        <v>-242.017636926347</v>
      </c>
      <c r="BF73">
        <v>-165.671076404426</v>
      </c>
      <c r="BG73">
        <v>-76.341225214434999</v>
      </c>
      <c r="BH73">
        <v>-242.080433889255</v>
      </c>
      <c r="BI73">
        <v>-165.712318166122</v>
      </c>
      <c r="BJ73">
        <v>-76.363008292456996</v>
      </c>
      <c r="BK73">
        <v>-242.09951150805</v>
      </c>
      <c r="BL73">
        <v>-165.72437677635</v>
      </c>
      <c r="BM73">
        <v>-76.370017496241999</v>
      </c>
      <c r="BN73">
        <v>-242.01823246724999</v>
      </c>
      <c r="BO73">
        <v>-165.671756991416</v>
      </c>
      <c r="BP73">
        <v>-76.341325166280996</v>
      </c>
      <c r="BQ73">
        <v>-242.082037789471</v>
      </c>
      <c r="BR73">
        <v>-165.713597074701</v>
      </c>
      <c r="BS73">
        <v>-76.363304864582005</v>
      </c>
      <c r="BT73">
        <v>-242.10232447396999</v>
      </c>
      <c r="BU73">
        <v>-165.72653917958201</v>
      </c>
      <c r="BV73">
        <v>-76.370634942468001</v>
      </c>
      <c r="BW73">
        <v>-242.018439776647</v>
      </c>
      <c r="BX73">
        <v>-165.67199913797199</v>
      </c>
      <c r="BY73">
        <v>-76.341272920652003</v>
      </c>
      <c r="BZ73">
        <v>-242.08108909559499</v>
      </c>
      <c r="CA73">
        <v>-165.712970862101</v>
      </c>
      <c r="CB73">
        <v>-76.362966073219994</v>
      </c>
      <c r="CC73">
        <v>-242.09962158599299</v>
      </c>
      <c r="CD73">
        <v>-165.72462385102</v>
      </c>
      <c r="CE73">
        <v>-76.369844335158007</v>
      </c>
      <c r="CF73">
        <f>-242.018549912436</f>
        <v>-242.01854991243599</v>
      </c>
      <c r="CG73">
        <v>-165.672099852705</v>
      </c>
      <c r="CH73">
        <v>-76.341280541220996</v>
      </c>
    </row>
    <row r="74" spans="1:86" ht="17" x14ac:dyDescent="0.25">
      <c r="A74" s="5">
        <v>8</v>
      </c>
      <c r="B74" t="s">
        <v>39</v>
      </c>
      <c r="C74" t="s">
        <v>2</v>
      </c>
      <c r="D74" t="s">
        <v>1</v>
      </c>
      <c r="E74" s="3">
        <v>0.9</v>
      </c>
      <c r="F74" s="2">
        <v>-0.9060543238010238</v>
      </c>
      <c r="G74" s="3">
        <f t="shared" si="53"/>
        <v>0.18232536720607251</v>
      </c>
      <c r="H74" s="3">
        <f t="shared" si="54"/>
        <v>0.11654625780122296</v>
      </c>
      <c r="I74" s="3">
        <f t="shared" si="55"/>
        <v>9.9039992126090048E-2</v>
      </c>
      <c r="J74" s="3">
        <f t="shared" si="56"/>
        <v>7.3419214599996896E-2</v>
      </c>
      <c r="K74" s="3">
        <f t="shared" si="57"/>
        <v>8.0672762565294875E-2</v>
      </c>
      <c r="L74" s="3">
        <f t="shared" si="58"/>
        <v>0.14336997405439744</v>
      </c>
      <c r="M74" s="3">
        <f t="shared" si="59"/>
        <v>7.4432591126142533E-2</v>
      </c>
      <c r="N74" s="3">
        <f t="shared" si="60"/>
        <v>6.3793579201088302E-2</v>
      </c>
      <c r="O74" s="3">
        <f t="shared" si="61"/>
        <v>2.9234875337258326E-2</v>
      </c>
      <c r="P74" s="3">
        <f t="shared" si="62"/>
        <v>5.2631337181359261E-2</v>
      </c>
      <c r="Q74" s="3">
        <f t="shared" si="63"/>
        <v>0.11674172952687523</v>
      </c>
      <c r="R74" s="3">
        <f t="shared" si="64"/>
        <v>4.6295476779268374E-2</v>
      </c>
      <c r="S74" s="3">
        <f t="shared" si="65"/>
        <v>3.2963478350662379E-2</v>
      </c>
      <c r="T74" s="3">
        <f t="shared" si="66"/>
        <v>1.0849411716284951E-4</v>
      </c>
      <c r="U74" s="3">
        <f t="shared" si="67"/>
        <v>1.8975807868190531E-2</v>
      </c>
      <c r="V74" s="3">
        <f t="shared" si="68"/>
        <v>0.10342760726311406</v>
      </c>
      <c r="W74" s="3">
        <f t="shared" si="69"/>
        <v>3.2226919605831239E-2</v>
      </c>
      <c r="X74" s="3">
        <f t="shared" si="70"/>
        <v>1.7548427925449417E-2</v>
      </c>
      <c r="Y74" s="3">
        <f t="shared" si="71"/>
        <v>1.4454696492884889E-2</v>
      </c>
      <c r="Z74" s="3">
        <f t="shared" si="72"/>
        <v>2.1480432116062209E-3</v>
      </c>
      <c r="AA74" s="3">
        <f t="shared" si="73"/>
        <v>0.11562346430478432</v>
      </c>
      <c r="AB74" s="3">
        <f t="shared" si="74"/>
        <v>4.6895677435320193E-3</v>
      </c>
      <c r="AC74" s="3"/>
      <c r="AD74" s="3"/>
      <c r="AF74" s="4">
        <f t="shared" si="75"/>
        <v>-0.72372895659495129</v>
      </c>
      <c r="AG74" s="4">
        <f t="shared" si="76"/>
        <v>-0.78950806599980083</v>
      </c>
      <c r="AH74" s="4">
        <f t="shared" si="77"/>
        <v>-0.80701433167493375</v>
      </c>
      <c r="AI74" s="4">
        <f t="shared" si="78"/>
        <v>-0.8326351092010269</v>
      </c>
      <c r="AJ74" s="4">
        <f t="shared" si="79"/>
        <v>-0.82538156123572892</v>
      </c>
      <c r="AK74" s="4">
        <f t="shared" si="80"/>
        <v>-0.76268434974662636</v>
      </c>
      <c r="AL74" s="4">
        <f t="shared" si="81"/>
        <v>-0.83162173267488126</v>
      </c>
      <c r="AM74" s="4">
        <f t="shared" si="82"/>
        <v>-0.8422607445999355</v>
      </c>
      <c r="AN74" s="4">
        <f t="shared" si="83"/>
        <v>-0.87681944846376547</v>
      </c>
      <c r="AO74" s="4">
        <f t="shared" si="84"/>
        <v>-0.85342298661966454</v>
      </c>
      <c r="AP74" s="4">
        <f t="shared" si="85"/>
        <v>-0.78931259427414857</v>
      </c>
      <c r="AQ74" s="4">
        <f t="shared" si="86"/>
        <v>-0.85975884702175542</v>
      </c>
      <c r="AR74" s="4">
        <f t="shared" si="87"/>
        <v>-0.87309084545036142</v>
      </c>
      <c r="AS74" s="4">
        <f t="shared" si="88"/>
        <v>-0.90594582968386095</v>
      </c>
      <c r="AT74" s="4">
        <f t="shared" si="89"/>
        <v>-0.88707851593283327</v>
      </c>
      <c r="AU74" s="4">
        <f t="shared" si="90"/>
        <v>-0.80262671653790973</v>
      </c>
      <c r="AV74" s="4">
        <f t="shared" si="91"/>
        <v>-0.87382740419519256</v>
      </c>
      <c r="AW74" s="4">
        <f t="shared" si="92"/>
        <v>-0.88850589587557438</v>
      </c>
      <c r="AX74" s="4">
        <f t="shared" si="93"/>
        <v>-0.92050902029390869</v>
      </c>
      <c r="AY74" s="4">
        <f t="shared" si="94"/>
        <v>-0.90390628058941758</v>
      </c>
      <c r="AZ74" s="4">
        <f t="shared" si="95"/>
        <v>-0.79043085949623948</v>
      </c>
      <c r="BA74" s="4">
        <f t="shared" si="96"/>
        <v>-0.91074389154455582</v>
      </c>
      <c r="BB74" s="4"/>
      <c r="BD74" t="s">
        <v>46</v>
      </c>
      <c r="BE74">
        <v>-206.11259298903201</v>
      </c>
      <c r="BF74">
        <v>-165.67123794610299</v>
      </c>
      <c r="BG74">
        <v>-40.440201707470997</v>
      </c>
      <c r="BH74">
        <v>-206.165298944189</v>
      </c>
      <c r="BI74">
        <v>-165.712396873204</v>
      </c>
      <c r="BJ74">
        <v>-40.451643909848002</v>
      </c>
      <c r="BK74">
        <v>-206.18077490756801</v>
      </c>
      <c r="BL74">
        <v>-165.72443419982801</v>
      </c>
      <c r="BM74">
        <v>-40.455054648594</v>
      </c>
      <c r="BN74">
        <v>-206.11347199969799</v>
      </c>
      <c r="BO74">
        <v>-165.67192829740901</v>
      </c>
      <c r="BP74">
        <v>-40.440328287462997</v>
      </c>
      <c r="BQ74">
        <v>-206.16688618763999</v>
      </c>
      <c r="BR74">
        <v>-165.713684267231</v>
      </c>
      <c r="BS74">
        <v>-40.451876646875</v>
      </c>
      <c r="BT74">
        <v>-206.183607647164</v>
      </c>
      <c r="BU74">
        <v>-165.72660173549201</v>
      </c>
      <c r="BV74">
        <v>-40.455663683794</v>
      </c>
      <c r="BW74">
        <v>-206.11363828419999</v>
      </c>
      <c r="BX74">
        <v>-165.672170228385</v>
      </c>
      <c r="BY74">
        <v>-40.440210206182002</v>
      </c>
      <c r="BZ74">
        <v>-206.165995129511</v>
      </c>
      <c r="CA74">
        <v>-165.71305347849599</v>
      </c>
      <c r="CB74">
        <v>-40.451571538137003</v>
      </c>
      <c r="CC74">
        <v>-206.18096244857799</v>
      </c>
      <c r="CD74">
        <v>-165.72468029339299</v>
      </c>
      <c r="CE74">
        <v>-40.454890796416002</v>
      </c>
      <c r="CF74">
        <f>-206.113745870837</f>
        <v>-206.11374587083699</v>
      </c>
      <c r="CG74">
        <v>-165.67226981837601</v>
      </c>
      <c r="CH74">
        <v>-40.440216420759</v>
      </c>
    </row>
    <row r="75" spans="1:86" ht="17" x14ac:dyDescent="0.25">
      <c r="A75" s="5">
        <v>8</v>
      </c>
      <c r="B75" t="s">
        <v>39</v>
      </c>
      <c r="C75" t="s">
        <v>2</v>
      </c>
      <c r="D75" t="s">
        <v>1</v>
      </c>
      <c r="E75" s="3">
        <v>0.95</v>
      </c>
      <c r="F75" s="2">
        <v>-1.009279132623853</v>
      </c>
      <c r="G75" s="3">
        <f t="shared" si="53"/>
        <v>0.15840802957944466</v>
      </c>
      <c r="H75" s="3">
        <f t="shared" si="54"/>
        <v>0.10239133270076173</v>
      </c>
      <c r="I75" s="3">
        <f t="shared" si="55"/>
        <v>8.9436594860681673E-2</v>
      </c>
      <c r="J75" s="3">
        <f t="shared" si="56"/>
        <v>6.5664862425704573E-2</v>
      </c>
      <c r="K75" s="3">
        <f t="shared" si="57"/>
        <v>7.5844738766171482E-2</v>
      </c>
      <c r="L75" s="3">
        <f t="shared" si="58"/>
        <v>0.11438584296013266</v>
      </c>
      <c r="M75" s="3">
        <f t="shared" si="59"/>
        <v>5.8608056502909345E-2</v>
      </c>
      <c r="N75" s="3">
        <f t="shared" si="60"/>
        <v>5.5162598243199024E-2</v>
      </c>
      <c r="O75" s="3">
        <f t="shared" si="61"/>
        <v>2.2038224105146886E-2</v>
      </c>
      <c r="P75" s="3">
        <f t="shared" si="62"/>
        <v>5.154769121661773E-2</v>
      </c>
      <c r="Q75" s="3">
        <f t="shared" si="63"/>
        <v>9.2900970011417061E-2</v>
      </c>
      <c r="R75" s="3">
        <f t="shared" si="64"/>
        <v>3.4303962861858328E-2</v>
      </c>
      <c r="S75" s="3">
        <f t="shared" si="65"/>
        <v>2.1945485157582767E-2</v>
      </c>
      <c r="T75" s="3">
        <f t="shared" si="66"/>
        <v>4.1142474433006893E-3</v>
      </c>
      <c r="U75" s="3">
        <f t="shared" si="67"/>
        <v>8.9792134678510216E-3</v>
      </c>
      <c r="V75" s="3">
        <f t="shared" si="68"/>
        <v>8.2158533537059264E-2</v>
      </c>
      <c r="W75" s="3">
        <f t="shared" si="69"/>
        <v>2.215191604133282E-2</v>
      </c>
      <c r="X75" s="3">
        <f t="shared" si="70"/>
        <v>5.3369286147746386E-3</v>
      </c>
      <c r="Y75" s="3">
        <f t="shared" si="71"/>
        <v>1.7190483217524477E-2</v>
      </c>
      <c r="Z75" s="3">
        <f t="shared" si="72"/>
        <v>1.2305025406532444E-2</v>
      </c>
      <c r="AA75" s="3">
        <f t="shared" si="73"/>
        <v>0.1001417111421643</v>
      </c>
      <c r="AB75" s="3">
        <f t="shared" si="74"/>
        <v>9.822138656256918E-3</v>
      </c>
      <c r="AC75" s="3"/>
      <c r="AD75" s="3"/>
      <c r="AF75" s="4">
        <f t="shared" si="75"/>
        <v>-0.85087110304440838</v>
      </c>
      <c r="AG75" s="4">
        <f t="shared" si="76"/>
        <v>-0.90688779992309132</v>
      </c>
      <c r="AH75" s="4">
        <f t="shared" si="77"/>
        <v>-0.91984253776317138</v>
      </c>
      <c r="AI75" s="4">
        <f t="shared" si="78"/>
        <v>-0.94361427019814847</v>
      </c>
      <c r="AJ75" s="4">
        <f t="shared" si="79"/>
        <v>-0.93343439385768157</v>
      </c>
      <c r="AK75" s="4">
        <f t="shared" si="80"/>
        <v>-0.89489328966372039</v>
      </c>
      <c r="AL75" s="4">
        <f t="shared" si="81"/>
        <v>-0.9506710761209437</v>
      </c>
      <c r="AM75" s="4">
        <f t="shared" si="82"/>
        <v>-0.95411653438065402</v>
      </c>
      <c r="AN75" s="4">
        <f t="shared" si="83"/>
        <v>-0.98724090851870616</v>
      </c>
      <c r="AO75" s="4">
        <f t="shared" si="84"/>
        <v>-0.95773144140723532</v>
      </c>
      <c r="AP75" s="4">
        <f t="shared" si="85"/>
        <v>-0.91637816261243599</v>
      </c>
      <c r="AQ75" s="4">
        <f t="shared" si="86"/>
        <v>-0.97497516976199472</v>
      </c>
      <c r="AR75" s="4">
        <f t="shared" si="87"/>
        <v>-0.98733364746627028</v>
      </c>
      <c r="AS75" s="4">
        <f t="shared" si="88"/>
        <v>-1.0133933800671537</v>
      </c>
      <c r="AT75" s="4">
        <f t="shared" si="89"/>
        <v>-1.000299919156002</v>
      </c>
      <c r="AU75" s="4">
        <f t="shared" si="90"/>
        <v>-0.92712059908679378</v>
      </c>
      <c r="AV75" s="4">
        <f t="shared" si="91"/>
        <v>-0.98712721658252023</v>
      </c>
      <c r="AW75" s="4">
        <f t="shared" si="92"/>
        <v>-1.0039422040090784</v>
      </c>
      <c r="AX75" s="4">
        <f t="shared" si="93"/>
        <v>-1.0264696158413775</v>
      </c>
      <c r="AY75" s="4">
        <f t="shared" si="94"/>
        <v>-1.0215841580303855</v>
      </c>
      <c r="AZ75" s="4">
        <f t="shared" si="95"/>
        <v>-0.90913742148168875</v>
      </c>
      <c r="BA75" s="4">
        <f t="shared" si="96"/>
        <v>-1.01910127128011</v>
      </c>
      <c r="BB75" s="4"/>
      <c r="BD75" t="s">
        <v>45</v>
      </c>
      <c r="BE75">
        <v>-206.11276910018501</v>
      </c>
      <c r="BF75">
        <v>-165.67122891523999</v>
      </c>
      <c r="BG75">
        <v>-40.440184235587999</v>
      </c>
      <c r="BH75">
        <v>-206.165478697167</v>
      </c>
      <c r="BI75">
        <v>-165.712391519172</v>
      </c>
      <c r="BJ75">
        <v>-40.451641960353001</v>
      </c>
      <c r="BK75">
        <v>-206.180955692976</v>
      </c>
      <c r="BL75">
        <v>-165.72443604167</v>
      </c>
      <c r="BM75">
        <v>-40.455053788976002</v>
      </c>
      <c r="BN75">
        <v>-206.113657793795</v>
      </c>
      <c r="BO75">
        <v>-165.671917157357</v>
      </c>
      <c r="BP75">
        <v>-40.440314533264001</v>
      </c>
      <c r="BQ75">
        <v>-206.167069638458</v>
      </c>
      <c r="BR75">
        <v>-165.71367780819099</v>
      </c>
      <c r="BS75">
        <v>-40.451876839535998</v>
      </c>
      <c r="BT75">
        <v>-206.18379779820501</v>
      </c>
      <c r="BU75">
        <v>-165.72660393559099</v>
      </c>
      <c r="BV75">
        <v>-40.455673381196</v>
      </c>
      <c r="BW75">
        <v>-206.113816574944</v>
      </c>
      <c r="BX75">
        <v>-165.672159587919</v>
      </c>
      <c r="BY75">
        <v>-40.440196645527998</v>
      </c>
      <c r="BZ75">
        <v>-206.16617149708799</v>
      </c>
      <c r="CA75">
        <v>-165.71304703017401</v>
      </c>
      <c r="CB75">
        <v>-40.451570745146</v>
      </c>
      <c r="CC75">
        <v>-206.18114480149501</v>
      </c>
      <c r="CD75">
        <v>-165.72468101852601</v>
      </c>
      <c r="CE75">
        <v>-40.454890366713997</v>
      </c>
      <c r="CF75">
        <f>-206.113910783927</f>
        <v>-206.113910783927</v>
      </c>
      <c r="CG75">
        <v>-165.67225865152599</v>
      </c>
      <c r="CH75">
        <v>-40.440203329759001</v>
      </c>
    </row>
    <row r="76" spans="1:86" ht="17" x14ac:dyDescent="0.25">
      <c r="A76" s="5">
        <v>8</v>
      </c>
      <c r="B76" t="s">
        <v>39</v>
      </c>
      <c r="C76" t="s">
        <v>2</v>
      </c>
      <c r="D76" t="s">
        <v>1</v>
      </c>
      <c r="E76" s="3">
        <v>1</v>
      </c>
      <c r="F76" s="2">
        <v>-1.0394180353840465</v>
      </c>
      <c r="G76" s="3">
        <f t="shared" si="53"/>
        <v>0.15538317762796006</v>
      </c>
      <c r="H76" s="3">
        <f t="shared" si="54"/>
        <v>0.11249506445984248</v>
      </c>
      <c r="I76" s="3">
        <f t="shared" si="55"/>
        <v>9.6008757735060568E-2</v>
      </c>
      <c r="J76" s="3">
        <f t="shared" si="56"/>
        <v>8.4376144545063037E-2</v>
      </c>
      <c r="K76" s="3">
        <f t="shared" si="57"/>
        <v>7.8711649040207443E-2</v>
      </c>
      <c r="L76" s="3">
        <f t="shared" si="58"/>
        <v>9.6450527567342625E-2</v>
      </c>
      <c r="M76" s="3">
        <f t="shared" si="59"/>
        <v>5.0348767542459538E-2</v>
      </c>
      <c r="N76" s="3">
        <f t="shared" si="60"/>
        <v>4.5307665589958357E-2</v>
      </c>
      <c r="O76" s="3">
        <f t="shared" si="61"/>
        <v>2.012287038096483E-2</v>
      </c>
      <c r="P76" s="3">
        <f t="shared" si="62"/>
        <v>4.0018640590612886E-2</v>
      </c>
      <c r="Q76" s="3">
        <f t="shared" si="63"/>
        <v>7.6475864788126846E-2</v>
      </c>
      <c r="R76" s="3">
        <f t="shared" si="64"/>
        <v>2.915840927921276E-2</v>
      </c>
      <c r="S76" s="3">
        <f t="shared" si="65"/>
        <v>1.6795636299642647E-2</v>
      </c>
      <c r="T76" s="3">
        <f t="shared" si="66"/>
        <v>1.8645395926759623E-3</v>
      </c>
      <c r="U76" s="3">
        <f t="shared" si="67"/>
        <v>3.8248580915691832E-3</v>
      </c>
      <c r="V76" s="3">
        <f t="shared" si="68"/>
        <v>6.6488533398519012E-2</v>
      </c>
      <c r="W76" s="3">
        <f t="shared" si="69"/>
        <v>1.8563230147589316E-2</v>
      </c>
      <c r="X76" s="3">
        <f t="shared" si="70"/>
        <v>2.5396216544848471E-3</v>
      </c>
      <c r="Y76" s="3">
        <f t="shared" si="71"/>
        <v>1.2858244579496469E-2</v>
      </c>
      <c r="Z76" s="3">
        <f t="shared" si="72"/>
        <v>1.4272033157952668E-2</v>
      </c>
      <c r="AA76" s="3">
        <f t="shared" si="73"/>
        <v>8.7422638746725401E-2</v>
      </c>
      <c r="AB76" s="3">
        <f t="shared" si="74"/>
        <v>3.629553242083583E-3</v>
      </c>
      <c r="AC76" s="3"/>
      <c r="AD76" s="3"/>
      <c r="AF76" s="4">
        <f t="shared" si="75"/>
        <v>-0.88403485775608648</v>
      </c>
      <c r="AG76" s="4">
        <f t="shared" si="76"/>
        <v>-0.92692297092420406</v>
      </c>
      <c r="AH76" s="4">
        <f t="shared" si="77"/>
        <v>-0.94340927764898597</v>
      </c>
      <c r="AI76" s="4">
        <f t="shared" si="78"/>
        <v>-0.9550418908389835</v>
      </c>
      <c r="AJ76" s="4">
        <f t="shared" si="79"/>
        <v>-0.96070638634383909</v>
      </c>
      <c r="AK76" s="4">
        <f t="shared" si="80"/>
        <v>-0.94296750781670391</v>
      </c>
      <c r="AL76" s="4">
        <f t="shared" si="81"/>
        <v>-0.989069267841587</v>
      </c>
      <c r="AM76" s="4">
        <f t="shared" si="82"/>
        <v>-0.99411036979408818</v>
      </c>
      <c r="AN76" s="4">
        <f t="shared" si="83"/>
        <v>-1.0192951650030817</v>
      </c>
      <c r="AO76" s="4">
        <f t="shared" si="84"/>
        <v>-0.99939939479343365</v>
      </c>
      <c r="AP76" s="4">
        <f t="shared" si="85"/>
        <v>-0.96294217059591969</v>
      </c>
      <c r="AQ76" s="4">
        <f t="shared" si="86"/>
        <v>-1.0102596261048338</v>
      </c>
      <c r="AR76" s="4">
        <f t="shared" si="87"/>
        <v>-1.0226223990844039</v>
      </c>
      <c r="AS76" s="4">
        <f t="shared" si="88"/>
        <v>-1.0412825749767225</v>
      </c>
      <c r="AT76" s="4">
        <f t="shared" si="89"/>
        <v>-1.0355931772924774</v>
      </c>
      <c r="AU76" s="4">
        <f t="shared" si="90"/>
        <v>-0.97292950198552752</v>
      </c>
      <c r="AV76" s="4">
        <f t="shared" si="91"/>
        <v>-1.0208548052364572</v>
      </c>
      <c r="AW76" s="4">
        <f t="shared" si="92"/>
        <v>-1.0368784137295617</v>
      </c>
      <c r="AX76" s="4">
        <f t="shared" si="93"/>
        <v>-1.052276279963543</v>
      </c>
      <c r="AY76" s="4">
        <f t="shared" si="94"/>
        <v>-1.0536900685419992</v>
      </c>
      <c r="AZ76" s="4">
        <f t="shared" si="95"/>
        <v>-0.95199539663732113</v>
      </c>
      <c r="BA76" s="4">
        <f t="shared" si="96"/>
        <v>-1.0430475886261301</v>
      </c>
      <c r="BB76" s="4"/>
      <c r="BD76" t="s">
        <v>44</v>
      </c>
      <c r="BE76">
        <v>-206.112799344829</v>
      </c>
      <c r="BF76">
        <v>-165.67122071090299</v>
      </c>
      <c r="BG76">
        <v>-40.440169834763999</v>
      </c>
      <c r="BH76">
        <v>-206.165503979161</v>
      </c>
      <c r="BI76">
        <v>-165.71238879926301</v>
      </c>
      <c r="BJ76">
        <v>-40.45163803418</v>
      </c>
      <c r="BK76">
        <v>-206.18098548210199</v>
      </c>
      <c r="BL76">
        <v>-165.72443397166899</v>
      </c>
      <c r="BM76">
        <v>-40.455048092113998</v>
      </c>
      <c r="BN76">
        <v>-206.113711222353</v>
      </c>
      <c r="BO76">
        <v>-165.67190761767301</v>
      </c>
      <c r="BP76">
        <v>-40.440300890365997</v>
      </c>
      <c r="BQ76">
        <v>-206.1671264862</v>
      </c>
      <c r="BR76">
        <v>-165.71367408595199</v>
      </c>
      <c r="BS76">
        <v>-40.451876218106001</v>
      </c>
      <c r="BT76">
        <v>-206.18384846344</v>
      </c>
      <c r="BU76">
        <v>-165.726598524834</v>
      </c>
      <c r="BV76">
        <v>-40.455665722957001</v>
      </c>
      <c r="BW76">
        <v>-206.113867210178</v>
      </c>
      <c r="BX76">
        <v>-165.672149593824</v>
      </c>
      <c r="BY76">
        <v>-40.440183070389999</v>
      </c>
      <c r="BZ76">
        <v>-206.166223637217</v>
      </c>
      <c r="CA76">
        <v>-165.71304375243599</v>
      </c>
      <c r="CB76">
        <v>-40.451569933655001</v>
      </c>
      <c r="CC76">
        <v>-206.18119303766699</v>
      </c>
      <c r="CD76">
        <v>-165.724677597517</v>
      </c>
      <c r="CE76">
        <v>-40.454885787692</v>
      </c>
      <c r="CF76">
        <f>-206.113957419063</f>
        <v>-206.11395741906301</v>
      </c>
      <c r="CG76">
        <v>-165.67225009239701</v>
      </c>
      <c r="CH76">
        <v>-40.440190225496004</v>
      </c>
    </row>
    <row r="77" spans="1:86" ht="17" x14ac:dyDescent="0.25">
      <c r="A77" s="5">
        <v>8</v>
      </c>
      <c r="B77" t="s">
        <v>39</v>
      </c>
      <c r="C77" t="s">
        <v>2</v>
      </c>
      <c r="D77" t="s">
        <v>1</v>
      </c>
      <c r="E77" s="3">
        <v>1.05</v>
      </c>
      <c r="F77" s="2">
        <v>-1.0215259303701729</v>
      </c>
      <c r="G77" s="3">
        <f t="shared" si="53"/>
        <v>0.13153319247316042</v>
      </c>
      <c r="H77" s="3">
        <f t="shared" si="54"/>
        <v>9.348025020111983E-2</v>
      </c>
      <c r="I77" s="3">
        <f t="shared" si="55"/>
        <v>8.2474018451215492E-2</v>
      </c>
      <c r="J77" s="3">
        <f t="shared" si="56"/>
        <v>6.8531434381806422E-2</v>
      </c>
      <c r="K77" s="3">
        <f t="shared" si="57"/>
        <v>7.0926496615250301E-2</v>
      </c>
      <c r="L77" s="3">
        <f t="shared" si="58"/>
        <v>8.250410251760909E-2</v>
      </c>
      <c r="M77" s="3">
        <f t="shared" si="59"/>
        <v>4.1623964502625066E-2</v>
      </c>
      <c r="N77" s="3">
        <f t="shared" si="60"/>
        <v>4.1288806040756021E-2</v>
      </c>
      <c r="O77" s="3">
        <f t="shared" si="61"/>
        <v>1.4821542058846671E-2</v>
      </c>
      <c r="P77" s="3">
        <f t="shared" si="62"/>
        <v>4.093716437584427E-2</v>
      </c>
      <c r="Q77" s="3">
        <f t="shared" si="63"/>
        <v>6.8200280109480871E-2</v>
      </c>
      <c r="R77" s="3">
        <f t="shared" si="64"/>
        <v>2.5911791794643424E-2</v>
      </c>
      <c r="S77" s="3">
        <f t="shared" si="65"/>
        <v>1.3944463989472355E-2</v>
      </c>
      <c r="T77" s="3">
        <f t="shared" si="66"/>
        <v>1.81399347319533E-3</v>
      </c>
      <c r="U77" s="3">
        <f t="shared" si="67"/>
        <v>1.3885790791290376E-3</v>
      </c>
      <c r="V77" s="3">
        <f t="shared" si="68"/>
        <v>6.1048368905416761E-2</v>
      </c>
      <c r="W77" s="3">
        <f t="shared" si="69"/>
        <v>1.8055705440652492E-2</v>
      </c>
      <c r="X77" s="3">
        <f t="shared" si="70"/>
        <v>2.7229296383057822E-4</v>
      </c>
      <c r="Y77" s="3">
        <f t="shared" si="71"/>
        <v>1.0131761239216441E-2</v>
      </c>
      <c r="Z77" s="3">
        <f t="shared" si="72"/>
        <v>1.8385713569228468E-2</v>
      </c>
      <c r="AA77" s="3">
        <f t="shared" si="73"/>
        <v>7.4964226964813641E-2</v>
      </c>
      <c r="AB77" s="3">
        <f t="shared" si="74"/>
        <v>1.2485409502598355E-3</v>
      </c>
      <c r="AC77" s="3"/>
      <c r="AD77" s="3"/>
      <c r="AF77" s="4">
        <f t="shared" si="75"/>
        <v>-0.8899927378970125</v>
      </c>
      <c r="AG77" s="4">
        <f t="shared" si="76"/>
        <v>-0.92804568016905309</v>
      </c>
      <c r="AH77" s="4">
        <f t="shared" si="77"/>
        <v>-0.93905191191895743</v>
      </c>
      <c r="AI77" s="4">
        <f t="shared" si="78"/>
        <v>-0.9529944959883665</v>
      </c>
      <c r="AJ77" s="4">
        <f t="shared" si="79"/>
        <v>-0.95059943375492262</v>
      </c>
      <c r="AK77" s="4">
        <f t="shared" si="80"/>
        <v>-0.93902182785256383</v>
      </c>
      <c r="AL77" s="4">
        <f t="shared" si="81"/>
        <v>-0.97990196586754785</v>
      </c>
      <c r="AM77" s="4">
        <f t="shared" si="82"/>
        <v>-0.9802371243294169</v>
      </c>
      <c r="AN77" s="4">
        <f t="shared" si="83"/>
        <v>-1.0067043883113262</v>
      </c>
      <c r="AO77" s="4">
        <f t="shared" si="84"/>
        <v>-0.98058876599432865</v>
      </c>
      <c r="AP77" s="4">
        <f t="shared" si="85"/>
        <v>-0.95332565026069205</v>
      </c>
      <c r="AQ77" s="4">
        <f t="shared" si="86"/>
        <v>-0.99561413857552949</v>
      </c>
      <c r="AR77" s="4">
        <f t="shared" si="87"/>
        <v>-1.0075814663807006</v>
      </c>
      <c r="AS77" s="4">
        <f t="shared" si="88"/>
        <v>-1.0233399238433682</v>
      </c>
      <c r="AT77" s="4">
        <f t="shared" si="89"/>
        <v>-1.0201373512910439</v>
      </c>
      <c r="AU77" s="4">
        <f t="shared" si="90"/>
        <v>-0.96047756146475616</v>
      </c>
      <c r="AV77" s="4">
        <f t="shared" si="91"/>
        <v>-1.0034702249295204</v>
      </c>
      <c r="AW77" s="4">
        <f t="shared" si="92"/>
        <v>-1.0212536374063423</v>
      </c>
      <c r="AX77" s="4">
        <f t="shared" si="93"/>
        <v>-1.0316576916093894</v>
      </c>
      <c r="AY77" s="4">
        <f t="shared" si="94"/>
        <v>-1.0399116439394014</v>
      </c>
      <c r="AZ77" s="4">
        <f t="shared" si="95"/>
        <v>-0.94656170340535928</v>
      </c>
      <c r="BA77" s="4">
        <f t="shared" si="96"/>
        <v>-1.0227744713204328</v>
      </c>
      <c r="BB77" s="4"/>
      <c r="BD77" t="s">
        <v>43</v>
      </c>
      <c r="BE77">
        <v>-206.11279565641499</v>
      </c>
      <c r="BF77">
        <v>-165.67121285042501</v>
      </c>
      <c r="BG77">
        <v>-40.440164512342001</v>
      </c>
      <c r="BH77">
        <v>-206.16550402095999</v>
      </c>
      <c r="BI77">
        <v>-165.712387892744</v>
      </c>
      <c r="BJ77">
        <v>-40.451637193346997</v>
      </c>
      <c r="BK77">
        <v>-206.180974889602</v>
      </c>
      <c r="BL77">
        <v>-165.724430075355</v>
      </c>
      <c r="BM77">
        <v>-40.455048339831997</v>
      </c>
      <c r="BN77">
        <v>-206.11368937520399</v>
      </c>
      <c r="BO77">
        <v>-165.671899178888</v>
      </c>
      <c r="BP77">
        <v>-40.440293769843002</v>
      </c>
      <c r="BQ77">
        <v>-206.16710907250501</v>
      </c>
      <c r="BR77">
        <v>-165.713672153494</v>
      </c>
      <c r="BS77">
        <v>-40.451875345894003</v>
      </c>
      <c r="BT77">
        <v>-206.18383014014799</v>
      </c>
      <c r="BU77">
        <v>-165.726595600683</v>
      </c>
      <c r="BV77">
        <v>-40.455672432238998</v>
      </c>
      <c r="BW77">
        <v>-206.113836559254</v>
      </c>
      <c r="BX77">
        <v>-165.67214146824099</v>
      </c>
      <c r="BY77">
        <v>-40.440175869949002</v>
      </c>
      <c r="BZ77">
        <v>-206.16620047659799</v>
      </c>
      <c r="CA77">
        <v>-165.713043506085</v>
      </c>
      <c r="CB77">
        <v>-40.451570358456003</v>
      </c>
      <c r="CC77">
        <v>-206.181164796301</v>
      </c>
      <c r="CD77">
        <v>-165.72467278073501</v>
      </c>
      <c r="CE77">
        <v>-40.454886332359003</v>
      </c>
      <c r="CF77">
        <f>-206.11393344279</f>
        <v>-206.11393344279</v>
      </c>
      <c r="CG77">
        <v>-165.67224161029799</v>
      </c>
      <c r="CH77">
        <v>-40.440183390462998</v>
      </c>
    </row>
    <row r="78" spans="1:86" ht="17" x14ac:dyDescent="0.25">
      <c r="A78" s="5">
        <v>8</v>
      </c>
      <c r="B78" t="s">
        <v>39</v>
      </c>
      <c r="C78" t="s">
        <v>2</v>
      </c>
      <c r="D78" t="s">
        <v>1</v>
      </c>
      <c r="E78" s="3">
        <v>1.1000000000000001</v>
      </c>
      <c r="F78" s="2">
        <v>-0.97743817564581914</v>
      </c>
      <c r="G78" s="3">
        <f t="shared" si="53"/>
        <v>0.11325375072973376</v>
      </c>
      <c r="H78" s="3">
        <f t="shared" si="54"/>
        <v>7.8366545571571855E-2</v>
      </c>
      <c r="I78" s="3">
        <f t="shared" si="55"/>
        <v>7.0814782496551487E-2</v>
      </c>
      <c r="J78" s="3">
        <f t="shared" si="56"/>
        <v>5.54932957261558E-2</v>
      </c>
      <c r="K78" s="3">
        <f t="shared" si="57"/>
        <v>6.2891621237513684E-2</v>
      </c>
      <c r="L78" s="3">
        <f t="shared" si="58"/>
        <v>7.3362562061410563E-2</v>
      </c>
      <c r="M78" s="3">
        <f t="shared" si="59"/>
        <v>3.7319891024421348E-2</v>
      </c>
      <c r="N78" s="3">
        <f t="shared" si="60"/>
        <v>4.6165407379889278E-2</v>
      </c>
      <c r="O78" s="3">
        <f t="shared" si="61"/>
        <v>1.36890780662694E-2</v>
      </c>
      <c r="P78" s="3">
        <f t="shared" si="62"/>
        <v>5.5445949129888428E-2</v>
      </c>
      <c r="Q78" s="3">
        <f t="shared" si="63"/>
        <v>5.6424739029776183E-2</v>
      </c>
      <c r="R78" s="3">
        <f t="shared" si="64"/>
        <v>2.096617079565144E-2</v>
      </c>
      <c r="S78" s="3">
        <f t="shared" si="65"/>
        <v>1.4715925167457011E-2</v>
      </c>
      <c r="T78" s="3">
        <f t="shared" si="66"/>
        <v>2.281684304891729E-3</v>
      </c>
      <c r="U78" s="3">
        <f t="shared" si="67"/>
        <v>8.1582904100071518E-3</v>
      </c>
      <c r="V78" s="3">
        <f t="shared" si="68"/>
        <v>4.7955827513958993E-2</v>
      </c>
      <c r="W78" s="3">
        <f t="shared" si="69"/>
        <v>1.2789310681266541E-2</v>
      </c>
      <c r="X78" s="3">
        <f t="shared" si="70"/>
        <v>1.0088159387591222E-3</v>
      </c>
      <c r="Y78" s="3">
        <f t="shared" si="71"/>
        <v>1.0267065490472294E-2</v>
      </c>
      <c r="Z78" s="3">
        <f t="shared" si="72"/>
        <v>1.5485538949933431E-2</v>
      </c>
      <c r="AA78" s="3">
        <f t="shared" si="73"/>
        <v>6.2537870707572663E-2</v>
      </c>
      <c r="AB78" s="3">
        <f t="shared" si="74"/>
        <v>9.1516482574611757E-3</v>
      </c>
      <c r="AC78" s="3"/>
      <c r="AD78" s="3"/>
      <c r="AF78" s="4">
        <f t="shared" si="75"/>
        <v>-0.86418442491608538</v>
      </c>
      <c r="AG78" s="4">
        <f t="shared" si="76"/>
        <v>-0.89907163007424729</v>
      </c>
      <c r="AH78" s="4">
        <f t="shared" si="77"/>
        <v>-0.90662339314926765</v>
      </c>
      <c r="AI78" s="4">
        <f t="shared" si="78"/>
        <v>-0.92194487991966334</v>
      </c>
      <c r="AJ78" s="4">
        <f t="shared" si="79"/>
        <v>-0.91454655440830546</v>
      </c>
      <c r="AK78" s="4">
        <f t="shared" si="80"/>
        <v>-0.90407561358440858</v>
      </c>
      <c r="AL78" s="4">
        <f t="shared" si="81"/>
        <v>-0.94011828462139779</v>
      </c>
      <c r="AM78" s="4">
        <f t="shared" si="82"/>
        <v>-0.93127276826592986</v>
      </c>
      <c r="AN78" s="4">
        <f t="shared" si="83"/>
        <v>-0.96374909757954974</v>
      </c>
      <c r="AO78" s="4">
        <f t="shared" si="84"/>
        <v>-0.92199222651593071</v>
      </c>
      <c r="AP78" s="4">
        <f t="shared" si="85"/>
        <v>-0.92101343661604296</v>
      </c>
      <c r="AQ78" s="4">
        <f t="shared" si="86"/>
        <v>-0.9564720048501677</v>
      </c>
      <c r="AR78" s="4">
        <f t="shared" si="87"/>
        <v>-0.96272225047836213</v>
      </c>
      <c r="AS78" s="4">
        <f t="shared" si="88"/>
        <v>-0.97971985995071087</v>
      </c>
      <c r="AT78" s="4">
        <f t="shared" si="89"/>
        <v>-0.96927988523581199</v>
      </c>
      <c r="AU78" s="4">
        <f t="shared" si="90"/>
        <v>-0.92948234813186015</v>
      </c>
      <c r="AV78" s="4">
        <f t="shared" si="91"/>
        <v>-0.9646488649645526</v>
      </c>
      <c r="AW78" s="4">
        <f t="shared" si="92"/>
        <v>-0.97844699158457826</v>
      </c>
      <c r="AX78" s="4">
        <f t="shared" si="93"/>
        <v>-0.98770524113629143</v>
      </c>
      <c r="AY78" s="4">
        <f t="shared" si="94"/>
        <v>-0.99292371459575257</v>
      </c>
      <c r="AZ78" s="4">
        <f t="shared" si="95"/>
        <v>-0.91490030493824648</v>
      </c>
      <c r="BA78" s="4">
        <f t="shared" si="96"/>
        <v>-0.98658982390328032</v>
      </c>
      <c r="BB78" s="4"/>
      <c r="BD78" t="s">
        <v>42</v>
      </c>
      <c r="BE78">
        <v>-206.11274017941801</v>
      </c>
      <c r="BF78">
        <v>-165.671205592262</v>
      </c>
      <c r="BG78">
        <v>-40.440157421671003</v>
      </c>
      <c r="BH78">
        <v>-206.16545198288199</v>
      </c>
      <c r="BI78">
        <v>-165.71238465756699</v>
      </c>
      <c r="BJ78">
        <v>-40.451634563531996</v>
      </c>
      <c r="BK78">
        <v>-206.18091537212601</v>
      </c>
      <c r="BL78">
        <v>-165.724430791586</v>
      </c>
      <c r="BM78">
        <v>-40.455039784257004</v>
      </c>
      <c r="BN78">
        <v>-206.11361475265599</v>
      </c>
      <c r="BO78">
        <v>-165.671891599319</v>
      </c>
      <c r="BP78">
        <v>-40.440282417199001</v>
      </c>
      <c r="BQ78">
        <v>-206.16703826842101</v>
      </c>
      <c r="BR78">
        <v>-165.71366805713501</v>
      </c>
      <c r="BS78">
        <v>-40.451872037497999</v>
      </c>
      <c r="BT78">
        <v>-206.18374777509999</v>
      </c>
      <c r="BU78">
        <v>-165.72659697641399</v>
      </c>
      <c r="BV78">
        <v>-40.455666721124999</v>
      </c>
      <c r="BW78">
        <v>-206.113766676165</v>
      </c>
      <c r="BX78">
        <v>-165.67213415395699</v>
      </c>
      <c r="BY78">
        <v>-40.440164793931999</v>
      </c>
      <c r="BZ78">
        <v>-206.16613194685999</v>
      </c>
      <c r="CA78">
        <v>-165.713039412374</v>
      </c>
      <c r="CB78">
        <v>-40.451568299386999</v>
      </c>
      <c r="CC78">
        <v>-206.18108648142299</v>
      </c>
      <c r="CD78">
        <v>-165.72467254250699</v>
      </c>
      <c r="CE78">
        <v>-40.454879743417003</v>
      </c>
      <c r="CF78">
        <f>-206.113865900751</f>
        <v>-206.11386590075099</v>
      </c>
      <c r="CG78">
        <v>-165.67223514919601</v>
      </c>
      <c r="CH78">
        <v>-40.440172765173998</v>
      </c>
    </row>
    <row r="79" spans="1:86" ht="17" x14ac:dyDescent="0.25">
      <c r="A79" s="5">
        <v>8</v>
      </c>
      <c r="B79" t="s">
        <v>39</v>
      </c>
      <c r="C79" t="s">
        <v>2</v>
      </c>
      <c r="D79" t="s">
        <v>1</v>
      </c>
      <c r="E79" s="3">
        <v>1.25</v>
      </c>
      <c r="F79" s="2">
        <v>-0.7860451683436438</v>
      </c>
      <c r="G79" s="3">
        <f t="shared" si="53"/>
        <v>6.8839186834587895E-2</v>
      </c>
      <c r="H79" s="3">
        <f t="shared" si="54"/>
        <v>6.2402171789226579E-2</v>
      </c>
      <c r="I79" s="3">
        <f t="shared" si="55"/>
        <v>4.384224046503149E-2</v>
      </c>
      <c r="J79" s="3">
        <f t="shared" si="56"/>
        <v>5.8181843656785026E-2</v>
      </c>
      <c r="K79" s="3">
        <f t="shared" si="57"/>
        <v>2.436952563308914E-2</v>
      </c>
      <c r="L79" s="3">
        <f t="shared" si="58"/>
        <v>4.6143509188660947E-2</v>
      </c>
      <c r="M79" s="3">
        <f t="shared" si="59"/>
        <v>3.9183656996847893E-2</v>
      </c>
      <c r="N79" s="3">
        <f t="shared" si="60"/>
        <v>3.9118563571182263E-2</v>
      </c>
      <c r="O79" s="3">
        <f t="shared" si="61"/>
        <v>3.4620538875209994E-2</v>
      </c>
      <c r="P79" s="3">
        <f t="shared" si="62"/>
        <v>3.9050268829500245E-2</v>
      </c>
      <c r="Q79" s="3">
        <f t="shared" si="63"/>
        <v>3.2212805188482796E-2</v>
      </c>
      <c r="R79" s="3">
        <f t="shared" si="64"/>
        <v>2.7760760848471677E-2</v>
      </c>
      <c r="S79" s="3">
        <f t="shared" si="65"/>
        <v>7.9274621414590074E-3</v>
      </c>
      <c r="T79" s="3">
        <f t="shared" si="66"/>
        <v>2.4841847681014273E-2</v>
      </c>
      <c r="U79" s="3">
        <f t="shared" si="67"/>
        <v>1.2881244698685457E-2</v>
      </c>
      <c r="V79" s="3">
        <f t="shared" si="68"/>
        <v>2.524745318839372E-2</v>
      </c>
      <c r="W79" s="3">
        <f t="shared" si="69"/>
        <v>2.2049312774283569E-2</v>
      </c>
      <c r="X79" s="3">
        <f t="shared" si="70"/>
        <v>7.6680885734026205E-3</v>
      </c>
      <c r="Y79" s="3">
        <f t="shared" si="71"/>
        <v>1.9952502083916412E-2</v>
      </c>
      <c r="Z79" s="3">
        <f t="shared" si="72"/>
        <v>3.8847001462778308E-2</v>
      </c>
      <c r="AA79" s="3">
        <f t="shared" si="73"/>
        <v>3.8757450676648375E-2</v>
      </c>
      <c r="AB79" s="3">
        <f t="shared" si="74"/>
        <v>1.5026027347052828E-2</v>
      </c>
      <c r="AC79" s="3"/>
      <c r="AD79" s="3"/>
      <c r="AF79" s="4">
        <f t="shared" si="75"/>
        <v>-0.7172059815090559</v>
      </c>
      <c r="AG79" s="4">
        <f t="shared" si="76"/>
        <v>-0.72364299655441722</v>
      </c>
      <c r="AH79" s="4">
        <f t="shared" si="77"/>
        <v>-0.74220292787861231</v>
      </c>
      <c r="AI79" s="4">
        <f t="shared" si="78"/>
        <v>-0.72786332468685877</v>
      </c>
      <c r="AJ79" s="4">
        <f t="shared" si="79"/>
        <v>-0.76167564271055466</v>
      </c>
      <c r="AK79" s="4">
        <f t="shared" si="80"/>
        <v>-0.73990165915498285</v>
      </c>
      <c r="AL79" s="4">
        <f t="shared" si="81"/>
        <v>-0.7468615113467959</v>
      </c>
      <c r="AM79" s="4">
        <f t="shared" si="82"/>
        <v>-0.74692660477246153</v>
      </c>
      <c r="AN79" s="4">
        <f t="shared" si="83"/>
        <v>-0.7514246294684338</v>
      </c>
      <c r="AO79" s="4">
        <f t="shared" si="84"/>
        <v>-0.74699489951414355</v>
      </c>
      <c r="AP79" s="4">
        <f t="shared" si="85"/>
        <v>-0.753832363155161</v>
      </c>
      <c r="AQ79" s="4">
        <f t="shared" si="86"/>
        <v>-0.75828440749517212</v>
      </c>
      <c r="AR79" s="4">
        <f t="shared" si="87"/>
        <v>-0.77811770620218479</v>
      </c>
      <c r="AS79" s="4">
        <f t="shared" si="88"/>
        <v>-0.76120332066262952</v>
      </c>
      <c r="AT79" s="4">
        <f t="shared" si="89"/>
        <v>-0.79892641304232925</v>
      </c>
      <c r="AU79" s="4">
        <f t="shared" si="90"/>
        <v>-0.76079771515525008</v>
      </c>
      <c r="AV79" s="4">
        <f t="shared" si="91"/>
        <v>-0.76399585556936023</v>
      </c>
      <c r="AW79" s="4">
        <f t="shared" si="92"/>
        <v>-0.79371325691704642</v>
      </c>
      <c r="AX79" s="4">
        <f t="shared" si="93"/>
        <v>-0.76609266625972738</v>
      </c>
      <c r="AY79" s="4">
        <f t="shared" si="94"/>
        <v>-0.8248921698064221</v>
      </c>
      <c r="AZ79" s="4">
        <f t="shared" si="95"/>
        <v>-0.74728771766699542</v>
      </c>
      <c r="BA79" s="4">
        <f t="shared" si="96"/>
        <v>-0.77101914099659097</v>
      </c>
      <c r="BB79" s="4"/>
      <c r="BD79" t="s">
        <v>41</v>
      </c>
      <c r="BE79">
        <v>-206.11248468301699</v>
      </c>
      <c r="BF79">
        <v>-165.67119665967101</v>
      </c>
      <c r="BG79">
        <v>-40.44014508291</v>
      </c>
      <c r="BH79">
        <v>-206.16517937779699</v>
      </c>
      <c r="BI79">
        <v>-165.71237285887401</v>
      </c>
      <c r="BJ79">
        <v>-40.451653320451001</v>
      </c>
      <c r="BK79">
        <v>-206.18064818854</v>
      </c>
      <c r="BL79">
        <v>-165.72442931197401</v>
      </c>
      <c r="BM79">
        <v>-40.455036100961998</v>
      </c>
      <c r="BN79">
        <v>-206.113325353444</v>
      </c>
      <c r="BO79">
        <v>-165.67188105474099</v>
      </c>
      <c r="BP79">
        <v>-40.440265190403998</v>
      </c>
      <c r="BQ79">
        <v>-206.166730409736</v>
      </c>
      <c r="BR79">
        <v>-165.713655973258</v>
      </c>
      <c r="BS79">
        <v>-40.451884236948999</v>
      </c>
      <c r="BT79">
        <v>-206.18345321650199</v>
      </c>
      <c r="BU79">
        <v>-165.72659277512801</v>
      </c>
      <c r="BV79">
        <v>-40.455670138111998</v>
      </c>
      <c r="BW79">
        <v>-206.11347377615101</v>
      </c>
      <c r="BX79">
        <v>-165.672125182759</v>
      </c>
      <c r="BY79">
        <v>-40.440147285103997</v>
      </c>
      <c r="BZ79">
        <v>-206.16582222368999</v>
      </c>
      <c r="CA79">
        <v>-165.71302728084001</v>
      </c>
      <c r="CB79">
        <v>-40.451586539777999</v>
      </c>
      <c r="CC79">
        <v>-206.18078909997701</v>
      </c>
      <c r="CD79">
        <v>-165.724673029516</v>
      </c>
      <c r="CE79">
        <v>-40.454876061017004</v>
      </c>
      <c r="CF79">
        <f>-206.11356315182</f>
        <v>-206.11356315181999</v>
      </c>
      <c r="CG79">
        <v>-165.672216498956</v>
      </c>
      <c r="CH79">
        <v>-40.440155774132002</v>
      </c>
    </row>
    <row r="80" spans="1:86" ht="17" x14ac:dyDescent="0.25">
      <c r="A80" s="5">
        <v>8</v>
      </c>
      <c r="B80" t="s">
        <v>39</v>
      </c>
      <c r="C80" t="s">
        <v>2</v>
      </c>
      <c r="D80" t="s">
        <v>1</v>
      </c>
      <c r="E80" s="3">
        <v>1.5</v>
      </c>
      <c r="F80" s="2">
        <v>-0.50138275557075018</v>
      </c>
      <c r="G80" s="3">
        <f t="shared" si="53"/>
        <v>3.8790729711768224E-2</v>
      </c>
      <c r="H80" s="3">
        <f t="shared" si="54"/>
        <v>4.5941271354359658E-2</v>
      </c>
      <c r="I80" s="3">
        <f t="shared" si="55"/>
        <v>2.8652410104915593E-2</v>
      </c>
      <c r="J80" s="3">
        <f t="shared" si="56"/>
        <v>5.0629412028843634E-2</v>
      </c>
      <c r="K80" s="3">
        <f t="shared" si="57"/>
        <v>1.051327699074478E-2</v>
      </c>
      <c r="L80" s="3">
        <f t="shared" si="58"/>
        <v>2.3520852666667924E-2</v>
      </c>
      <c r="M80" s="3">
        <f t="shared" si="59"/>
        <v>2.6540073823153876E-2</v>
      </c>
      <c r="N80" s="3">
        <f t="shared" si="60"/>
        <v>2.7564701457947482E-2</v>
      </c>
      <c r="O80" s="3">
        <f t="shared" si="61"/>
        <v>2.8519578903534681E-2</v>
      </c>
      <c r="P80" s="3">
        <f t="shared" si="62"/>
        <v>2.8639720615763753E-2</v>
      </c>
      <c r="Q80" s="3">
        <f t="shared" si="63"/>
        <v>1.4879382937322938E-2</v>
      </c>
      <c r="R80" s="3">
        <f t="shared" si="64"/>
        <v>2.1832057659387116E-2</v>
      </c>
      <c r="S80" s="3">
        <f t="shared" si="65"/>
        <v>5.2522344729815651E-3</v>
      </c>
      <c r="T80" s="3">
        <f t="shared" si="66"/>
        <v>2.6390469985359211E-2</v>
      </c>
      <c r="U80" s="3">
        <f t="shared" si="67"/>
        <v>1.2142989853738961E-2</v>
      </c>
      <c r="V80" s="3">
        <f t="shared" si="68"/>
        <v>1.0558648072650445E-2</v>
      </c>
      <c r="W80" s="3">
        <f t="shared" si="69"/>
        <v>1.9478049577503764E-2</v>
      </c>
      <c r="X80" s="3">
        <f t="shared" si="70"/>
        <v>5.9039990195013381E-3</v>
      </c>
      <c r="Y80" s="3">
        <f t="shared" si="71"/>
        <v>2.5325915526271503E-2</v>
      </c>
      <c r="Z80" s="3">
        <f t="shared" si="72"/>
        <v>3.2534345088490291E-2</v>
      </c>
      <c r="AA80" s="3">
        <f t="shared" si="73"/>
        <v>1.5733357477365373E-2</v>
      </c>
      <c r="AB80" s="3">
        <f t="shared" si="74"/>
        <v>2.2679651206117035E-2</v>
      </c>
      <c r="AC80" s="3"/>
      <c r="AD80" s="3"/>
      <c r="AF80" s="4">
        <f t="shared" si="75"/>
        <v>-0.46259202585898196</v>
      </c>
      <c r="AG80" s="4">
        <f t="shared" si="76"/>
        <v>-0.45544148421639052</v>
      </c>
      <c r="AH80" s="4">
        <f t="shared" si="77"/>
        <v>-0.47273034546583459</v>
      </c>
      <c r="AI80" s="4">
        <f t="shared" si="78"/>
        <v>-0.45075334354190655</v>
      </c>
      <c r="AJ80" s="4">
        <f t="shared" si="79"/>
        <v>-0.4908694785800054</v>
      </c>
      <c r="AK80" s="4">
        <f t="shared" si="80"/>
        <v>-0.47786190290408226</v>
      </c>
      <c r="AL80" s="4">
        <f t="shared" si="81"/>
        <v>-0.47484268174759631</v>
      </c>
      <c r="AM80" s="4">
        <f t="shared" si="82"/>
        <v>-0.4738180541128027</v>
      </c>
      <c r="AN80" s="4">
        <f t="shared" si="83"/>
        <v>-0.4728631766672155</v>
      </c>
      <c r="AO80" s="4">
        <f t="shared" si="84"/>
        <v>-0.47274303495498643</v>
      </c>
      <c r="AP80" s="4">
        <f t="shared" si="85"/>
        <v>-0.48650337263342724</v>
      </c>
      <c r="AQ80" s="4">
        <f t="shared" si="86"/>
        <v>-0.47955069791136307</v>
      </c>
      <c r="AR80" s="4">
        <f t="shared" si="87"/>
        <v>-0.49613052109776862</v>
      </c>
      <c r="AS80" s="4">
        <f t="shared" si="88"/>
        <v>-0.47499228558539097</v>
      </c>
      <c r="AT80" s="4">
        <f t="shared" si="89"/>
        <v>-0.51352574542448914</v>
      </c>
      <c r="AU80" s="4">
        <f t="shared" si="90"/>
        <v>-0.49082410749809974</v>
      </c>
      <c r="AV80" s="4">
        <f t="shared" si="91"/>
        <v>-0.48190470599324642</v>
      </c>
      <c r="AW80" s="4">
        <f t="shared" si="92"/>
        <v>-0.50728675459025152</v>
      </c>
      <c r="AX80" s="4">
        <f t="shared" si="93"/>
        <v>-0.47605684004447868</v>
      </c>
      <c r="AY80" s="4">
        <f t="shared" si="94"/>
        <v>-0.53391710065924047</v>
      </c>
      <c r="AZ80" s="4">
        <f t="shared" si="95"/>
        <v>-0.48564939809338481</v>
      </c>
      <c r="BA80" s="4">
        <f t="shared" si="96"/>
        <v>-0.47870310436463315</v>
      </c>
      <c r="BB80" s="4"/>
      <c r="BD80" t="s">
        <v>40</v>
      </c>
      <c r="BE80">
        <v>-206.11204099812699</v>
      </c>
      <c r="BF80">
        <v>-165.67117183111401</v>
      </c>
      <c r="BG80">
        <v>-40.440131979725997</v>
      </c>
      <c r="BH80">
        <v>-206.16475353871601</v>
      </c>
      <c r="BI80">
        <v>-165.71237271265301</v>
      </c>
      <c r="BJ80">
        <v>-40.451655033888997</v>
      </c>
      <c r="BK80">
        <v>-206.180198050808</v>
      </c>
      <c r="BL80">
        <v>-165.72442622449199</v>
      </c>
      <c r="BM80">
        <v>-40.455018482588997</v>
      </c>
      <c r="BN80">
        <v>-206.11286094032599</v>
      </c>
      <c r="BO80">
        <v>-165.671854028859</v>
      </c>
      <c r="BP80">
        <v>-40.440245390083</v>
      </c>
      <c r="BQ80">
        <v>-206.16629231351601</v>
      </c>
      <c r="BR80">
        <v>-165.713653977852</v>
      </c>
      <c r="BS80">
        <v>-40.451881625714996</v>
      </c>
      <c r="BT80">
        <v>-206.182997098675</v>
      </c>
      <c r="BU80">
        <v>-165.726591142909</v>
      </c>
      <c r="BV80">
        <v>-40.455650878664997</v>
      </c>
      <c r="BW80">
        <v>-206.11299950402301</v>
      </c>
      <c r="BX80">
        <v>-165.67209686674801</v>
      </c>
      <c r="BY80">
        <v>-40.440127344833002</v>
      </c>
      <c r="BZ80">
        <v>-206.16537807400101</v>
      </c>
      <c r="CA80">
        <v>-165.71302656370699</v>
      </c>
      <c r="CB80">
        <v>-40.451587297643997</v>
      </c>
      <c r="CC80">
        <v>-206.180318131863</v>
      </c>
      <c r="CD80">
        <v>-165.72466785194101</v>
      </c>
      <c r="CE80">
        <v>-40.454859645642998</v>
      </c>
      <c r="CF80">
        <f>-206.113107876262</f>
        <v>-206.11310787626201</v>
      </c>
      <c r="CG80">
        <v>-165.672197731468</v>
      </c>
      <c r="CH80">
        <v>-40.440136213247001</v>
      </c>
    </row>
    <row r="81" spans="1:86" ht="17" x14ac:dyDescent="0.25">
      <c r="A81" s="5">
        <v>8</v>
      </c>
      <c r="B81" t="s">
        <v>39</v>
      </c>
      <c r="C81" t="s">
        <v>2</v>
      </c>
      <c r="D81" t="s">
        <v>1</v>
      </c>
      <c r="E81" s="3">
        <v>2</v>
      </c>
      <c r="F81" s="2">
        <v>-0.21987582097149472</v>
      </c>
      <c r="G81" s="3">
        <f t="shared" si="53"/>
        <v>9.1622391778983792E-3</v>
      </c>
      <c r="H81" s="3">
        <f t="shared" si="54"/>
        <v>6.5479894049987886E-3</v>
      </c>
      <c r="I81" s="3">
        <f t="shared" si="55"/>
        <v>7.7900189775137185E-3</v>
      </c>
      <c r="J81" s="3">
        <f t="shared" si="56"/>
        <v>4.8339974717737932E-3</v>
      </c>
      <c r="K81" s="3">
        <f t="shared" si="57"/>
        <v>9.0931319716277548E-3</v>
      </c>
      <c r="L81" s="3">
        <f t="shared" si="58"/>
        <v>7.3147131531959286E-3</v>
      </c>
      <c r="M81" s="3">
        <f t="shared" si="59"/>
        <v>4.0784100927614697E-3</v>
      </c>
      <c r="N81" s="3">
        <f t="shared" si="60"/>
        <v>1.5312624825384175E-2</v>
      </c>
      <c r="O81" s="3">
        <f t="shared" si="61"/>
        <v>1.9565786608307933E-3</v>
      </c>
      <c r="P81" s="3">
        <f t="shared" si="62"/>
        <v>2.7099341921906356E-2</v>
      </c>
      <c r="Q81" s="3">
        <f t="shared" si="63"/>
        <v>6.1926828737935424E-3</v>
      </c>
      <c r="R81" s="3">
        <f t="shared" si="64"/>
        <v>3.5370206317019426E-3</v>
      </c>
      <c r="S81" s="3">
        <f t="shared" si="65"/>
        <v>4.7776734173832769E-3</v>
      </c>
      <c r="T81" s="3">
        <f t="shared" si="66"/>
        <v>1.7958772614314888E-3</v>
      </c>
      <c r="U81" s="3">
        <f t="shared" si="67"/>
        <v>6.0793419138358284E-3</v>
      </c>
      <c r="V81" s="3">
        <f t="shared" si="68"/>
        <v>5.6316677340923493E-3</v>
      </c>
      <c r="W81" s="3">
        <f t="shared" si="69"/>
        <v>3.266325901172179E-3</v>
      </c>
      <c r="X81" s="3">
        <f t="shared" si="70"/>
        <v>4.8980228661715808E-4</v>
      </c>
      <c r="Y81" s="3">
        <f t="shared" si="71"/>
        <v>1.7155265617318505E-3</v>
      </c>
      <c r="Z81" s="3">
        <f t="shared" si="72"/>
        <v>4.4306580901994352E-3</v>
      </c>
      <c r="AA81" s="3">
        <f t="shared" si="73"/>
        <v>3.11281856107129E-3</v>
      </c>
      <c r="AB81" s="3">
        <f t="shared" si="74"/>
        <v>1.3387317424058132E-3</v>
      </c>
      <c r="AC81" s="3"/>
      <c r="AD81" s="3"/>
      <c r="AF81" s="4">
        <f t="shared" si="75"/>
        <v>-0.21071358179359634</v>
      </c>
      <c r="AG81" s="4">
        <f t="shared" si="76"/>
        <v>-0.21332783156649593</v>
      </c>
      <c r="AH81" s="4">
        <f t="shared" si="77"/>
        <v>-0.212085801993981</v>
      </c>
      <c r="AI81" s="4">
        <f t="shared" si="78"/>
        <v>-0.21504182349972092</v>
      </c>
      <c r="AJ81" s="4">
        <f t="shared" si="79"/>
        <v>-0.21078268899986696</v>
      </c>
      <c r="AK81" s="4">
        <f t="shared" si="80"/>
        <v>-0.21256110781829879</v>
      </c>
      <c r="AL81" s="4">
        <f t="shared" si="81"/>
        <v>-0.21579741087873325</v>
      </c>
      <c r="AM81" s="4">
        <f t="shared" si="82"/>
        <v>-0.20456319614611054</v>
      </c>
      <c r="AN81" s="4">
        <f t="shared" si="83"/>
        <v>-0.21791924231066392</v>
      </c>
      <c r="AO81" s="4">
        <f t="shared" si="84"/>
        <v>-0.19277647904958836</v>
      </c>
      <c r="AP81" s="4">
        <f t="shared" si="85"/>
        <v>-0.21368313809770118</v>
      </c>
      <c r="AQ81" s="4">
        <f t="shared" si="86"/>
        <v>-0.21633880033979278</v>
      </c>
      <c r="AR81" s="4">
        <f t="shared" si="87"/>
        <v>-0.21509814755411144</v>
      </c>
      <c r="AS81" s="4">
        <f t="shared" si="88"/>
        <v>-0.21807994371006323</v>
      </c>
      <c r="AT81" s="4">
        <f t="shared" si="89"/>
        <v>-0.21379647905765889</v>
      </c>
      <c r="AU81" s="4">
        <f t="shared" si="90"/>
        <v>-0.21424415323740237</v>
      </c>
      <c r="AV81" s="4">
        <f t="shared" si="91"/>
        <v>-0.21660949507032254</v>
      </c>
      <c r="AW81" s="4">
        <f t="shared" si="92"/>
        <v>-0.22036562325811188</v>
      </c>
      <c r="AX81" s="4">
        <f t="shared" si="93"/>
        <v>-0.21816029440976287</v>
      </c>
      <c r="AY81" s="4">
        <f t="shared" si="94"/>
        <v>-0.22430647906169415</v>
      </c>
      <c r="AZ81" s="4">
        <f t="shared" si="95"/>
        <v>-0.21676300241042343</v>
      </c>
      <c r="BA81" s="4">
        <f t="shared" si="96"/>
        <v>-0.2185370892290889</v>
      </c>
      <c r="BB81" s="4"/>
      <c r="BD81" t="s">
        <v>38</v>
      </c>
      <c r="BE81">
        <v>-206.111601602153</v>
      </c>
      <c r="BF81">
        <v>-165.671150403723</v>
      </c>
      <c r="BG81">
        <v>-40.440115404977</v>
      </c>
      <c r="BH81">
        <v>-206.164349534378</v>
      </c>
      <c r="BI81">
        <v>-165.71236037444999</v>
      </c>
      <c r="BJ81">
        <v>-40.451649200402997</v>
      </c>
      <c r="BK81">
        <v>-206.179778566392</v>
      </c>
      <c r="BL81">
        <v>-165.72442703771901</v>
      </c>
      <c r="BM81">
        <v>-40.455013548448001</v>
      </c>
      <c r="BN81">
        <v>-206.11239654346201</v>
      </c>
      <c r="BO81">
        <v>-165.67182966115601</v>
      </c>
      <c r="BP81">
        <v>-40.440228144632997</v>
      </c>
      <c r="BQ81">
        <v>-206.16586135844099</v>
      </c>
      <c r="BR81">
        <v>-165.71364237485599</v>
      </c>
      <c r="BS81">
        <v>-40.451875088534997</v>
      </c>
      <c r="BT81">
        <v>-206.18256287485599</v>
      </c>
      <c r="BU81">
        <v>-165.72659195115</v>
      </c>
      <c r="BV81">
        <v>-40.455644931515998</v>
      </c>
      <c r="BW81">
        <v>-206.112520399564</v>
      </c>
      <c r="BX81">
        <v>-165.67206992390601</v>
      </c>
      <c r="BY81">
        <v>-40.440109949916</v>
      </c>
      <c r="BZ81">
        <v>-206.16493907474899</v>
      </c>
      <c r="CA81">
        <v>-165.71301355679699</v>
      </c>
      <c r="CB81">
        <v>-40.451580760143003</v>
      </c>
      <c r="CC81">
        <v>-206.179866144513</v>
      </c>
      <c r="CD81">
        <v>-165.72466930436499</v>
      </c>
      <c r="CE81">
        <v>-40.454854059444997</v>
      </c>
      <c r="CF81">
        <f>-206.112640159704</f>
        <v>-206.112640159704</v>
      </c>
      <c r="CG81">
        <v>-165.67217542004701</v>
      </c>
      <c r="CH81">
        <v>-40.440119305838998</v>
      </c>
    </row>
    <row r="82" spans="1:86" ht="17" x14ac:dyDescent="0.25">
      <c r="A82" s="5">
        <v>9</v>
      </c>
      <c r="B82" t="s">
        <v>3</v>
      </c>
      <c r="C82" t="s">
        <v>2</v>
      </c>
      <c r="D82" t="s">
        <v>30</v>
      </c>
      <c r="E82" s="3">
        <v>0.9</v>
      </c>
      <c r="F82" s="2">
        <v>-15.027373767379407</v>
      </c>
      <c r="G82" s="3">
        <f t="shared" ref="G82:G113" si="97">ABS(AF82-$F82)</f>
        <v>0.73009624139053386</v>
      </c>
      <c r="H82" s="3">
        <f t="shared" ref="H82:H113" si="98">ABS(AG82-$F82)</f>
        <v>0.48385261616667563</v>
      </c>
      <c r="I82" s="3">
        <f t="shared" ref="I82:I113" si="99">ABS(AH82-$F82)</f>
        <v>0.43262633808663686</v>
      </c>
      <c r="J82" s="3">
        <f t="shared" ref="J82:J113" si="100">ABS(AI82-$F82)</f>
        <v>0.32240683863729913</v>
      </c>
      <c r="K82" s="3">
        <f t="shared" ref="K82:K113" si="101">ABS(AJ82-$F82)</f>
        <v>0.3788807348551213</v>
      </c>
      <c r="L82" s="3">
        <f t="shared" ref="L82:L113" si="102">ABS(AK82-$F82)</f>
        <v>0.56422029105672955</v>
      </c>
      <c r="M82" s="3">
        <f t="shared" ref="M82:M113" si="103">ABS(AL82-$F82)</f>
        <v>0.3686037795877688</v>
      </c>
      <c r="N82" s="3">
        <f t="shared" ref="N82:N113" si="104">ABS(AM82-$F82)</f>
        <v>0.29767388520548721</v>
      </c>
      <c r="O82" s="3">
        <f t="shared" ref="O82:O113" si="105">ABS(AN82-$F82)</f>
        <v>0.24035087654112175</v>
      </c>
      <c r="P82" s="3">
        <f t="shared" ref="P82:P113" si="106">ABS(AO82-$F82)</f>
        <v>0.22325563536178272</v>
      </c>
      <c r="Q82" s="3">
        <f t="shared" ref="Q82:Q113" si="107">ABS(AP82-$F82)</f>
        <v>0.455672880746814</v>
      </c>
      <c r="R82" s="3">
        <f t="shared" ref="R82:R113" si="108">ABS(AQ82-$F82)</f>
        <v>0.22593419231355938</v>
      </c>
      <c r="S82" s="3">
        <f t="shared" ref="S82:S113" si="109">ABS(AR82-$F82)</f>
        <v>0.18056311063976871</v>
      </c>
      <c r="T82" s="3">
        <f t="shared" ref="T82:T113" si="110">ABS(AS82-$F82)</f>
        <v>7.5309618179032256E-2</v>
      </c>
      <c r="U82" s="3">
        <f t="shared" ref="U82:U113" si="111">ABS(AT82-$F82)</f>
        <v>0.13296066429349729</v>
      </c>
      <c r="V82" s="3">
        <f t="shared" ref="V82:V113" si="112">ABS(AU82-$F82)</f>
        <v>0.40139917559185712</v>
      </c>
      <c r="W82" s="3">
        <f t="shared" ref="W82:W113" si="113">ABS(AV82-$F82)</f>
        <v>0.15459939867645467</v>
      </c>
      <c r="X82" s="3">
        <f t="shared" ref="X82:X113" si="114">ABS(AW82-$F82)</f>
        <v>0.12200772335691035</v>
      </c>
      <c r="Y82" s="3">
        <f t="shared" ref="Y82:Y113" si="115">ABS(AX82-$F82)</f>
        <v>7.2110110020116025E-3</v>
      </c>
      <c r="Z82" s="3">
        <f t="shared" ref="Z82:Z113" si="116">ABS(AY82-$F82)</f>
        <v>8.7813178759354571E-2</v>
      </c>
      <c r="AA82" s="3">
        <f t="shared" ref="AA82:AA113" si="117">ABS(AZ82-$F82)</f>
        <v>0.42416780057054737</v>
      </c>
      <c r="AB82" s="3">
        <f t="shared" ref="AB82:AB113" si="118">ABS(BA82-$F82)</f>
        <v>3.0032565033906167E-3</v>
      </c>
      <c r="AC82" s="3"/>
      <c r="AD82" s="3"/>
      <c r="AF82" s="4">
        <f t="shared" ref="AF82:AF113" si="119">627.5095*(BE82-BF82-BG82)</f>
        <v>-14.297277525988873</v>
      </c>
      <c r="AG82" s="4">
        <f t="shared" ref="AG82:AG113" si="120">627.5095*(BH82-BI82-BJ82)</f>
        <v>-14.543521151212731</v>
      </c>
      <c r="AH82" s="4">
        <f t="shared" ref="AH82:AH113" si="121">627.5095*(BK82-BL82-BM82)</f>
        <v>-14.59474742929277</v>
      </c>
      <c r="AI82" s="4">
        <f t="shared" ref="AI82:AI113" si="122">AG82+$AI$1*(AG82-AF82)</f>
        <v>-14.704966928742108</v>
      </c>
      <c r="AJ82" s="4">
        <f t="shared" ref="AJ82:AJ113" si="123">AH82+$AJ$1*(AH82-AG82)</f>
        <v>-14.648493032524286</v>
      </c>
      <c r="AK82" s="4">
        <f t="shared" ref="AK82:AK113" si="124">627.5095*(BN82-BO82-BP82)</f>
        <v>-14.463153476322677</v>
      </c>
      <c r="AL82" s="4">
        <f t="shared" ref="AL82:AL113" si="125">627.5095*(BQ82-BR82-BS82)</f>
        <v>-14.658769987791638</v>
      </c>
      <c r="AM82" s="4">
        <f t="shared" ref="AM82:AM113" si="126">627.5095*(BT82-BU82-BV82)</f>
        <v>-14.72969988217392</v>
      </c>
      <c r="AN82" s="4">
        <f t="shared" ref="AN82:AN113" si="127">AL82+$AI$1*(AL82-AK82)</f>
        <v>-14.787022890838285</v>
      </c>
      <c r="AO82" s="4">
        <f t="shared" ref="AO82:AO113" si="128">AM82+$AJ$1*(AM82-AL82)</f>
        <v>-14.804118132017624</v>
      </c>
      <c r="AP82" s="4">
        <f t="shared" ref="AP82:AP113" si="129">627.5095*(BW82-BX82-BY82)</f>
        <v>-14.571700886632593</v>
      </c>
      <c r="AQ82" s="4">
        <f t="shared" ref="AQ82:AQ113" si="130">627.5095*(BZ82-CA82-CB82)</f>
        <v>-14.801439575065848</v>
      </c>
      <c r="AR82" s="4">
        <f t="shared" ref="AR82:AR113" si="131">627.5095*(CC82-CD82-CE82)</f>
        <v>-14.846810656739638</v>
      </c>
      <c r="AS82" s="4">
        <f t="shared" ref="AS82:AS113" si="132">AQ82+$AI$1*(AQ82-AP82)</f>
        <v>-14.952064149200375</v>
      </c>
      <c r="AT82" s="4">
        <f t="shared" ref="AT82:AT113" si="133">AR82+$AJ$1*(AR82-AQ82)</f>
        <v>-14.89441310308591</v>
      </c>
      <c r="AU82" s="4">
        <f t="shared" ref="AU82:AU113" si="134">AP82+0.5*(AP82-AK82)</f>
        <v>-14.62597459178755</v>
      </c>
      <c r="AV82" s="4">
        <f t="shared" ref="AV82:AV113" si="135">AQ82+0.5*(AQ82-AL82)</f>
        <v>-14.872774368702952</v>
      </c>
      <c r="AW82" s="4">
        <f t="shared" ref="AW82:AW113" si="136">AR82+0.5*(AR82-AM82)</f>
        <v>-14.905366044022497</v>
      </c>
      <c r="AX82" s="4">
        <f t="shared" ref="AX82:AX113" si="137">AS82+0.5*(AS82-AN82)</f>
        <v>-15.034584778381419</v>
      </c>
      <c r="AY82" s="4">
        <f t="shared" ref="AY82:AY113" si="138">AT82+0.5*(AT82-AO82)</f>
        <v>-14.939560588620052</v>
      </c>
      <c r="AZ82" s="4">
        <f t="shared" ref="AZ82:AZ113" si="139">627.5095*(CF82-CG82-CH82)</f>
        <v>-14.60320596680886</v>
      </c>
      <c r="BA82" s="4">
        <f t="shared" ref="BA82:BA113" si="140">AI82+$BA$1*(AU82-AF82)</f>
        <v>-15.030377023882798</v>
      </c>
      <c r="BB82" s="4"/>
      <c r="BD82" t="s">
        <v>37</v>
      </c>
      <c r="BE82">
        <v>-321.978282676704</v>
      </c>
      <c r="BF82">
        <v>-152.30473757342199</v>
      </c>
      <c r="BG82">
        <v>-169.65076094220399</v>
      </c>
      <c r="BH82">
        <v>-322.06086106295999</v>
      </c>
      <c r="BI82">
        <v>-152.34220584315301</v>
      </c>
      <c r="BJ82">
        <v>-169.69547864455001</v>
      </c>
      <c r="BK82">
        <v>-322.08601026784299</v>
      </c>
      <c r="BL82">
        <v>-152.35319172936499</v>
      </c>
      <c r="BM82">
        <v>-169.70956032895401</v>
      </c>
      <c r="BN82">
        <v>-321.97968350598802</v>
      </c>
      <c r="BO82">
        <v>-152.30546643268599</v>
      </c>
      <c r="BP82">
        <v>-169.65116857208201</v>
      </c>
      <c r="BQ82">
        <v>-322.06321266620103</v>
      </c>
      <c r="BR82">
        <v>-152.343548552709</v>
      </c>
      <c r="BS82">
        <v>-169.69630387753099</v>
      </c>
      <c r="BT82">
        <v>-322.08997543431502</v>
      </c>
      <c r="BU82">
        <v>-152.35547184005699</v>
      </c>
      <c r="BV82">
        <v>-169.71103032432001</v>
      </c>
      <c r="BW82">
        <v>-321.98045149666899</v>
      </c>
      <c r="BX82">
        <v>-152.305684866219</v>
      </c>
      <c r="BY82">
        <v>-169.651545147928</v>
      </c>
      <c r="BZ82">
        <v>-322.06259810983101</v>
      </c>
      <c r="CA82">
        <v>-152.342852790644</v>
      </c>
      <c r="CB82">
        <v>-169.69615772477599</v>
      </c>
      <c r="CC82">
        <v>-322.08703793324401</v>
      </c>
      <c r="CD82">
        <v>-152.353401391175</v>
      </c>
      <c r="CE82">
        <v>-169.70997664423999</v>
      </c>
      <c r="CF82">
        <f>-321.980758416987</f>
        <v>-321.98075841698699</v>
      </c>
      <c r="CG82">
        <v>-152.305774813742</v>
      </c>
      <c r="CH82">
        <v>-169.65171191418401</v>
      </c>
    </row>
    <row r="83" spans="1:86" ht="17" x14ac:dyDescent="0.25">
      <c r="A83" s="5">
        <v>9</v>
      </c>
      <c r="B83" t="s">
        <v>3</v>
      </c>
      <c r="C83" t="s">
        <v>2</v>
      </c>
      <c r="D83" t="s">
        <v>30</v>
      </c>
      <c r="E83" s="3">
        <v>0.95</v>
      </c>
      <c r="F83" s="2">
        <v>-15.671989948822056</v>
      </c>
      <c r="G83" s="3">
        <f t="shared" si="97"/>
        <v>0.67341138933154809</v>
      </c>
      <c r="H83" s="3">
        <f t="shared" si="98"/>
        <v>0.4437704205046149</v>
      </c>
      <c r="I83" s="3">
        <f t="shared" si="99"/>
        <v>0.40569080404160474</v>
      </c>
      <c r="J83" s="3">
        <f t="shared" si="100"/>
        <v>0.2932099147000109</v>
      </c>
      <c r="K83" s="3">
        <f t="shared" si="101"/>
        <v>0.36573841955582331</v>
      </c>
      <c r="L83" s="3">
        <f t="shared" si="102"/>
        <v>0.52511215078678752</v>
      </c>
      <c r="M83" s="3">
        <f t="shared" si="103"/>
        <v>0.33253906542885225</v>
      </c>
      <c r="N83" s="3">
        <f t="shared" si="104"/>
        <v>0.27242381222436762</v>
      </c>
      <c r="O83" s="3">
        <f t="shared" si="105"/>
        <v>0.2062815370620612</v>
      </c>
      <c r="P83" s="3">
        <f t="shared" si="106"/>
        <v>0.20935207115736709</v>
      </c>
      <c r="Q83" s="3">
        <f t="shared" si="107"/>
        <v>0.41775830621205579</v>
      </c>
      <c r="R83" s="3">
        <f t="shared" si="108"/>
        <v>0.2084597602170053</v>
      </c>
      <c r="S83" s="3">
        <f t="shared" si="109"/>
        <v>0.16336512972389627</v>
      </c>
      <c r="T83" s="3">
        <f t="shared" si="110"/>
        <v>7.1236445448063179E-2</v>
      </c>
      <c r="U83" s="3">
        <f t="shared" si="111"/>
        <v>0.11605273051801213</v>
      </c>
      <c r="V83" s="3">
        <f t="shared" si="112"/>
        <v>0.36408138392468992</v>
      </c>
      <c r="W83" s="3">
        <f t="shared" si="113"/>
        <v>0.14642010761108182</v>
      </c>
      <c r="X83" s="3">
        <f t="shared" si="114"/>
        <v>0.1088357884736606</v>
      </c>
      <c r="Y83" s="3">
        <f t="shared" si="115"/>
        <v>3.7138996410632785E-3</v>
      </c>
      <c r="Z83" s="3">
        <f t="shared" si="116"/>
        <v>6.9403060198334643E-2</v>
      </c>
      <c r="AA83" s="3">
        <f t="shared" si="117"/>
        <v>0.38607107128563456</v>
      </c>
      <c r="AB83" s="3">
        <f t="shared" si="118"/>
        <v>1.3026790652778786E-2</v>
      </c>
      <c r="AC83" s="3"/>
      <c r="AD83" s="3"/>
      <c r="AF83" s="4">
        <f t="shared" si="119"/>
        <v>-14.998578559490507</v>
      </c>
      <c r="AG83" s="4">
        <f t="shared" si="120"/>
        <v>-15.228219528317441</v>
      </c>
      <c r="AH83" s="4">
        <f t="shared" si="121"/>
        <v>-15.266299144780451</v>
      </c>
      <c r="AI83" s="4">
        <f t="shared" si="122"/>
        <v>-15.378780034122045</v>
      </c>
      <c r="AJ83" s="4">
        <f t="shared" si="123"/>
        <v>-15.306251529266232</v>
      </c>
      <c r="AK83" s="4">
        <f t="shared" si="124"/>
        <v>-15.146877798035268</v>
      </c>
      <c r="AL83" s="4">
        <f t="shared" si="125"/>
        <v>-15.339450883393203</v>
      </c>
      <c r="AM83" s="4">
        <f t="shared" si="126"/>
        <v>-15.399566136597688</v>
      </c>
      <c r="AN83" s="4">
        <f t="shared" si="127"/>
        <v>-15.465708411759994</v>
      </c>
      <c r="AO83" s="4">
        <f t="shared" si="128"/>
        <v>-15.462637877664688</v>
      </c>
      <c r="AP83" s="4">
        <f t="shared" si="129"/>
        <v>-15.25423164261</v>
      </c>
      <c r="AQ83" s="4">
        <f t="shared" si="130"/>
        <v>-15.46353018860505</v>
      </c>
      <c r="AR83" s="4">
        <f t="shared" si="131"/>
        <v>-15.508624819098159</v>
      </c>
      <c r="AS83" s="4">
        <f t="shared" si="132"/>
        <v>-15.600753503373992</v>
      </c>
      <c r="AT83" s="4">
        <f t="shared" si="133"/>
        <v>-15.555937218304043</v>
      </c>
      <c r="AU83" s="4">
        <f t="shared" si="134"/>
        <v>-15.307908564897366</v>
      </c>
      <c r="AV83" s="4">
        <f t="shared" si="135"/>
        <v>-15.525569841210974</v>
      </c>
      <c r="AW83" s="4">
        <f t="shared" si="136"/>
        <v>-15.563154160348395</v>
      </c>
      <c r="AX83" s="4">
        <f t="shared" si="137"/>
        <v>-15.668276049180992</v>
      </c>
      <c r="AY83" s="4">
        <f t="shared" si="138"/>
        <v>-15.602586888623721</v>
      </c>
      <c r="AZ83" s="4">
        <f t="shared" si="139"/>
        <v>-15.285918877536421</v>
      </c>
      <c r="BA83" s="4">
        <f t="shared" si="140"/>
        <v>-15.685016739474834</v>
      </c>
      <c r="BB83" s="4"/>
      <c r="BD83" t="s">
        <v>36</v>
      </c>
      <c r="BE83">
        <v>-321.97935117171602</v>
      </c>
      <c r="BF83">
        <v>-152.30470961992799</v>
      </c>
      <c r="BG83">
        <v>-169.65073979642099</v>
      </c>
      <c r="BH83">
        <v>-322.06196268100899</v>
      </c>
      <c r="BI83">
        <v>-152.34219250968101</v>
      </c>
      <c r="BJ83">
        <v>-169.69550245979801</v>
      </c>
      <c r="BK83">
        <v>-322.08711108015899</v>
      </c>
      <c r="BL83">
        <v>-152.35318481203399</v>
      </c>
      <c r="BM83">
        <v>-169.709597872866</v>
      </c>
      <c r="BN83">
        <v>-321.980722868697</v>
      </c>
      <c r="BO83">
        <v>-152.30543456494399</v>
      </c>
      <c r="BP83">
        <v>-169.65115021851599</v>
      </c>
      <c r="BQ83">
        <v>-322.06430462583199</v>
      </c>
      <c r="BR83">
        <v>-152.343532237874</v>
      </c>
      <c r="BS83">
        <v>-169.69632741798799</v>
      </c>
      <c r="BT83">
        <v>-322.09107726869098</v>
      </c>
      <c r="BU83">
        <v>-152.355465705196</v>
      </c>
      <c r="BV83">
        <v>-169.71107079377501</v>
      </c>
      <c r="BW83">
        <v>-321.98148804516501</v>
      </c>
      <c r="BX83">
        <v>-152.305654248118</v>
      </c>
      <c r="BY83">
        <v>-169.65152463257601</v>
      </c>
      <c r="BZ83">
        <v>-322.06366286679201</v>
      </c>
      <c r="CA83">
        <v>-152.34283886087101</v>
      </c>
      <c r="CB83">
        <v>-169.696181303</v>
      </c>
      <c r="CC83">
        <v>-322.08812497765501</v>
      </c>
      <c r="CD83">
        <v>-152.353396135341</v>
      </c>
      <c r="CE83">
        <v>-169.710014276528</v>
      </c>
      <c r="CF83">
        <f>-321.981797408274</f>
        <v>-321.98179740827402</v>
      </c>
      <c r="CG83">
        <v>-152.30574599938799</v>
      </c>
      <c r="CH83">
        <v>-169.65169174759399</v>
      </c>
    </row>
    <row r="84" spans="1:86" ht="17" x14ac:dyDescent="0.25">
      <c r="A84" s="5">
        <v>9</v>
      </c>
      <c r="B84" t="s">
        <v>3</v>
      </c>
      <c r="C84" t="s">
        <v>2</v>
      </c>
      <c r="D84" t="s">
        <v>30</v>
      </c>
      <c r="E84" s="3">
        <v>1</v>
      </c>
      <c r="F84" s="2">
        <v>-15.995271669800323</v>
      </c>
      <c r="G84" s="3">
        <f t="shared" si="97"/>
        <v>0.62100924885764464</v>
      </c>
      <c r="H84" s="3">
        <f t="shared" si="98"/>
        <v>0.41856309466730579</v>
      </c>
      <c r="I84" s="3">
        <f t="shared" si="99"/>
        <v>0.37136280021560175</v>
      </c>
      <c r="J84" s="3">
        <f t="shared" si="100"/>
        <v>0.28583244329966817</v>
      </c>
      <c r="K84" s="3">
        <f t="shared" si="101"/>
        <v>0.32184117980725624</v>
      </c>
      <c r="L84" s="3">
        <f t="shared" si="102"/>
        <v>0.48999289517005096</v>
      </c>
      <c r="M84" s="3">
        <f t="shared" si="103"/>
        <v>0.31705827619667204</v>
      </c>
      <c r="N84" s="3">
        <f t="shared" si="104"/>
        <v>0.25712900987222653</v>
      </c>
      <c r="O84" s="3">
        <f t="shared" si="105"/>
        <v>0.20367640084244876</v>
      </c>
      <c r="P84" s="3">
        <f t="shared" si="106"/>
        <v>0.19425240258100551</v>
      </c>
      <c r="Q84" s="3">
        <f t="shared" si="107"/>
        <v>0.39026563850454998</v>
      </c>
      <c r="R84" s="3">
        <f t="shared" si="108"/>
        <v>0.18956915587850887</v>
      </c>
      <c r="S84" s="3">
        <f t="shared" si="109"/>
        <v>0.15105194634119101</v>
      </c>
      <c r="T84" s="3">
        <f t="shared" si="110"/>
        <v>5.7985649278018414E-2</v>
      </c>
      <c r="U84" s="3">
        <f t="shared" si="111"/>
        <v>0.11064044781023519</v>
      </c>
      <c r="V84" s="3">
        <f t="shared" si="112"/>
        <v>0.34040201017179861</v>
      </c>
      <c r="W84" s="3">
        <f t="shared" si="113"/>
        <v>0.12582459571942728</v>
      </c>
      <c r="X84" s="3">
        <f t="shared" si="114"/>
        <v>9.8013414575673252E-2</v>
      </c>
      <c r="Y84" s="3">
        <f t="shared" si="115"/>
        <v>1.4859726504196757E-2</v>
      </c>
      <c r="Z84" s="3">
        <f t="shared" si="116"/>
        <v>6.8834470424850025E-2</v>
      </c>
      <c r="AA84" s="3">
        <f t="shared" si="117"/>
        <v>0.35293316373747174</v>
      </c>
      <c r="AB84" s="3">
        <f t="shared" si="118"/>
        <v>8.0312770006809586E-3</v>
      </c>
      <c r="AC84" s="3"/>
      <c r="AD84" s="3"/>
      <c r="AF84" s="4">
        <f t="shared" si="119"/>
        <v>-15.374262420942678</v>
      </c>
      <c r="AG84" s="4">
        <f t="shared" si="120"/>
        <v>-15.576708575133017</v>
      </c>
      <c r="AH84" s="4">
        <f t="shared" si="121"/>
        <v>-15.623908869584721</v>
      </c>
      <c r="AI84" s="4">
        <f t="shared" si="122"/>
        <v>-15.709439226500654</v>
      </c>
      <c r="AJ84" s="4">
        <f t="shared" si="123"/>
        <v>-15.673430489993066</v>
      </c>
      <c r="AK84" s="4">
        <f t="shared" si="124"/>
        <v>-15.505278774630272</v>
      </c>
      <c r="AL84" s="4">
        <f t="shared" si="125"/>
        <v>-15.678213393603651</v>
      </c>
      <c r="AM84" s="4">
        <f t="shared" si="126"/>
        <v>-15.738142659928096</v>
      </c>
      <c r="AN84" s="4">
        <f t="shared" si="127"/>
        <v>-15.791595268957874</v>
      </c>
      <c r="AO84" s="4">
        <f t="shared" si="128"/>
        <v>-15.801019267219317</v>
      </c>
      <c r="AP84" s="4">
        <f t="shared" si="129"/>
        <v>-15.605006031295773</v>
      </c>
      <c r="AQ84" s="4">
        <f t="shared" si="130"/>
        <v>-15.805702513921814</v>
      </c>
      <c r="AR84" s="4">
        <f t="shared" si="131"/>
        <v>-15.844219723459132</v>
      </c>
      <c r="AS84" s="4">
        <f t="shared" si="132"/>
        <v>-15.937286020522304</v>
      </c>
      <c r="AT84" s="4">
        <f t="shared" si="133"/>
        <v>-15.884631221990087</v>
      </c>
      <c r="AU84" s="4">
        <f t="shared" si="134"/>
        <v>-15.654869659628524</v>
      </c>
      <c r="AV84" s="4">
        <f t="shared" si="135"/>
        <v>-15.869447074080895</v>
      </c>
      <c r="AW84" s="4">
        <f t="shared" si="136"/>
        <v>-15.897258255224649</v>
      </c>
      <c r="AX84" s="4">
        <f t="shared" si="137"/>
        <v>-16.010131396304519</v>
      </c>
      <c r="AY84" s="4">
        <f t="shared" si="138"/>
        <v>-15.926437199375473</v>
      </c>
      <c r="AZ84" s="4">
        <f t="shared" si="139"/>
        <v>-15.642338506062851</v>
      </c>
      <c r="BA84" s="4">
        <f t="shared" si="140"/>
        <v>-15.987240392799642</v>
      </c>
      <c r="BB84" s="4"/>
      <c r="BD84" t="s">
        <v>35</v>
      </c>
      <c r="BE84">
        <v>-321.97986716233902</v>
      </c>
      <c r="BF84">
        <v>-152.30468657914301</v>
      </c>
      <c r="BG84">
        <v>-169.65068013751201</v>
      </c>
      <c r="BH84">
        <v>-322.06247111878503</v>
      </c>
      <c r="BI84">
        <v>-152.342182543782</v>
      </c>
      <c r="BJ84">
        <v>-169.69546551085</v>
      </c>
      <c r="BK84">
        <v>-322.087638747141</v>
      </c>
      <c r="BL84">
        <v>-152.35317801835299</v>
      </c>
      <c r="BM84">
        <v>-169.709562446181</v>
      </c>
      <c r="BN84">
        <v>-321.98120673148497</v>
      </c>
      <c r="BO84">
        <v>-152.30540695717701</v>
      </c>
      <c r="BP84">
        <v>-169.651090540783</v>
      </c>
      <c r="BQ84">
        <v>-322.06478894094698</v>
      </c>
      <c r="BR84">
        <v>-152.34351754497899</v>
      </c>
      <c r="BS84">
        <v>-169.69628657359701</v>
      </c>
      <c r="BT84">
        <v>-322.09156873370699</v>
      </c>
      <c r="BU84">
        <v>-152.35545394904</v>
      </c>
      <c r="BV84">
        <v>-169.71103445893499</v>
      </c>
      <c r="BW84">
        <v>-321.981960816607</v>
      </c>
      <c r="BX84">
        <v>-152.30562911389401</v>
      </c>
      <c r="BY84">
        <v>-169.651463543695</v>
      </c>
      <c r="BZ84">
        <v>-322.06415755338799</v>
      </c>
      <c r="CA84">
        <v>-152.34282756695899</v>
      </c>
      <c r="CB84">
        <v>-169.69614199722099</v>
      </c>
      <c r="CC84">
        <v>-322.08861614992497</v>
      </c>
      <c r="CD84">
        <v>-152.353386697655</v>
      </c>
      <c r="CE84">
        <v>-169.70998008198401</v>
      </c>
      <c r="CF84">
        <f>-321.982273833197</f>
        <v>-321.98227383319698</v>
      </c>
      <c r="CG84">
        <v>-152.305719900056</v>
      </c>
      <c r="CH84">
        <v>-169.65162628104</v>
      </c>
    </row>
    <row r="85" spans="1:86" ht="17" x14ac:dyDescent="0.25">
      <c r="A85" s="5">
        <v>9</v>
      </c>
      <c r="B85" t="s">
        <v>3</v>
      </c>
      <c r="C85" t="s">
        <v>2</v>
      </c>
      <c r="D85" t="s">
        <v>30</v>
      </c>
      <c r="E85" s="3">
        <v>1.05</v>
      </c>
      <c r="F85" s="2">
        <v>-16.067081230559019</v>
      </c>
      <c r="G85" s="3">
        <f t="shared" si="97"/>
        <v>0.5666096191635166</v>
      </c>
      <c r="H85" s="3">
        <f t="shared" si="98"/>
        <v>0.37832236975132538</v>
      </c>
      <c r="I85" s="3">
        <f t="shared" si="99"/>
        <v>0.3492531452588139</v>
      </c>
      <c r="J85" s="3">
        <f t="shared" si="100"/>
        <v>0.25487478262055596</v>
      </c>
      <c r="K85" s="3">
        <f t="shared" si="101"/>
        <v>0.31875428677486717</v>
      </c>
      <c r="L85" s="3">
        <f t="shared" si="102"/>
        <v>0.44878353526036818</v>
      </c>
      <c r="M85" s="3">
        <f t="shared" si="103"/>
        <v>0.29729034236259899</v>
      </c>
      <c r="N85" s="3">
        <f t="shared" si="104"/>
        <v>0.2469821276355173</v>
      </c>
      <c r="O85" s="3">
        <f t="shared" si="105"/>
        <v>0.19796620231408646</v>
      </c>
      <c r="P85" s="3">
        <f t="shared" si="106"/>
        <v>0.19419973841366023</v>
      </c>
      <c r="Q85" s="3">
        <f t="shared" si="107"/>
        <v>0.35451042235810881</v>
      </c>
      <c r="R85" s="3">
        <f t="shared" si="108"/>
        <v>0.17500406330596263</v>
      </c>
      <c r="S85" s="3">
        <f t="shared" si="109"/>
        <v>0.13928521354436008</v>
      </c>
      <c r="T85" s="3">
        <f t="shared" si="110"/>
        <v>5.7313529460486734E-2</v>
      </c>
      <c r="U85" s="3">
        <f t="shared" si="111"/>
        <v>0.10180969904038406</v>
      </c>
      <c r="V85" s="3">
        <f t="shared" si="112"/>
        <v>0.30737386590697824</v>
      </c>
      <c r="W85" s="3">
        <f t="shared" si="113"/>
        <v>0.11386092377764356</v>
      </c>
      <c r="X85" s="3">
        <f t="shared" si="114"/>
        <v>8.5436756498781463E-2</v>
      </c>
      <c r="Y85" s="3">
        <f t="shared" si="115"/>
        <v>1.301280696631224E-2</v>
      </c>
      <c r="Z85" s="3">
        <f t="shared" si="116"/>
        <v>5.5614679353745089E-2</v>
      </c>
      <c r="AA85" s="3">
        <f t="shared" si="117"/>
        <v>0.32599128903767394</v>
      </c>
      <c r="AB85" s="3">
        <f t="shared" si="118"/>
        <v>1.7686131034153618E-3</v>
      </c>
      <c r="AC85" s="3"/>
      <c r="AD85" s="3"/>
      <c r="AF85" s="4">
        <f t="shared" si="119"/>
        <v>-15.500471611395502</v>
      </c>
      <c r="AG85" s="4">
        <f t="shared" si="120"/>
        <v>-15.688758860807694</v>
      </c>
      <c r="AH85" s="4">
        <f t="shared" si="121"/>
        <v>-15.717828085300205</v>
      </c>
      <c r="AI85" s="4">
        <f t="shared" si="122"/>
        <v>-15.812206447938463</v>
      </c>
      <c r="AJ85" s="4">
        <f t="shared" si="123"/>
        <v>-15.748326943784152</v>
      </c>
      <c r="AK85" s="4">
        <f t="shared" si="124"/>
        <v>-15.618297695298651</v>
      </c>
      <c r="AL85" s="4">
        <f t="shared" si="125"/>
        <v>-15.76979088819642</v>
      </c>
      <c r="AM85" s="4">
        <f t="shared" si="126"/>
        <v>-15.820099102923502</v>
      </c>
      <c r="AN85" s="4">
        <f t="shared" si="127"/>
        <v>-15.869115028244932</v>
      </c>
      <c r="AO85" s="4">
        <f t="shared" si="128"/>
        <v>-15.872881492145359</v>
      </c>
      <c r="AP85" s="4">
        <f t="shared" si="129"/>
        <v>-15.71257080820091</v>
      </c>
      <c r="AQ85" s="4">
        <f t="shared" si="130"/>
        <v>-15.892077167253056</v>
      </c>
      <c r="AR85" s="4">
        <f t="shared" si="131"/>
        <v>-15.927796017014659</v>
      </c>
      <c r="AS85" s="4">
        <f t="shared" si="132"/>
        <v>-16.009767701098532</v>
      </c>
      <c r="AT85" s="4">
        <f t="shared" si="133"/>
        <v>-15.965271531518635</v>
      </c>
      <c r="AU85" s="4">
        <f t="shared" si="134"/>
        <v>-15.759707364652041</v>
      </c>
      <c r="AV85" s="4">
        <f t="shared" si="135"/>
        <v>-15.953220306781375</v>
      </c>
      <c r="AW85" s="4">
        <f t="shared" si="136"/>
        <v>-15.981644474060237</v>
      </c>
      <c r="AX85" s="4">
        <f t="shared" si="137"/>
        <v>-16.080094037525331</v>
      </c>
      <c r="AY85" s="4">
        <f t="shared" si="138"/>
        <v>-16.011466551205274</v>
      </c>
      <c r="AZ85" s="4">
        <f t="shared" si="139"/>
        <v>-15.741089941521345</v>
      </c>
      <c r="BA85" s="4">
        <f t="shared" si="140"/>
        <v>-16.068849843662434</v>
      </c>
      <c r="BB85" s="4"/>
      <c r="BD85" t="s">
        <v>34</v>
      </c>
      <c r="BE85">
        <v>-321.98000589905803</v>
      </c>
      <c r="BF85">
        <v>-152.304665122861</v>
      </c>
      <c r="BG85">
        <v>-169.650639203374</v>
      </c>
      <c r="BH85">
        <v>-322.06262791926599</v>
      </c>
      <c r="BI85">
        <v>-152.34217218357099</v>
      </c>
      <c r="BJ85">
        <v>-169.69545410805301</v>
      </c>
      <c r="BK85">
        <v>-322.08778785631699</v>
      </c>
      <c r="BL85">
        <v>-152.35317735182599</v>
      </c>
      <c r="BM85">
        <v>-169.70956255209299</v>
      </c>
      <c r="BN85">
        <v>-321.98131815373199</v>
      </c>
      <c r="BO85">
        <v>-152.30537915344601</v>
      </c>
      <c r="BP85">
        <v>-169.65104965965401</v>
      </c>
      <c r="BQ85">
        <v>-322.06491585553499</v>
      </c>
      <c r="BR85">
        <v>-152.343507260091</v>
      </c>
      <c r="BS85">
        <v>-169.696277835052</v>
      </c>
      <c r="BT85">
        <v>-322.09169838036098</v>
      </c>
      <c r="BU85">
        <v>-152.355453347771</v>
      </c>
      <c r="BV85">
        <v>-169.71103410095799</v>
      </c>
      <c r="BW85">
        <v>-321.98206742189302</v>
      </c>
      <c r="BX85">
        <v>-152.305604243435</v>
      </c>
      <c r="BY85">
        <v>-169.65142360406401</v>
      </c>
      <c r="BZ85">
        <v>-322.06427780908803</v>
      </c>
      <c r="CA85">
        <v>-152.342818174077</v>
      </c>
      <c r="CB85">
        <v>-169.69613399903699</v>
      </c>
      <c r="CC85">
        <v>-322.08874389012902</v>
      </c>
      <c r="CD85">
        <v>-152.353381697809</v>
      </c>
      <c r="CE85">
        <v>-169.709979634738</v>
      </c>
      <c r="CF85">
        <f>-321.982371822541</f>
        <v>-321.98237182254098</v>
      </c>
      <c r="CG85">
        <v>-152.30569810294099</v>
      </c>
      <c r="CH85">
        <v>-169.65158869707599</v>
      </c>
    </row>
    <row r="86" spans="1:86" ht="17" x14ac:dyDescent="0.25">
      <c r="A86" s="5">
        <v>9</v>
      </c>
      <c r="B86" t="s">
        <v>3</v>
      </c>
      <c r="C86" t="s">
        <v>2</v>
      </c>
      <c r="D86" t="s">
        <v>30</v>
      </c>
      <c r="E86" s="3">
        <v>1.1000000000000001</v>
      </c>
      <c r="F86" s="2">
        <v>-15.95011702908648</v>
      </c>
      <c r="G86" s="3">
        <f t="shared" si="97"/>
        <v>0.52308622296007634</v>
      </c>
      <c r="H86" s="3">
        <f t="shared" si="98"/>
        <v>0.36089628605016166</v>
      </c>
      <c r="I86" s="3">
        <f t="shared" si="99"/>
        <v>0.32588419142291158</v>
      </c>
      <c r="J86" s="3">
        <f t="shared" si="100"/>
        <v>0.25455899326519216</v>
      </c>
      <c r="K86" s="3">
        <f t="shared" si="101"/>
        <v>0.289150190502518</v>
      </c>
      <c r="L86" s="3">
        <f t="shared" si="102"/>
        <v>0.42138730697794102</v>
      </c>
      <c r="M86" s="3">
        <f t="shared" si="103"/>
        <v>0.28078835234830102</v>
      </c>
      <c r="N86" s="3">
        <f t="shared" si="104"/>
        <v>0.22917490405602692</v>
      </c>
      <c r="O86" s="3">
        <f t="shared" si="105"/>
        <v>0.18860684905308212</v>
      </c>
      <c r="P86" s="3">
        <f t="shared" si="106"/>
        <v>0.1750230894542959</v>
      </c>
      <c r="Q86" s="3">
        <f t="shared" si="107"/>
        <v>0.32707111119935917</v>
      </c>
      <c r="R86" s="3">
        <f t="shared" si="108"/>
        <v>0.16512666538055676</v>
      </c>
      <c r="S86" s="3">
        <f t="shared" si="109"/>
        <v>0.12755872961631809</v>
      </c>
      <c r="T86" s="3">
        <f t="shared" si="110"/>
        <v>5.8950324985909575E-2</v>
      </c>
      <c r="U86" s="3">
        <f t="shared" si="111"/>
        <v>8.8143190453838116E-2</v>
      </c>
      <c r="V86" s="3">
        <f t="shared" si="112"/>
        <v>0.27991301331006824</v>
      </c>
      <c r="W86" s="3">
        <f t="shared" si="113"/>
        <v>0.10729582189668463</v>
      </c>
      <c r="X86" s="3">
        <f t="shared" si="114"/>
        <v>7.6750642396463675E-2</v>
      </c>
      <c r="Y86" s="3">
        <f t="shared" si="115"/>
        <v>5.8779370476766957E-3</v>
      </c>
      <c r="Z86" s="3">
        <f t="shared" si="116"/>
        <v>4.4703240953609225E-2</v>
      </c>
      <c r="AA86" s="3">
        <f t="shared" si="117"/>
        <v>0.29802032861009309</v>
      </c>
      <c r="AB86" s="3">
        <f t="shared" si="118"/>
        <v>1.3817515711684436E-2</v>
      </c>
      <c r="AC86" s="3"/>
      <c r="AD86" s="3"/>
      <c r="AF86" s="4">
        <f t="shared" si="119"/>
        <v>-15.427030806126403</v>
      </c>
      <c r="AG86" s="4">
        <f t="shared" si="120"/>
        <v>-15.589220743036318</v>
      </c>
      <c r="AH86" s="4">
        <f t="shared" si="121"/>
        <v>-15.624232837663568</v>
      </c>
      <c r="AI86" s="4">
        <f t="shared" si="122"/>
        <v>-15.695558035821287</v>
      </c>
      <c r="AJ86" s="4">
        <f t="shared" si="123"/>
        <v>-15.660966838583962</v>
      </c>
      <c r="AK86" s="4">
        <f t="shared" si="124"/>
        <v>-15.528729722108539</v>
      </c>
      <c r="AL86" s="4">
        <f t="shared" si="125"/>
        <v>-15.669328676738179</v>
      </c>
      <c r="AM86" s="4">
        <f t="shared" si="126"/>
        <v>-15.720942125030453</v>
      </c>
      <c r="AN86" s="4">
        <f t="shared" si="127"/>
        <v>-15.761510180033397</v>
      </c>
      <c r="AO86" s="4">
        <f t="shared" si="128"/>
        <v>-15.775093939632184</v>
      </c>
      <c r="AP86" s="4">
        <f t="shared" si="129"/>
        <v>-15.62304591788712</v>
      </c>
      <c r="AQ86" s="4">
        <f t="shared" si="130"/>
        <v>-15.784990363705923</v>
      </c>
      <c r="AR86" s="4">
        <f t="shared" si="131"/>
        <v>-15.822558299470161</v>
      </c>
      <c r="AS86" s="4">
        <f t="shared" si="132"/>
        <v>-15.89116670410057</v>
      </c>
      <c r="AT86" s="4">
        <f t="shared" si="133"/>
        <v>-15.861973838632641</v>
      </c>
      <c r="AU86" s="4">
        <f t="shared" si="134"/>
        <v>-15.670204015776411</v>
      </c>
      <c r="AV86" s="4">
        <f t="shared" si="135"/>
        <v>-15.842821207189795</v>
      </c>
      <c r="AW86" s="4">
        <f t="shared" si="136"/>
        <v>-15.873366386690016</v>
      </c>
      <c r="AX86" s="4">
        <f t="shared" si="137"/>
        <v>-15.955994966134156</v>
      </c>
      <c r="AY86" s="4">
        <f t="shared" si="138"/>
        <v>-15.90541378813287</v>
      </c>
      <c r="AZ86" s="4">
        <f t="shared" si="139"/>
        <v>-15.652096700476386</v>
      </c>
      <c r="BA86" s="4">
        <f t="shared" si="140"/>
        <v>-15.936299513374795</v>
      </c>
      <c r="BB86" s="4"/>
      <c r="BD86" t="s">
        <v>33</v>
      </c>
      <c r="BE86">
        <v>-321.97982873414202</v>
      </c>
      <c r="BF86">
        <v>-152.30464633349399</v>
      </c>
      <c r="BG86">
        <v>-169.65059786319301</v>
      </c>
      <c r="BH86">
        <v>-322.06244569173498</v>
      </c>
      <c r="BI86">
        <v>-152.34217077406601</v>
      </c>
      <c r="BJ86">
        <v>-169.69543191410801</v>
      </c>
      <c r="BK86">
        <v>-322.08761136682898</v>
      </c>
      <c r="BL86">
        <v>-152.35316809552799</v>
      </c>
      <c r="BM86">
        <v>-169.709544472418</v>
      </c>
      <c r="BN86">
        <v>-321.98111269491801</v>
      </c>
      <c r="BO86">
        <v>-152.30535740939899</v>
      </c>
      <c r="BP86">
        <v>-169.65100868053199</v>
      </c>
      <c r="BQ86">
        <v>-322.06472773207997</v>
      </c>
      <c r="BR86">
        <v>-152.34350095292999</v>
      </c>
      <c r="BS86">
        <v>-169.69625611547599</v>
      </c>
      <c r="BT86">
        <v>-322.091514233054</v>
      </c>
      <c r="BU86">
        <v>-152.35544557028001</v>
      </c>
      <c r="BV86">
        <v>-169.71101574783799</v>
      </c>
      <c r="BW86">
        <v>-321.981860587158</v>
      </c>
      <c r="BX86">
        <v>-152.30558240022501</v>
      </c>
      <c r="BY86">
        <v>-169.65138127952699</v>
      </c>
      <c r="BZ86">
        <v>-322.06407941065601</v>
      </c>
      <c r="CA86">
        <v>-152.34281095250699</v>
      </c>
      <c r="CB86">
        <v>-169.696113475852</v>
      </c>
      <c r="CC86">
        <v>-322.08855067668497</v>
      </c>
      <c r="CD86">
        <v>-152.353374830315</v>
      </c>
      <c r="CE86">
        <v>-169.70996099575899</v>
      </c>
      <c r="CF86">
        <f>-321.982166376036</f>
        <v>-321.98216637603599</v>
      </c>
      <c r="CG86">
        <v>-152.30567673449201</v>
      </c>
      <c r="CH86">
        <v>-169.65154643877099</v>
      </c>
    </row>
    <row r="87" spans="1:86" ht="17" x14ac:dyDescent="0.25">
      <c r="A87" s="5">
        <v>9</v>
      </c>
      <c r="B87" t="s">
        <v>3</v>
      </c>
      <c r="C87" t="s">
        <v>2</v>
      </c>
      <c r="D87" t="s">
        <v>30</v>
      </c>
      <c r="E87" s="3">
        <v>1.25</v>
      </c>
      <c r="F87" s="2">
        <v>-14.957281397534068</v>
      </c>
      <c r="G87" s="3">
        <f t="shared" si="97"/>
        <v>0.48757445859815896</v>
      </c>
      <c r="H87" s="3">
        <f t="shared" si="98"/>
        <v>0.35543268043261023</v>
      </c>
      <c r="I87" s="3">
        <f t="shared" si="99"/>
        <v>0.332963241940476</v>
      </c>
      <c r="J87" s="3">
        <f t="shared" si="100"/>
        <v>0.26879599247507535</v>
      </c>
      <c r="K87" s="3">
        <f t="shared" si="101"/>
        <v>0.30938874909626968</v>
      </c>
      <c r="L87" s="3">
        <f t="shared" si="102"/>
        <v>0.34008554130374691</v>
      </c>
      <c r="M87" s="3">
        <f t="shared" si="103"/>
        <v>0.22665734072070265</v>
      </c>
      <c r="N87" s="3">
        <f t="shared" si="104"/>
        <v>0.18808581143293246</v>
      </c>
      <c r="O87" s="3">
        <f t="shared" si="105"/>
        <v>0.15228991691332538</v>
      </c>
      <c r="P87" s="3">
        <f t="shared" si="106"/>
        <v>0.14761732168838648</v>
      </c>
      <c r="Q87" s="3">
        <f t="shared" si="107"/>
        <v>0.25914160681699272</v>
      </c>
      <c r="R87" s="3">
        <f t="shared" si="108"/>
        <v>0.13494745418830689</v>
      </c>
      <c r="S87" s="3">
        <f t="shared" si="109"/>
        <v>0.11514935247701175</v>
      </c>
      <c r="T87" s="3">
        <f t="shared" si="110"/>
        <v>5.3521502480878169E-2</v>
      </c>
      <c r="U87" s="3">
        <f t="shared" si="111"/>
        <v>9.4377573632375089E-2</v>
      </c>
      <c r="V87" s="3">
        <f t="shared" si="112"/>
        <v>0.21866963957361563</v>
      </c>
      <c r="W87" s="3">
        <f t="shared" si="113"/>
        <v>8.9092510922109014E-2</v>
      </c>
      <c r="X87" s="3">
        <f t="shared" si="114"/>
        <v>7.8681122999050501E-2</v>
      </c>
      <c r="Y87" s="3">
        <f t="shared" si="115"/>
        <v>4.1372952646554495E-3</v>
      </c>
      <c r="Z87" s="3">
        <f t="shared" si="116"/>
        <v>6.7757699604369392E-2</v>
      </c>
      <c r="AA87" s="3">
        <f t="shared" si="117"/>
        <v>0.23006165379829824</v>
      </c>
      <c r="AB87" s="3">
        <f t="shared" si="118"/>
        <v>2.5802216407768697E-3</v>
      </c>
      <c r="AC87" s="3"/>
      <c r="AD87" s="3"/>
      <c r="AF87" s="4">
        <f t="shared" si="119"/>
        <v>-14.469706938935909</v>
      </c>
      <c r="AG87" s="4">
        <f t="shared" si="120"/>
        <v>-14.601848717101458</v>
      </c>
      <c r="AH87" s="4">
        <f t="shared" si="121"/>
        <v>-14.624318155593592</v>
      </c>
      <c r="AI87" s="4">
        <f t="shared" si="122"/>
        <v>-14.688485405058993</v>
      </c>
      <c r="AJ87" s="4">
        <f t="shared" si="123"/>
        <v>-14.647892648437798</v>
      </c>
      <c r="AK87" s="4">
        <f t="shared" si="124"/>
        <v>-14.617195856230321</v>
      </c>
      <c r="AL87" s="4">
        <f t="shared" si="125"/>
        <v>-14.730624056813365</v>
      </c>
      <c r="AM87" s="4">
        <f t="shared" si="126"/>
        <v>-14.769195586101135</v>
      </c>
      <c r="AN87" s="4">
        <f t="shared" si="127"/>
        <v>-14.804991480620743</v>
      </c>
      <c r="AO87" s="4">
        <f t="shared" si="128"/>
        <v>-14.809664075845681</v>
      </c>
      <c r="AP87" s="4">
        <f t="shared" si="129"/>
        <v>-14.698139790717075</v>
      </c>
      <c r="AQ87" s="4">
        <f t="shared" si="130"/>
        <v>-14.822333943345761</v>
      </c>
      <c r="AR87" s="4">
        <f t="shared" si="131"/>
        <v>-14.842132045057056</v>
      </c>
      <c r="AS87" s="4">
        <f t="shared" si="132"/>
        <v>-14.90375989505319</v>
      </c>
      <c r="AT87" s="4">
        <f t="shared" si="133"/>
        <v>-14.862903823901693</v>
      </c>
      <c r="AU87" s="4">
        <f t="shared" si="134"/>
        <v>-14.738611757960452</v>
      </c>
      <c r="AV87" s="4">
        <f t="shared" si="135"/>
        <v>-14.868188886611959</v>
      </c>
      <c r="AW87" s="4">
        <f t="shared" si="136"/>
        <v>-14.878600274535017</v>
      </c>
      <c r="AX87" s="4">
        <f t="shared" si="137"/>
        <v>-14.953144102269412</v>
      </c>
      <c r="AY87" s="4">
        <f t="shared" si="138"/>
        <v>-14.889523697929699</v>
      </c>
      <c r="AZ87" s="4">
        <f t="shared" si="139"/>
        <v>-14.72721974373577</v>
      </c>
      <c r="BA87" s="4">
        <f t="shared" si="140"/>
        <v>-14.954701175893291</v>
      </c>
      <c r="BB87" s="4"/>
      <c r="BD87" t="s">
        <v>32</v>
      </c>
      <c r="BE87">
        <v>-321.97816410676302</v>
      </c>
      <c r="BF87">
        <v>-152.30459965120099</v>
      </c>
      <c r="BG87">
        <v>-169.650505510735</v>
      </c>
      <c r="BH87">
        <v>-322.06082098268899</v>
      </c>
      <c r="BI87">
        <v>-152.34215300183601</v>
      </c>
      <c r="BJ87">
        <v>-169.695398454707</v>
      </c>
      <c r="BK87">
        <v>-322.08599440930101</v>
      </c>
      <c r="BL87">
        <v>-152.35315874950501</v>
      </c>
      <c r="BM87">
        <v>-169.70953032632201</v>
      </c>
      <c r="BN87">
        <v>-321.97951147454597</v>
      </c>
      <c r="BO87">
        <v>-152.30530429100301</v>
      </c>
      <c r="BP87">
        <v>-169.65091320017501</v>
      </c>
      <c r="BQ87">
        <v>-322.06316912332198</v>
      </c>
      <c r="BR87">
        <v>-152.34347531498099</v>
      </c>
      <c r="BS87">
        <v>-169.696219065637</v>
      </c>
      <c r="BT87">
        <v>-322.08996347723797</v>
      </c>
      <c r="BU87">
        <v>-152.35542744257199</v>
      </c>
      <c r="BV87">
        <v>-169.71099982432</v>
      </c>
      <c r="BW87">
        <v>-321.98024445722598</v>
      </c>
      <c r="BX87">
        <v>-152.30553304948799</v>
      </c>
      <c r="BY87">
        <v>-169.651288432005</v>
      </c>
      <c r="BZ87">
        <v>-322.06248957965499</v>
      </c>
      <c r="CA87">
        <v>-152.342790038494</v>
      </c>
      <c r="CB87">
        <v>-169.69607864945601</v>
      </c>
      <c r="CC87">
        <v>-322.08696480559502</v>
      </c>
      <c r="CD87">
        <v>-152.35336246763299</v>
      </c>
      <c r="CE87">
        <v>-169.709949895975</v>
      </c>
      <c r="CF87">
        <f>-321.98054618261</f>
        <v>-321.98054618261</v>
      </c>
      <c r="CG87">
        <v>-152.30562613943499</v>
      </c>
      <c r="CH87">
        <v>-169.651450725589</v>
      </c>
    </row>
    <row r="88" spans="1:86" ht="17" x14ac:dyDescent="0.25">
      <c r="A88" s="5">
        <v>9</v>
      </c>
      <c r="B88" t="s">
        <v>3</v>
      </c>
      <c r="C88" t="s">
        <v>2</v>
      </c>
      <c r="D88" t="s">
        <v>30</v>
      </c>
      <c r="E88" s="3">
        <v>1.5</v>
      </c>
      <c r="F88" s="2">
        <v>-12.56636266879446</v>
      </c>
      <c r="G88" s="3">
        <f t="shared" si="97"/>
        <v>0.3290505031289559</v>
      </c>
      <c r="H88" s="3">
        <f t="shared" si="98"/>
        <v>0.24467688913943597</v>
      </c>
      <c r="I88" s="3">
        <f t="shared" si="99"/>
        <v>0.2329649407319323</v>
      </c>
      <c r="J88" s="3">
        <f t="shared" si="100"/>
        <v>0.18935865013479969</v>
      </c>
      <c r="K88" s="3">
        <f t="shared" si="101"/>
        <v>0.22067699486176373</v>
      </c>
      <c r="L88" s="3">
        <f t="shared" si="102"/>
        <v>0.24307241259566226</v>
      </c>
      <c r="M88" s="3">
        <f t="shared" si="103"/>
        <v>0.17082404356015957</v>
      </c>
      <c r="N88" s="3">
        <f t="shared" si="104"/>
        <v>0.14216083657024114</v>
      </c>
      <c r="O88" s="3">
        <f t="shared" si="105"/>
        <v>0.12345553156898781</v>
      </c>
      <c r="P88" s="3">
        <f t="shared" si="106"/>
        <v>0.11208796366278584</v>
      </c>
      <c r="Q88" s="3">
        <f t="shared" si="107"/>
        <v>0.18041322083352007</v>
      </c>
      <c r="R88" s="3">
        <f t="shared" si="108"/>
        <v>0.10106225308904726</v>
      </c>
      <c r="S88" s="3">
        <f t="shared" si="109"/>
        <v>8.58191016752059E-2</v>
      </c>
      <c r="T88" s="3">
        <f t="shared" si="110"/>
        <v>4.9037033457194568E-2</v>
      </c>
      <c r="U88" s="3">
        <f t="shared" si="111"/>
        <v>6.9826287077077609E-2</v>
      </c>
      <c r="V88" s="3">
        <f t="shared" si="112"/>
        <v>0.14908362495244809</v>
      </c>
      <c r="W88" s="3">
        <f t="shared" si="113"/>
        <v>6.6181357853491107E-2</v>
      </c>
      <c r="X88" s="3">
        <f t="shared" si="114"/>
        <v>5.7648234227688278E-2</v>
      </c>
      <c r="Y88" s="3">
        <f t="shared" si="115"/>
        <v>1.1827784401297947E-2</v>
      </c>
      <c r="Z88" s="3">
        <f t="shared" si="116"/>
        <v>4.8695448784224382E-2</v>
      </c>
      <c r="AA88" s="3">
        <f t="shared" si="117"/>
        <v>0.16530999587022954</v>
      </c>
      <c r="AB88" s="3">
        <f t="shared" si="118"/>
        <v>1.119144074005618E-2</v>
      </c>
      <c r="AC88" s="3"/>
      <c r="AD88" s="3"/>
      <c r="AF88" s="4">
        <f t="shared" si="119"/>
        <v>-12.237312165665504</v>
      </c>
      <c r="AG88" s="4">
        <f t="shared" si="120"/>
        <v>-12.321685779655024</v>
      </c>
      <c r="AH88" s="4">
        <f t="shared" si="121"/>
        <v>-12.333397728062527</v>
      </c>
      <c r="AI88" s="4">
        <f t="shared" si="122"/>
        <v>-12.37700401865966</v>
      </c>
      <c r="AJ88" s="4">
        <f t="shared" si="123"/>
        <v>-12.345685673932696</v>
      </c>
      <c r="AK88" s="4">
        <f t="shared" si="124"/>
        <v>-12.323290256198797</v>
      </c>
      <c r="AL88" s="4">
        <f t="shared" si="125"/>
        <v>-12.3955386252343</v>
      </c>
      <c r="AM88" s="4">
        <f t="shared" si="126"/>
        <v>-12.424201832224218</v>
      </c>
      <c r="AN88" s="4">
        <f t="shared" si="127"/>
        <v>-12.442907137225472</v>
      </c>
      <c r="AO88" s="4">
        <f t="shared" si="128"/>
        <v>-12.454274705131674</v>
      </c>
      <c r="AP88" s="4">
        <f t="shared" si="129"/>
        <v>-12.38594944796094</v>
      </c>
      <c r="AQ88" s="4">
        <f t="shared" si="130"/>
        <v>-12.465300415705412</v>
      </c>
      <c r="AR88" s="4">
        <f t="shared" si="131"/>
        <v>-12.480543567119254</v>
      </c>
      <c r="AS88" s="4">
        <f t="shared" si="132"/>
        <v>-12.517325635337265</v>
      </c>
      <c r="AT88" s="4">
        <f t="shared" si="133"/>
        <v>-12.496536381717382</v>
      </c>
      <c r="AU88" s="4">
        <f t="shared" si="134"/>
        <v>-12.417279043842012</v>
      </c>
      <c r="AV88" s="4">
        <f t="shared" si="135"/>
        <v>-12.500181310940969</v>
      </c>
      <c r="AW88" s="4">
        <f t="shared" si="136"/>
        <v>-12.508714434566771</v>
      </c>
      <c r="AX88" s="4">
        <f t="shared" si="137"/>
        <v>-12.554534884393162</v>
      </c>
      <c r="AY88" s="4">
        <f t="shared" si="138"/>
        <v>-12.517667220010235</v>
      </c>
      <c r="AZ88" s="4">
        <f t="shared" si="139"/>
        <v>-12.40105267292423</v>
      </c>
      <c r="BA88" s="4">
        <f t="shared" si="140"/>
        <v>-12.555171228054403</v>
      </c>
      <c r="BB88" s="4"/>
      <c r="BD88" t="s">
        <v>31</v>
      </c>
      <c r="BE88">
        <v>-321.97446981309002</v>
      </c>
      <c r="BF88">
        <v>-152.30454544723401</v>
      </c>
      <c r="BG88">
        <v>-169.65042296840201</v>
      </c>
      <c r="BH88">
        <v>-322.057135554475</v>
      </c>
      <c r="BI88">
        <v>-152.34213221312999</v>
      </c>
      <c r="BJ88">
        <v>-169.69536748598401</v>
      </c>
      <c r="BK88">
        <v>-322.08231966740902</v>
      </c>
      <c r="BL88">
        <v>-152.35315322946099</v>
      </c>
      <c r="BM88">
        <v>-169.70951191840999</v>
      </c>
      <c r="BN88">
        <v>-321.97571719403902</v>
      </c>
      <c r="BO88">
        <v>-152.30524662645399</v>
      </c>
      <c r="BP88">
        <v>-169.650832155328</v>
      </c>
      <c r="BQ88">
        <v>-322.05938898111901</v>
      </c>
      <c r="BR88">
        <v>-152.34344926620699</v>
      </c>
      <c r="BS88">
        <v>-169.696186167555</v>
      </c>
      <c r="BT88">
        <v>-322.086197469757</v>
      </c>
      <c r="BU88">
        <v>-152.355415928979</v>
      </c>
      <c r="BV88">
        <v>-169.71098231569499</v>
      </c>
      <c r="BW88">
        <v>-321.97642296139799</v>
      </c>
      <c r="BX88">
        <v>-152.30547684507701</v>
      </c>
      <c r="BY88">
        <v>-169.65120785029001</v>
      </c>
      <c r="BZ88">
        <v>-322.058678679237</v>
      </c>
      <c r="CA88">
        <v>-152.342764064059</v>
      </c>
      <c r="CB88">
        <v>-169.69604989533599</v>
      </c>
      <c r="CC88">
        <v>-322.08317454069402</v>
      </c>
      <c r="CD88">
        <v>-152.35335222862</v>
      </c>
      <c r="CE88">
        <v>-169.709933300725</v>
      </c>
      <c r="CF88">
        <f>-321.976691624946</f>
        <v>-321.976691624946</v>
      </c>
      <c r="CG88">
        <v>-152.305569168109</v>
      </c>
      <c r="CH88">
        <v>-169.65136012228601</v>
      </c>
    </row>
    <row r="89" spans="1:86" ht="17" x14ac:dyDescent="0.25">
      <c r="A89" s="5">
        <v>9</v>
      </c>
      <c r="B89" t="s">
        <v>3</v>
      </c>
      <c r="C89" t="s">
        <v>2</v>
      </c>
      <c r="D89" t="s">
        <v>30</v>
      </c>
      <c r="E89" s="3">
        <v>2</v>
      </c>
      <c r="F89" s="2">
        <v>-8.5280720862317114</v>
      </c>
      <c r="G89" s="3">
        <f t="shared" si="97"/>
        <v>0.15006023366365362</v>
      </c>
      <c r="H89" s="3">
        <f t="shared" si="98"/>
        <v>0.12478161081088857</v>
      </c>
      <c r="I89" s="3">
        <f t="shared" si="99"/>
        <v>0.11758198160018196</v>
      </c>
      <c r="J89" s="3">
        <f t="shared" si="100"/>
        <v>0.10820807751585804</v>
      </c>
      <c r="K89" s="3">
        <f t="shared" si="101"/>
        <v>0.11002827226435841</v>
      </c>
      <c r="L89" s="3">
        <f t="shared" si="102"/>
        <v>0.11280610656350198</v>
      </c>
      <c r="M89" s="3">
        <f t="shared" si="103"/>
        <v>8.7760316130077953E-2</v>
      </c>
      <c r="N89" s="3">
        <f t="shared" si="104"/>
        <v>6.8543981662196884E-2</v>
      </c>
      <c r="O89" s="3">
        <f t="shared" si="105"/>
        <v>7.1339435765414905E-2</v>
      </c>
      <c r="P89" s="3">
        <f t="shared" si="106"/>
        <v>4.8382581564748506E-2</v>
      </c>
      <c r="Q89" s="3">
        <f t="shared" si="107"/>
        <v>9.2972608975141924E-2</v>
      </c>
      <c r="R89" s="3">
        <f t="shared" si="108"/>
        <v>5.8955846695633696E-2</v>
      </c>
      <c r="S89" s="3">
        <f t="shared" si="109"/>
        <v>5.1923699147849334E-2</v>
      </c>
      <c r="T89" s="3">
        <f t="shared" si="110"/>
        <v>3.6653289095392338E-2</v>
      </c>
      <c r="U89" s="3">
        <f t="shared" si="111"/>
        <v>4.4545708278043605E-2</v>
      </c>
      <c r="V89" s="3">
        <f t="shared" si="112"/>
        <v>8.3055860180961005E-2</v>
      </c>
      <c r="W89" s="3">
        <f t="shared" si="113"/>
        <v>4.4553611978411567E-2</v>
      </c>
      <c r="X89" s="3">
        <f t="shared" si="114"/>
        <v>4.361355789067467E-2</v>
      </c>
      <c r="Y89" s="3">
        <f t="shared" si="115"/>
        <v>1.9310215760381055E-2</v>
      </c>
      <c r="Z89" s="3">
        <f t="shared" si="116"/>
        <v>4.2627271634691155E-2</v>
      </c>
      <c r="AA89" s="3">
        <f t="shared" si="117"/>
        <v>8.3105118718819426E-2</v>
      </c>
      <c r="AB89" s="3">
        <f t="shared" si="118"/>
        <v>4.1873747767992242E-2</v>
      </c>
      <c r="AC89" s="3"/>
      <c r="AD89" s="3"/>
      <c r="AF89" s="4">
        <f t="shared" si="119"/>
        <v>-8.3780118525680578</v>
      </c>
      <c r="AG89" s="4">
        <f t="shared" si="120"/>
        <v>-8.4032904754208229</v>
      </c>
      <c r="AH89" s="4">
        <f t="shared" si="121"/>
        <v>-8.4104901046315295</v>
      </c>
      <c r="AI89" s="4">
        <f t="shared" si="122"/>
        <v>-8.4198640087158534</v>
      </c>
      <c r="AJ89" s="4">
        <f t="shared" si="123"/>
        <v>-8.418043813967353</v>
      </c>
      <c r="AK89" s="4">
        <f t="shared" si="124"/>
        <v>-8.4152659796682094</v>
      </c>
      <c r="AL89" s="4">
        <f t="shared" si="125"/>
        <v>-8.4403117701016335</v>
      </c>
      <c r="AM89" s="4">
        <f t="shared" si="126"/>
        <v>-8.4595281045695145</v>
      </c>
      <c r="AN89" s="4">
        <f t="shared" si="127"/>
        <v>-8.4567326504662965</v>
      </c>
      <c r="AO89" s="4">
        <f t="shared" si="128"/>
        <v>-8.4796895046669629</v>
      </c>
      <c r="AP89" s="4">
        <f t="shared" si="129"/>
        <v>-8.4350994772565695</v>
      </c>
      <c r="AQ89" s="4">
        <f t="shared" si="130"/>
        <v>-8.4691162395360777</v>
      </c>
      <c r="AR89" s="4">
        <f t="shared" si="131"/>
        <v>-8.4761483870838621</v>
      </c>
      <c r="AS89" s="4">
        <f t="shared" si="132"/>
        <v>-8.4914187971363191</v>
      </c>
      <c r="AT89" s="4">
        <f t="shared" si="133"/>
        <v>-8.4835263779536678</v>
      </c>
      <c r="AU89" s="4">
        <f t="shared" si="134"/>
        <v>-8.4450162260507504</v>
      </c>
      <c r="AV89" s="4">
        <f t="shared" si="135"/>
        <v>-8.4835184742532999</v>
      </c>
      <c r="AW89" s="4">
        <f t="shared" si="136"/>
        <v>-8.4844585283410368</v>
      </c>
      <c r="AX89" s="4">
        <f t="shared" si="137"/>
        <v>-8.5087618704713304</v>
      </c>
      <c r="AY89" s="4">
        <f t="shared" si="138"/>
        <v>-8.4854448145970203</v>
      </c>
      <c r="AZ89" s="4">
        <f t="shared" si="139"/>
        <v>-8.444966967512892</v>
      </c>
      <c r="BA89" s="4">
        <f t="shared" si="140"/>
        <v>-8.4861983384637192</v>
      </c>
      <c r="BB89" s="4"/>
      <c r="BD89" t="s">
        <v>29</v>
      </c>
      <c r="BE89">
        <v>-321.96820818941097</v>
      </c>
      <c r="BF89">
        <v>-152.30449426653499</v>
      </c>
      <c r="BG89">
        <v>-169.65036271169501</v>
      </c>
      <c r="BH89">
        <v>-322.05085316310902</v>
      </c>
      <c r="BI89">
        <v>-152.342118489547</v>
      </c>
      <c r="BJ89">
        <v>-169.69534317833299</v>
      </c>
      <c r="BK89">
        <v>-322.07605388759202</v>
      </c>
      <c r="BL89">
        <v>-152.353146027663</v>
      </c>
      <c r="BM89">
        <v>-169.70950489136101</v>
      </c>
      <c r="BN89">
        <v>-321.96936282363902</v>
      </c>
      <c r="BO89">
        <v>-152.305187113774</v>
      </c>
      <c r="BP89">
        <v>-169.65076513045599</v>
      </c>
      <c r="BQ89">
        <v>-322.05304525052702</v>
      </c>
      <c r="BR89">
        <v>-152.34343011655801</v>
      </c>
      <c r="BS89">
        <v>-169.69616464155399</v>
      </c>
      <c r="BT89">
        <v>-322.07986331875099</v>
      </c>
      <c r="BU89">
        <v>-152.35540608473801</v>
      </c>
      <c r="BV89">
        <v>-169.710976118421</v>
      </c>
      <c r="BW89">
        <v>-321.97000166846999</v>
      </c>
      <c r="BX89">
        <v>-152.305415836306</v>
      </c>
      <c r="BY89">
        <v>-169.651143646066</v>
      </c>
      <c r="BZ89">
        <v>-322.05227112524102</v>
      </c>
      <c r="CA89">
        <v>-152.342748455551</v>
      </c>
      <c r="CB89">
        <v>-169.696026274433</v>
      </c>
      <c r="CC89">
        <v>-322.07678118862299</v>
      </c>
      <c r="CD89">
        <v>-152.35334526674299</v>
      </c>
      <c r="CE89">
        <v>-169.709928320183</v>
      </c>
      <c r="CF89">
        <f>-321.970283915342</f>
        <v>-321.97028391534201</v>
      </c>
      <c r="CG89">
        <v>-152.30552012266401</v>
      </c>
      <c r="CH89">
        <v>-169.651305881734</v>
      </c>
    </row>
    <row r="90" spans="1:86" ht="17" x14ac:dyDescent="0.25">
      <c r="A90" s="5">
        <v>10</v>
      </c>
      <c r="B90" t="s">
        <v>3</v>
      </c>
      <c r="C90" t="s">
        <v>2</v>
      </c>
      <c r="D90" t="s">
        <v>21</v>
      </c>
      <c r="E90" s="3">
        <v>0.9</v>
      </c>
      <c r="F90" s="2">
        <v>-13.512401043732407</v>
      </c>
      <c r="G90" s="3">
        <f t="shared" si="97"/>
        <v>0.70999939774442034</v>
      </c>
      <c r="H90" s="3">
        <f t="shared" si="98"/>
        <v>0.45057267266616741</v>
      </c>
      <c r="I90" s="3">
        <f t="shared" si="99"/>
        <v>0.38229400148807002</v>
      </c>
      <c r="J90" s="3">
        <f t="shared" si="100"/>
        <v>0.28048360212035206</v>
      </c>
      <c r="K90" s="3">
        <f t="shared" si="101"/>
        <v>0.31065736287498424</v>
      </c>
      <c r="L90" s="3">
        <f t="shared" si="102"/>
        <v>0.59588085642399946</v>
      </c>
      <c r="M90" s="3">
        <f t="shared" si="103"/>
        <v>0.3817213470009051</v>
      </c>
      <c r="N90" s="3">
        <f t="shared" si="104"/>
        <v>0.29190644249859332</v>
      </c>
      <c r="O90" s="3">
        <f t="shared" si="105"/>
        <v>0.24131101766673702</v>
      </c>
      <c r="P90" s="3">
        <f t="shared" si="106"/>
        <v>0.19767441154534815</v>
      </c>
      <c r="Q90" s="3">
        <f t="shared" si="107"/>
        <v>0.4977251534203404</v>
      </c>
      <c r="R90" s="3">
        <f t="shared" si="108"/>
        <v>0.25358735214298278</v>
      </c>
      <c r="S90" s="3">
        <f t="shared" si="109"/>
        <v>0.18836664959389182</v>
      </c>
      <c r="T90" s="3">
        <f t="shared" si="110"/>
        <v>9.3522225113995106E-2</v>
      </c>
      <c r="U90" s="3">
        <f t="shared" si="111"/>
        <v>0.11993837150959941</v>
      </c>
      <c r="V90" s="3">
        <f t="shared" si="112"/>
        <v>0.44864730191851088</v>
      </c>
      <c r="W90" s="3">
        <f t="shared" si="113"/>
        <v>0.18952035471402162</v>
      </c>
      <c r="X90" s="3">
        <f t="shared" si="114"/>
        <v>0.13659675314154107</v>
      </c>
      <c r="Y90" s="3">
        <f t="shared" si="115"/>
        <v>1.9627828837624151E-2</v>
      </c>
      <c r="Z90" s="3">
        <f t="shared" si="116"/>
        <v>8.1070351491725035E-2</v>
      </c>
      <c r="AA90" s="3">
        <f t="shared" si="117"/>
        <v>0.43496964895738444</v>
      </c>
      <c r="AB90" s="3">
        <f t="shared" si="118"/>
        <v>2.1745027252702442E-2</v>
      </c>
      <c r="AC90" s="3"/>
      <c r="AD90" s="3"/>
      <c r="AF90" s="4">
        <f t="shared" si="119"/>
        <v>-12.802401645987986</v>
      </c>
      <c r="AG90" s="4">
        <f t="shared" si="120"/>
        <v>-13.061828371066239</v>
      </c>
      <c r="AH90" s="4">
        <f t="shared" si="121"/>
        <v>-13.130107042244337</v>
      </c>
      <c r="AI90" s="4">
        <f t="shared" si="122"/>
        <v>-13.231917441612055</v>
      </c>
      <c r="AJ90" s="4">
        <f t="shared" si="123"/>
        <v>-13.201743680857422</v>
      </c>
      <c r="AK90" s="4">
        <f t="shared" si="124"/>
        <v>-12.916520187308407</v>
      </c>
      <c r="AL90" s="4">
        <f t="shared" si="125"/>
        <v>-13.130679696731502</v>
      </c>
      <c r="AM90" s="4">
        <f t="shared" si="126"/>
        <v>-13.220494601233813</v>
      </c>
      <c r="AN90" s="4">
        <f t="shared" si="127"/>
        <v>-13.27109002606567</v>
      </c>
      <c r="AO90" s="4">
        <f t="shared" si="128"/>
        <v>-13.314726632187059</v>
      </c>
      <c r="AP90" s="4">
        <f t="shared" si="129"/>
        <v>-13.014675890312066</v>
      </c>
      <c r="AQ90" s="4">
        <f t="shared" si="130"/>
        <v>-13.258813691589424</v>
      </c>
      <c r="AR90" s="4">
        <f t="shared" si="131"/>
        <v>-13.324034394138515</v>
      </c>
      <c r="AS90" s="4">
        <f t="shared" si="132"/>
        <v>-13.418878818618412</v>
      </c>
      <c r="AT90" s="4">
        <f t="shared" si="133"/>
        <v>-13.392462672222807</v>
      </c>
      <c r="AU90" s="4">
        <f t="shared" si="134"/>
        <v>-13.063753741813896</v>
      </c>
      <c r="AV90" s="4">
        <f t="shared" si="135"/>
        <v>-13.322880689018385</v>
      </c>
      <c r="AW90" s="4">
        <f t="shared" si="136"/>
        <v>-13.375804290590866</v>
      </c>
      <c r="AX90" s="4">
        <f t="shared" si="137"/>
        <v>-13.492773214894783</v>
      </c>
      <c r="AY90" s="4">
        <f t="shared" si="138"/>
        <v>-13.431330692240682</v>
      </c>
      <c r="AZ90" s="4">
        <f t="shared" si="139"/>
        <v>-13.077431394775022</v>
      </c>
      <c r="BA90" s="4">
        <f t="shared" si="140"/>
        <v>-13.490656016479704</v>
      </c>
      <c r="BB90" s="4"/>
      <c r="BD90" t="s">
        <v>28</v>
      </c>
      <c r="BE90">
        <v>-267.88521615466101</v>
      </c>
      <c r="BF90">
        <v>-152.30489210135599</v>
      </c>
      <c r="BG90">
        <v>-115.55992212848</v>
      </c>
      <c r="BH90">
        <v>-267.95441573866998</v>
      </c>
      <c r="BI90">
        <v>-152.342340605738</v>
      </c>
      <c r="BJ90">
        <v>-115.59125978532199</v>
      </c>
      <c r="BK90">
        <v>-267.97546654380102</v>
      </c>
      <c r="BL90">
        <v>-152.35332064679699</v>
      </c>
      <c r="BM90">
        <v>-115.60122174041</v>
      </c>
      <c r="BN90">
        <v>-267.88634535742602</v>
      </c>
      <c r="BO90">
        <v>-152.305609992059</v>
      </c>
      <c r="BP90">
        <v>-115.560151581078</v>
      </c>
      <c r="BQ90">
        <v>-267.95637113492302</v>
      </c>
      <c r="BR90">
        <v>-152.34368444044301</v>
      </c>
      <c r="BS90">
        <v>-115.59176162530299</v>
      </c>
      <c r="BT90">
        <v>-267.97890733085302</v>
      </c>
      <c r="BU90">
        <v>-152.35560278675399</v>
      </c>
      <c r="BV90">
        <v>-115.602236345767</v>
      </c>
      <c r="BW90">
        <v>-267.88674439149997</v>
      </c>
      <c r="BX90">
        <v>-152.305835572289</v>
      </c>
      <c r="BY90">
        <v>-115.56016861385901</v>
      </c>
      <c r="BZ90">
        <v>-267.95549096068498</v>
      </c>
      <c r="CA90">
        <v>-152.342988107596</v>
      </c>
      <c r="CB90">
        <v>-115.591373589402</v>
      </c>
      <c r="CC90">
        <v>-267.97588966113102</v>
      </c>
      <c r="CD90">
        <v>-152.35353181756699</v>
      </c>
      <c r="CE90">
        <v>-115.60112464407599</v>
      </c>
      <c r="CF90">
        <f>-267.886968275133</f>
        <v>-267.88696827513297</v>
      </c>
      <c r="CG90">
        <v>-152.305916275664</v>
      </c>
      <c r="CH90">
        <v>-115.560211786859</v>
      </c>
    </row>
    <row r="91" spans="1:86" ht="17" x14ac:dyDescent="0.25">
      <c r="A91" s="5">
        <v>10</v>
      </c>
      <c r="B91" t="s">
        <v>3</v>
      </c>
      <c r="C91" t="s">
        <v>2</v>
      </c>
      <c r="D91" t="s">
        <v>21</v>
      </c>
      <c r="E91" s="3">
        <v>0.95</v>
      </c>
      <c r="F91" s="2">
        <v>-14.120691267641106</v>
      </c>
      <c r="G91" s="3">
        <f t="shared" si="97"/>
        <v>0.63028099642226998</v>
      </c>
      <c r="H91" s="3">
        <f t="shared" si="98"/>
        <v>0.41662521145423348</v>
      </c>
      <c r="I91" s="3">
        <f t="shared" si="99"/>
        <v>0.35421982591846302</v>
      </c>
      <c r="J91" s="3">
        <f t="shared" si="100"/>
        <v>0.27654514117238982</v>
      </c>
      <c r="K91" s="3">
        <f t="shared" si="101"/>
        <v>0.28874532306126177</v>
      </c>
      <c r="L91" s="3">
        <f t="shared" si="102"/>
        <v>0.52882097143493745</v>
      </c>
      <c r="M91" s="3">
        <f t="shared" si="103"/>
        <v>0.34689671349320328</v>
      </c>
      <c r="N91" s="3">
        <f t="shared" si="104"/>
        <v>0.2634521185458496</v>
      </c>
      <c r="O91" s="3">
        <f t="shared" si="105"/>
        <v>0.22762092209694984</v>
      </c>
      <c r="P91" s="3">
        <f t="shared" si="106"/>
        <v>0.17590369106010151</v>
      </c>
      <c r="Q91" s="3">
        <f t="shared" si="107"/>
        <v>0.43472756283100367</v>
      </c>
      <c r="R91" s="3">
        <f t="shared" si="108"/>
        <v>0.22886399004697644</v>
      </c>
      <c r="S91" s="3">
        <f t="shared" si="109"/>
        <v>0.17968090550428606</v>
      </c>
      <c r="T91" s="3">
        <f t="shared" si="110"/>
        <v>9.3892761683690651E-2</v>
      </c>
      <c r="U91" s="3">
        <f t="shared" si="111"/>
        <v>0.12807898073818436</v>
      </c>
      <c r="V91" s="3">
        <f t="shared" si="112"/>
        <v>0.38768085852903766</v>
      </c>
      <c r="W91" s="3">
        <f t="shared" si="113"/>
        <v>0.16984762832386302</v>
      </c>
      <c r="X91" s="3">
        <f t="shared" si="114"/>
        <v>0.13779529898350518</v>
      </c>
      <c r="Y91" s="3">
        <f t="shared" si="115"/>
        <v>2.7028681477061056E-2</v>
      </c>
      <c r="Z91" s="3">
        <f t="shared" si="116"/>
        <v>0.10416662557722489</v>
      </c>
      <c r="AA91" s="3">
        <f t="shared" si="117"/>
        <v>0.39351858099854375</v>
      </c>
      <c r="AB91" s="3">
        <f t="shared" si="118"/>
        <v>3.6371004658089845E-2</v>
      </c>
      <c r="AC91" s="3"/>
      <c r="AD91" s="3"/>
      <c r="AF91" s="4">
        <f t="shared" si="119"/>
        <v>-13.490410271218837</v>
      </c>
      <c r="AG91" s="4">
        <f t="shared" si="120"/>
        <v>-13.704066056186873</v>
      </c>
      <c r="AH91" s="4">
        <f t="shared" si="121"/>
        <v>-13.766471441722643</v>
      </c>
      <c r="AI91" s="4">
        <f t="shared" si="122"/>
        <v>-13.844146126468717</v>
      </c>
      <c r="AJ91" s="4">
        <f t="shared" si="123"/>
        <v>-13.831945944579845</v>
      </c>
      <c r="AK91" s="4">
        <f t="shared" si="124"/>
        <v>-13.591870296206169</v>
      </c>
      <c r="AL91" s="4">
        <f t="shared" si="125"/>
        <v>-13.773794554147903</v>
      </c>
      <c r="AM91" s="4">
        <f t="shared" si="126"/>
        <v>-13.857239149095257</v>
      </c>
      <c r="AN91" s="4">
        <f t="shared" si="127"/>
        <v>-13.893070345544157</v>
      </c>
      <c r="AO91" s="4">
        <f t="shared" si="128"/>
        <v>-13.944787576581005</v>
      </c>
      <c r="AP91" s="4">
        <f t="shared" si="129"/>
        <v>-13.685963704810103</v>
      </c>
      <c r="AQ91" s="4">
        <f t="shared" si="130"/>
        <v>-13.89182727759413</v>
      </c>
      <c r="AR91" s="4">
        <f t="shared" si="131"/>
        <v>-13.94101036213682</v>
      </c>
      <c r="AS91" s="4">
        <f t="shared" si="132"/>
        <v>-14.026798505957416</v>
      </c>
      <c r="AT91" s="4">
        <f t="shared" si="133"/>
        <v>-13.992612286902922</v>
      </c>
      <c r="AU91" s="4">
        <f t="shared" si="134"/>
        <v>-13.733010409112069</v>
      </c>
      <c r="AV91" s="4">
        <f t="shared" si="135"/>
        <v>-13.950843639317243</v>
      </c>
      <c r="AW91" s="4">
        <f t="shared" si="136"/>
        <v>-13.982895968657601</v>
      </c>
      <c r="AX91" s="4">
        <f t="shared" si="137"/>
        <v>-14.093662586164045</v>
      </c>
      <c r="AY91" s="4">
        <f t="shared" si="138"/>
        <v>-14.016524642063882</v>
      </c>
      <c r="AZ91" s="4">
        <f t="shared" si="139"/>
        <v>-13.727172686642563</v>
      </c>
      <c r="BA91" s="4">
        <f t="shared" si="140"/>
        <v>-14.084320262983017</v>
      </c>
      <c r="BB91" s="4"/>
      <c r="BD91" t="s">
        <v>27</v>
      </c>
      <c r="BE91">
        <v>-267.88619025586098</v>
      </c>
      <c r="BF91">
        <v>-152.304840084489</v>
      </c>
      <c r="BG91">
        <v>-115.559851835058</v>
      </c>
      <c r="BH91">
        <v>-267.95539274834499</v>
      </c>
      <c r="BI91">
        <v>-152.342328073706</v>
      </c>
      <c r="BJ91">
        <v>-115.591225856173</v>
      </c>
      <c r="BK91">
        <v>-267.97645408501899</v>
      </c>
      <c r="BL91">
        <v>-152.35331681965499</v>
      </c>
      <c r="BM91">
        <v>-115.60119899759</v>
      </c>
      <c r="BN91">
        <v>-267.88729563497799</v>
      </c>
      <c r="BO91">
        <v>-152.30555572981501</v>
      </c>
      <c r="BP91">
        <v>-115.56007988201399</v>
      </c>
      <c r="BQ91">
        <v>-267.95734257078999</v>
      </c>
      <c r="BR91">
        <v>-152.343665589013</v>
      </c>
      <c r="BS91">
        <v>-115.59172704388099</v>
      </c>
      <c r="BT91">
        <v>-267.97988848677397</v>
      </c>
      <c r="BU91">
        <v>-152.35559463502</v>
      </c>
      <c r="BV91">
        <v>-115.602210936437</v>
      </c>
      <c r="BW91">
        <v>-267.88768876265101</v>
      </c>
      <c r="BX91">
        <v>-152.305780931454</v>
      </c>
      <c r="BY91">
        <v>-115.56009786066301</v>
      </c>
      <c r="BZ91">
        <v>-267.95645231135398</v>
      </c>
      <c r="CA91">
        <v>-152.34297367606499</v>
      </c>
      <c r="CB91">
        <v>-115.591340600283</v>
      </c>
      <c r="CC91">
        <v>-267.976842491583</v>
      </c>
      <c r="CD91">
        <v>-152.35352493087501</v>
      </c>
      <c r="CE91">
        <v>-115.601101147471</v>
      </c>
      <c r="CF91">
        <f>-267.887905118953</f>
        <v>-267.88790511895297</v>
      </c>
      <c r="CG91">
        <v>-152.30588330958199</v>
      </c>
      <c r="CH91">
        <v>-115.560146168147</v>
      </c>
    </row>
    <row r="92" spans="1:86" ht="17" x14ac:dyDescent="0.25">
      <c r="A92" s="5">
        <v>10</v>
      </c>
      <c r="B92" t="s">
        <v>3</v>
      </c>
      <c r="C92" t="s">
        <v>2</v>
      </c>
      <c r="D92" t="s">
        <v>21</v>
      </c>
      <c r="E92" s="3">
        <v>1</v>
      </c>
      <c r="F92" s="2">
        <v>-14.378003104226265</v>
      </c>
      <c r="G92" s="3">
        <f t="shared" si="97"/>
        <v>0.57909380389491361</v>
      </c>
      <c r="H92" s="3">
        <f t="shared" si="98"/>
        <v>0.38157502058859016</v>
      </c>
      <c r="I92" s="3">
        <f t="shared" si="99"/>
        <v>0.32418018168755758</v>
      </c>
      <c r="J92" s="3">
        <f t="shared" si="100"/>
        <v>0.2520749227949679</v>
      </c>
      <c r="K92" s="3">
        <f t="shared" si="101"/>
        <v>0.26396264579139306</v>
      </c>
      <c r="L92" s="3">
        <f t="shared" si="102"/>
        <v>0.49470980021541777</v>
      </c>
      <c r="M92" s="3">
        <f t="shared" si="103"/>
        <v>0.32495527890894671</v>
      </c>
      <c r="N92" s="3">
        <f t="shared" si="104"/>
        <v>0.25565227819291181</v>
      </c>
      <c r="O92" s="3">
        <f t="shared" si="105"/>
        <v>0.21365838480037702</v>
      </c>
      <c r="P92" s="3">
        <f t="shared" si="106"/>
        <v>0.18294093317936699</v>
      </c>
      <c r="Q92" s="3">
        <f t="shared" si="107"/>
        <v>0.40527487093726933</v>
      </c>
      <c r="R92" s="3">
        <f t="shared" si="108"/>
        <v>0.21742460716077616</v>
      </c>
      <c r="S92" s="3">
        <f t="shared" si="109"/>
        <v>0.16316374399353606</v>
      </c>
      <c r="T92" s="3">
        <f t="shared" si="110"/>
        <v>9.4263522820323686E-2</v>
      </c>
      <c r="U92" s="3">
        <f t="shared" si="111"/>
        <v>0.10623431378528458</v>
      </c>
      <c r="V92" s="3">
        <f t="shared" si="112"/>
        <v>0.3605574062981951</v>
      </c>
      <c r="W92" s="3">
        <f t="shared" si="113"/>
        <v>0.16365927128669178</v>
      </c>
      <c r="X92" s="3">
        <f t="shared" si="114"/>
        <v>0.11691947689384818</v>
      </c>
      <c r="Y92" s="3">
        <f t="shared" si="115"/>
        <v>3.4566091830297907E-2</v>
      </c>
      <c r="Z92" s="3">
        <f t="shared" si="116"/>
        <v>6.7881004088244268E-2</v>
      </c>
      <c r="AA92" s="3">
        <f t="shared" si="117"/>
        <v>0.36492321513329706</v>
      </c>
      <c r="AB92" s="3">
        <f t="shared" si="118"/>
        <v>3.5723889174215984E-2</v>
      </c>
      <c r="AC92" s="3"/>
      <c r="AD92" s="3"/>
      <c r="AF92" s="4">
        <f t="shared" si="119"/>
        <v>-13.798909300331351</v>
      </c>
      <c r="AG92" s="4">
        <f t="shared" si="120"/>
        <v>-13.996428083637674</v>
      </c>
      <c r="AH92" s="4">
        <f t="shared" si="121"/>
        <v>-14.053822922538707</v>
      </c>
      <c r="AI92" s="4">
        <f t="shared" si="122"/>
        <v>-14.125928181431297</v>
      </c>
      <c r="AJ92" s="4">
        <f t="shared" si="123"/>
        <v>-14.114040458434872</v>
      </c>
      <c r="AK92" s="4">
        <f t="shared" si="124"/>
        <v>-13.883293304010847</v>
      </c>
      <c r="AL92" s="4">
        <f t="shared" si="125"/>
        <v>-14.053047825317318</v>
      </c>
      <c r="AM92" s="4">
        <f t="shared" si="126"/>
        <v>-14.122350826033353</v>
      </c>
      <c r="AN92" s="4">
        <f t="shared" si="127"/>
        <v>-14.164344719425888</v>
      </c>
      <c r="AO92" s="4">
        <f t="shared" si="128"/>
        <v>-14.195062171046898</v>
      </c>
      <c r="AP92" s="4">
        <f t="shared" si="129"/>
        <v>-13.972728233288995</v>
      </c>
      <c r="AQ92" s="4">
        <f t="shared" si="130"/>
        <v>-14.160578497065488</v>
      </c>
      <c r="AR92" s="4">
        <f t="shared" si="131"/>
        <v>-14.214839360232729</v>
      </c>
      <c r="AS92" s="4">
        <f t="shared" si="132"/>
        <v>-14.283739581405941</v>
      </c>
      <c r="AT92" s="4">
        <f t="shared" si="133"/>
        <v>-14.27176879044098</v>
      </c>
      <c r="AU92" s="4">
        <f t="shared" si="134"/>
        <v>-14.017445697928069</v>
      </c>
      <c r="AV92" s="4">
        <f t="shared" si="135"/>
        <v>-14.214343832939573</v>
      </c>
      <c r="AW92" s="4">
        <f t="shared" si="136"/>
        <v>-14.261083627332416</v>
      </c>
      <c r="AX92" s="4">
        <f t="shared" si="137"/>
        <v>-14.343437012395967</v>
      </c>
      <c r="AY92" s="4">
        <f t="shared" si="138"/>
        <v>-14.31012210013802</v>
      </c>
      <c r="AZ92" s="4">
        <f t="shared" si="139"/>
        <v>-14.013079889092968</v>
      </c>
      <c r="BA92" s="4">
        <f t="shared" si="140"/>
        <v>-14.342279215052049</v>
      </c>
      <c r="BB92" s="4"/>
      <c r="BD92" t="s">
        <v>26</v>
      </c>
      <c r="BE92">
        <v>-267.88668049843398</v>
      </c>
      <c r="BF92">
        <v>-152.30481874379601</v>
      </c>
      <c r="BG92">
        <v>-115.559871793848</v>
      </c>
      <c r="BH92">
        <v>-267.955901617861</v>
      </c>
      <c r="BI92">
        <v>-152.34231896966801</v>
      </c>
      <c r="BJ92">
        <v>-115.59127792119899</v>
      </c>
      <c r="BK92">
        <v>-267.97696615045299</v>
      </c>
      <c r="BL92">
        <v>-152.35330850116699</v>
      </c>
      <c r="BM92">
        <v>-115.601261457798</v>
      </c>
      <c r="BN92">
        <v>-267.887757234243</v>
      </c>
      <c r="BO92">
        <v>-152.30552950823301</v>
      </c>
      <c r="BP92">
        <v>-115.560103290756</v>
      </c>
      <c r="BQ92">
        <v>-267.95782614801601</v>
      </c>
      <c r="BR92">
        <v>-152.34365257701401</v>
      </c>
      <c r="BS92">
        <v>-115.59177861470999</v>
      </c>
      <c r="BT92">
        <v>-267.980361422729</v>
      </c>
      <c r="BU92">
        <v>-152.35558043971599</v>
      </c>
      <c r="BV92">
        <v>-115.602275585364</v>
      </c>
      <c r="BW92">
        <v>-267.88814781774698</v>
      </c>
      <c r="BX92">
        <v>-152.30575887066601</v>
      </c>
      <c r="BY92">
        <v>-115.560121988201</v>
      </c>
      <c r="BZ92">
        <v>-267.956922270348</v>
      </c>
      <c r="CA92">
        <v>-152.342962673725</v>
      </c>
      <c r="CB92">
        <v>-115.591393279305</v>
      </c>
      <c r="CC92">
        <v>-267.977330819023</v>
      </c>
      <c r="CD92">
        <v>-152.353515960218</v>
      </c>
      <c r="CE92">
        <v>-115.601162071301</v>
      </c>
      <c r="CF92">
        <f>-267.888355420092</f>
        <v>-267.88835542009201</v>
      </c>
      <c r="CG92">
        <v>-152.30585774421201</v>
      </c>
      <c r="CH92">
        <v>-115.560166412546</v>
      </c>
    </row>
    <row r="93" spans="1:86" ht="17" x14ac:dyDescent="0.25">
      <c r="A93" s="5">
        <v>10</v>
      </c>
      <c r="B93" t="s">
        <v>3</v>
      </c>
      <c r="C93" t="s">
        <v>2</v>
      </c>
      <c r="D93" t="s">
        <v>21</v>
      </c>
      <c r="E93" s="3">
        <v>1.05</v>
      </c>
      <c r="F93" s="2">
        <v>-14.463739737077507</v>
      </c>
      <c r="G93" s="3">
        <f t="shared" si="97"/>
        <v>0.54012036459083745</v>
      </c>
      <c r="H93" s="3">
        <f t="shared" si="98"/>
        <v>0.35213730415641642</v>
      </c>
      <c r="I93" s="3">
        <f t="shared" si="99"/>
        <v>0.30070226435050351</v>
      </c>
      <c r="J93" s="3">
        <f t="shared" si="100"/>
        <v>0.22888915376634422</v>
      </c>
      <c r="K93" s="3">
        <f t="shared" si="101"/>
        <v>0.24673763242298818</v>
      </c>
      <c r="L93" s="3">
        <f t="shared" si="102"/>
        <v>0.46121108200303595</v>
      </c>
      <c r="M93" s="3">
        <f t="shared" si="103"/>
        <v>0.30808139769853682</v>
      </c>
      <c r="N93" s="3">
        <f t="shared" si="104"/>
        <v>0.23673037915127182</v>
      </c>
      <c r="O93" s="3">
        <f t="shared" si="105"/>
        <v>0.20768431768116358</v>
      </c>
      <c r="P93" s="3">
        <f t="shared" si="106"/>
        <v>0.16187029411807607</v>
      </c>
      <c r="Q93" s="3">
        <f t="shared" si="107"/>
        <v>0.36991257626432272</v>
      </c>
      <c r="R93" s="3">
        <f t="shared" si="108"/>
        <v>0.1884350680626472</v>
      </c>
      <c r="S93" s="3">
        <f t="shared" si="109"/>
        <v>0.1456598331787049</v>
      </c>
      <c r="T93" s="3">
        <f t="shared" si="110"/>
        <v>6.9452181138862201E-2</v>
      </c>
      <c r="U93" s="3">
        <f t="shared" si="111"/>
        <v>0.10078089821850256</v>
      </c>
      <c r="V93" s="3">
        <f t="shared" si="112"/>
        <v>0.32426332339496611</v>
      </c>
      <c r="W93" s="3">
        <f t="shared" si="113"/>
        <v>0.12861190324470329</v>
      </c>
      <c r="X93" s="3">
        <f t="shared" si="114"/>
        <v>0.10012456019242144</v>
      </c>
      <c r="Y93" s="3">
        <f t="shared" si="115"/>
        <v>3.361128677106251E-4</v>
      </c>
      <c r="Z93" s="3">
        <f t="shared" si="116"/>
        <v>7.0236200268716686E-2</v>
      </c>
      <c r="AA93" s="3">
        <f t="shared" si="117"/>
        <v>0.33220328456504866</v>
      </c>
      <c r="AB93" s="3">
        <f t="shared" si="118"/>
        <v>1.519068298243198E-2</v>
      </c>
      <c r="AC93" s="3"/>
      <c r="AD93" s="3"/>
      <c r="AF93" s="4">
        <f t="shared" si="119"/>
        <v>-13.923619372486669</v>
      </c>
      <c r="AG93" s="4">
        <f t="shared" si="120"/>
        <v>-14.111602432921091</v>
      </c>
      <c r="AH93" s="4">
        <f t="shared" si="121"/>
        <v>-14.163037472727003</v>
      </c>
      <c r="AI93" s="4">
        <f t="shared" si="122"/>
        <v>-14.234850583311163</v>
      </c>
      <c r="AJ93" s="4">
        <f t="shared" si="123"/>
        <v>-14.217002104654519</v>
      </c>
      <c r="AK93" s="4">
        <f t="shared" si="124"/>
        <v>-14.002528655074471</v>
      </c>
      <c r="AL93" s="4">
        <f t="shared" si="125"/>
        <v>-14.15565833937897</v>
      </c>
      <c r="AM93" s="4">
        <f t="shared" si="126"/>
        <v>-14.227009357926235</v>
      </c>
      <c r="AN93" s="4">
        <f t="shared" si="127"/>
        <v>-14.256055419396343</v>
      </c>
      <c r="AO93" s="4">
        <f t="shared" si="128"/>
        <v>-14.301869442959431</v>
      </c>
      <c r="AP93" s="4">
        <f t="shared" si="129"/>
        <v>-14.093827160813184</v>
      </c>
      <c r="AQ93" s="4">
        <f t="shared" si="130"/>
        <v>-14.27530466901486</v>
      </c>
      <c r="AR93" s="4">
        <f t="shared" si="131"/>
        <v>-14.318079903898802</v>
      </c>
      <c r="AS93" s="4">
        <f t="shared" si="132"/>
        <v>-14.394287555938645</v>
      </c>
      <c r="AT93" s="4">
        <f t="shared" si="133"/>
        <v>-14.362958838859004</v>
      </c>
      <c r="AU93" s="4">
        <f t="shared" si="134"/>
        <v>-14.139476413682541</v>
      </c>
      <c r="AV93" s="4">
        <f t="shared" si="135"/>
        <v>-14.335127833832804</v>
      </c>
      <c r="AW93" s="4">
        <f t="shared" si="136"/>
        <v>-14.363615176885085</v>
      </c>
      <c r="AX93" s="4">
        <f t="shared" si="137"/>
        <v>-14.463403624209796</v>
      </c>
      <c r="AY93" s="4">
        <f t="shared" si="138"/>
        <v>-14.39350353680879</v>
      </c>
      <c r="AZ93" s="4">
        <f t="shared" si="139"/>
        <v>-14.131536452512458</v>
      </c>
      <c r="BA93" s="4">
        <f t="shared" si="140"/>
        <v>-14.448549054095075</v>
      </c>
      <c r="BB93" s="4"/>
      <c r="BD93" t="s">
        <v>25</v>
      </c>
      <c r="BE93">
        <v>-267.88675888617001</v>
      </c>
      <c r="BF93">
        <v>-152.30480593814099</v>
      </c>
      <c r="BG93">
        <v>-115.559764249097</v>
      </c>
      <c r="BH93">
        <v>-267.95598972326599</v>
      </c>
      <c r="BI93">
        <v>-152.34230891568399</v>
      </c>
      <c r="BJ93">
        <v>-115.59119253858699</v>
      </c>
      <c r="BK93">
        <v>-267.977060324614</v>
      </c>
      <c r="BL93">
        <v>-152.35330688910901</v>
      </c>
      <c r="BM93">
        <v>-115.60118319956</v>
      </c>
      <c r="BN93">
        <v>-267.887821489945</v>
      </c>
      <c r="BO93">
        <v>-152.305512063664</v>
      </c>
      <c r="BP93">
        <v>-115.559994977408</v>
      </c>
      <c r="BQ93">
        <v>-267.95789527722599</v>
      </c>
      <c r="BR93">
        <v>-152.34364076491701</v>
      </c>
      <c r="BS93">
        <v>-115.591696035761</v>
      </c>
      <c r="BT93">
        <v>-267.980445011477</v>
      </c>
      <c r="BU93">
        <v>-152.35558033339899</v>
      </c>
      <c r="BV93">
        <v>-115.60219249644901</v>
      </c>
      <c r="BW93">
        <v>-267.88821458174499</v>
      </c>
      <c r="BX93">
        <v>-152.305740340971</v>
      </c>
      <c r="BY93">
        <v>-115.560014298477</v>
      </c>
      <c r="BZ93">
        <v>-267.95700878524002</v>
      </c>
      <c r="CA93">
        <v>-152.34295078822001</v>
      </c>
      <c r="CB93">
        <v>-115.59130885191701</v>
      </c>
      <c r="CC93">
        <v>-267.97741562999101</v>
      </c>
      <c r="CD93">
        <v>-152.35351419968401</v>
      </c>
      <c r="CE93">
        <v>-115.60108411853101</v>
      </c>
      <c r="CF93">
        <f>-267.888409484322</f>
        <v>-267.88840948432198</v>
      </c>
      <c r="CG93">
        <v>-152.30583169841501</v>
      </c>
      <c r="CH93">
        <v>-115.56005775003101</v>
      </c>
    </row>
    <row r="94" spans="1:86" ht="17" x14ac:dyDescent="0.25">
      <c r="A94" s="5">
        <v>10</v>
      </c>
      <c r="B94" t="s">
        <v>3</v>
      </c>
      <c r="C94" t="s">
        <v>2</v>
      </c>
      <c r="D94" t="s">
        <v>21</v>
      </c>
      <c r="E94" s="3">
        <v>1.1000000000000001</v>
      </c>
      <c r="F94" s="2">
        <v>-14.34479607232509</v>
      </c>
      <c r="G94" s="3">
        <f t="shared" si="97"/>
        <v>0.55236300072017208</v>
      </c>
      <c r="H94" s="3">
        <f t="shared" si="98"/>
        <v>0.36217074724531706</v>
      </c>
      <c r="I94" s="3">
        <f t="shared" si="99"/>
        <v>0.30797952572240206</v>
      </c>
      <c r="J94" s="3">
        <f t="shared" si="100"/>
        <v>0.23747417402683091</v>
      </c>
      <c r="K94" s="3">
        <f t="shared" si="101"/>
        <v>0.25112316215737707</v>
      </c>
      <c r="L94" s="3">
        <f t="shared" si="102"/>
        <v>0.42468738586066834</v>
      </c>
      <c r="M94" s="3">
        <f t="shared" si="103"/>
        <v>0.28903479366293006</v>
      </c>
      <c r="N94" s="3">
        <f t="shared" si="104"/>
        <v>0.23502102927753299</v>
      </c>
      <c r="O94" s="3">
        <f t="shared" si="105"/>
        <v>0.20009629545275409</v>
      </c>
      <c r="P94" s="3">
        <f t="shared" si="106"/>
        <v>0.17835085025023112</v>
      </c>
      <c r="Q94" s="3">
        <f t="shared" si="107"/>
        <v>0.33968497033284883</v>
      </c>
      <c r="R94" s="3">
        <f t="shared" si="108"/>
        <v>0.18558587102561575</v>
      </c>
      <c r="S94" s="3">
        <f t="shared" si="109"/>
        <v>0.13365554423835135</v>
      </c>
      <c r="T94" s="3">
        <f t="shared" si="110"/>
        <v>8.4553209239485838E-2</v>
      </c>
      <c r="U94" s="3">
        <f t="shared" si="111"/>
        <v>7.9171266953352415E-2</v>
      </c>
      <c r="V94" s="3">
        <f t="shared" si="112"/>
        <v>0.29718376256893997</v>
      </c>
      <c r="W94" s="3">
        <f t="shared" si="113"/>
        <v>0.1338614097069577</v>
      </c>
      <c r="X94" s="3">
        <f t="shared" si="114"/>
        <v>8.2972801718760536E-2</v>
      </c>
      <c r="Y94" s="3">
        <f t="shared" si="115"/>
        <v>2.6781666132851711E-2</v>
      </c>
      <c r="Z94" s="3">
        <f t="shared" si="116"/>
        <v>2.9581475304913951E-2</v>
      </c>
      <c r="AA94" s="3">
        <f t="shared" si="117"/>
        <v>0.3018055438341829</v>
      </c>
      <c r="AB94" s="3">
        <f t="shared" si="118"/>
        <v>1.5153271742889274E-2</v>
      </c>
      <c r="AC94" s="3"/>
      <c r="AD94" s="3"/>
      <c r="AF94" s="4">
        <f t="shared" si="119"/>
        <v>-13.792433071604918</v>
      </c>
      <c r="AG94" s="4">
        <f t="shared" si="120"/>
        <v>-13.982625325079773</v>
      </c>
      <c r="AH94" s="4">
        <f t="shared" si="121"/>
        <v>-14.036816546602688</v>
      </c>
      <c r="AI94" s="4">
        <f t="shared" si="122"/>
        <v>-14.10732189829826</v>
      </c>
      <c r="AJ94" s="4">
        <f t="shared" si="123"/>
        <v>-14.093672910167713</v>
      </c>
      <c r="AK94" s="4">
        <f t="shared" si="124"/>
        <v>-13.920108686464422</v>
      </c>
      <c r="AL94" s="4">
        <f t="shared" si="125"/>
        <v>-14.05576127866216</v>
      </c>
      <c r="AM94" s="4">
        <f t="shared" si="126"/>
        <v>-14.109775043047557</v>
      </c>
      <c r="AN94" s="4">
        <f t="shared" si="127"/>
        <v>-14.144699776872336</v>
      </c>
      <c r="AO94" s="4">
        <f t="shared" si="128"/>
        <v>-14.166445222074859</v>
      </c>
      <c r="AP94" s="4">
        <f t="shared" si="129"/>
        <v>-14.005111101992242</v>
      </c>
      <c r="AQ94" s="4">
        <f t="shared" si="130"/>
        <v>-14.159210201299475</v>
      </c>
      <c r="AR94" s="4">
        <f t="shared" si="131"/>
        <v>-14.211140528086739</v>
      </c>
      <c r="AS94" s="4">
        <f t="shared" si="132"/>
        <v>-14.260242863085605</v>
      </c>
      <c r="AT94" s="4">
        <f t="shared" si="133"/>
        <v>-14.265624805371738</v>
      </c>
      <c r="AU94" s="4">
        <f t="shared" si="134"/>
        <v>-14.04761230975615</v>
      </c>
      <c r="AV94" s="4">
        <f t="shared" si="135"/>
        <v>-14.210934662618133</v>
      </c>
      <c r="AW94" s="4">
        <f t="shared" si="136"/>
        <v>-14.26182327060633</v>
      </c>
      <c r="AX94" s="4">
        <f t="shared" si="137"/>
        <v>-14.318014406192239</v>
      </c>
      <c r="AY94" s="4">
        <f t="shared" si="138"/>
        <v>-14.315214597020177</v>
      </c>
      <c r="AZ94" s="4">
        <f t="shared" si="139"/>
        <v>-14.042990528490908</v>
      </c>
      <c r="BA94" s="4">
        <f t="shared" si="140"/>
        <v>-14.35994934406798</v>
      </c>
      <c r="BB94" s="4"/>
      <c r="BD94" t="s">
        <v>24</v>
      </c>
      <c r="BE94">
        <v>-267.88650526607</v>
      </c>
      <c r="BF94">
        <v>-152.30478438368601</v>
      </c>
      <c r="BG94">
        <v>-115.55974124212101</v>
      </c>
      <c r="BH94">
        <v>-267.95577259793902</v>
      </c>
      <c r="BI94">
        <v>-152.34230113404899</v>
      </c>
      <c r="BJ94">
        <v>-115.591188732991</v>
      </c>
      <c r="BK94">
        <v>-267.97685343209298</v>
      </c>
      <c r="BL94">
        <v>-152.353298731861</v>
      </c>
      <c r="BM94">
        <v>-115.601185610128</v>
      </c>
      <c r="BN94">
        <v>-267.88763951353297</v>
      </c>
      <c r="BO94">
        <v>-152.30548694259701</v>
      </c>
      <c r="BP94">
        <v>-115.55996946663799</v>
      </c>
      <c r="BQ94">
        <v>-267.95772377333998</v>
      </c>
      <c r="BR94">
        <v>-152.343631367819</v>
      </c>
      <c r="BS94">
        <v>-115.591693125066</v>
      </c>
      <c r="BT94">
        <v>-267.98025860682498</v>
      </c>
      <c r="BU94">
        <v>-152.35557467396399</v>
      </c>
      <c r="BV94">
        <v>-115.60219857599699</v>
      </c>
      <c r="BW94">
        <v>-267.88802875613197</v>
      </c>
      <c r="BX94">
        <v>-152.30571996392001</v>
      </c>
      <c r="BY94">
        <v>-115.55999022794801</v>
      </c>
      <c r="BZ94">
        <v>-267.95681167744601</v>
      </c>
      <c r="CA94">
        <v>-152.34294054264501</v>
      </c>
      <c r="CB94">
        <v>-115.591306998001</v>
      </c>
      <c r="CC94">
        <v>-267.97723774925402</v>
      </c>
      <c r="CD94">
        <v>-152.35350389426901</v>
      </c>
      <c r="CE94">
        <v>-115.601086961945</v>
      </c>
      <c r="CF94">
        <f>-267.888225316323</f>
        <v>-267.88822531632297</v>
      </c>
      <c r="CG94">
        <v>-152.30581222040499</v>
      </c>
      <c r="CH94">
        <v>-115.560034166948</v>
      </c>
    </row>
    <row r="95" spans="1:86" ht="17" x14ac:dyDescent="0.25">
      <c r="A95" s="5">
        <v>10</v>
      </c>
      <c r="B95" t="s">
        <v>3</v>
      </c>
      <c r="C95" t="s">
        <v>2</v>
      </c>
      <c r="D95" t="s">
        <v>21</v>
      </c>
      <c r="E95" s="3">
        <v>1.25</v>
      </c>
      <c r="F95" s="2">
        <v>-13.426821829765407</v>
      </c>
      <c r="G95" s="3">
        <f t="shared" si="97"/>
        <v>0.44480574441959675</v>
      </c>
      <c r="H95" s="3">
        <f t="shared" si="98"/>
        <v>0.30911823068159983</v>
      </c>
      <c r="I95" s="3">
        <f t="shared" si="99"/>
        <v>0.27727362583434356</v>
      </c>
      <c r="J95" s="3">
        <f t="shared" si="100"/>
        <v>0.2201568367103075</v>
      </c>
      <c r="K95" s="3">
        <f t="shared" si="101"/>
        <v>0.24386289287984475</v>
      </c>
      <c r="L95" s="3">
        <f t="shared" si="102"/>
        <v>0.35100951868579067</v>
      </c>
      <c r="M95" s="3">
        <f t="shared" si="103"/>
        <v>0.23824322203116921</v>
      </c>
      <c r="N95" s="3">
        <f t="shared" si="104"/>
        <v>0.1899725745659353</v>
      </c>
      <c r="O95" s="3">
        <f t="shared" si="105"/>
        <v>0.16430976517126794</v>
      </c>
      <c r="P95" s="3">
        <f t="shared" si="106"/>
        <v>0.13932796083191867</v>
      </c>
      <c r="Q95" s="3">
        <f t="shared" si="107"/>
        <v>0.27036104077639855</v>
      </c>
      <c r="R95" s="3">
        <f t="shared" si="108"/>
        <v>0.14308277056978547</v>
      </c>
      <c r="S95" s="3">
        <f t="shared" si="109"/>
        <v>9.6384083999415893E-2</v>
      </c>
      <c r="T95" s="3">
        <f t="shared" si="110"/>
        <v>5.9634765459318118E-2</v>
      </c>
      <c r="U95" s="3">
        <f t="shared" si="111"/>
        <v>4.7388740712470678E-2</v>
      </c>
      <c r="V95" s="3">
        <f t="shared" si="112"/>
        <v>0.2300368018217025</v>
      </c>
      <c r="W95" s="3">
        <f t="shared" si="113"/>
        <v>9.5502544839094483E-2</v>
      </c>
      <c r="X95" s="3">
        <f t="shared" si="114"/>
        <v>4.9589838716157075E-2</v>
      </c>
      <c r="Y95" s="3">
        <f t="shared" si="115"/>
        <v>7.297265603343206E-3</v>
      </c>
      <c r="Z95" s="3">
        <f t="shared" si="116"/>
        <v>1.4191306527475689E-3</v>
      </c>
      <c r="AA95" s="3">
        <f t="shared" si="117"/>
        <v>0.23733569770866225</v>
      </c>
      <c r="AB95" s="3">
        <f t="shared" si="118"/>
        <v>7.5355835383916769E-3</v>
      </c>
      <c r="AC95" s="3"/>
      <c r="AD95" s="3"/>
      <c r="AF95" s="4">
        <f t="shared" si="119"/>
        <v>-12.98201608534581</v>
      </c>
      <c r="AG95" s="4">
        <f t="shared" si="120"/>
        <v>-13.117703599083807</v>
      </c>
      <c r="AH95" s="4">
        <f t="shared" si="121"/>
        <v>-13.149548203931063</v>
      </c>
      <c r="AI95" s="4">
        <f t="shared" si="122"/>
        <v>-13.206664993055099</v>
      </c>
      <c r="AJ95" s="4">
        <f t="shared" si="123"/>
        <v>-13.182958936885562</v>
      </c>
      <c r="AK95" s="4">
        <f t="shared" si="124"/>
        <v>-13.075812311079616</v>
      </c>
      <c r="AL95" s="4">
        <f t="shared" si="125"/>
        <v>-13.188578607734238</v>
      </c>
      <c r="AM95" s="4">
        <f t="shared" si="126"/>
        <v>-13.236849255199472</v>
      </c>
      <c r="AN95" s="4">
        <f t="shared" si="127"/>
        <v>-13.262512064594139</v>
      </c>
      <c r="AO95" s="4">
        <f t="shared" si="128"/>
        <v>-13.287493868933488</v>
      </c>
      <c r="AP95" s="4">
        <f t="shared" si="129"/>
        <v>-13.156460788989008</v>
      </c>
      <c r="AQ95" s="4">
        <f t="shared" si="130"/>
        <v>-13.283739059195621</v>
      </c>
      <c r="AR95" s="4">
        <f t="shared" si="131"/>
        <v>-13.330437745765991</v>
      </c>
      <c r="AS95" s="4">
        <f t="shared" si="132"/>
        <v>-13.367187064306089</v>
      </c>
      <c r="AT95" s="4">
        <f t="shared" si="133"/>
        <v>-13.379433089052936</v>
      </c>
      <c r="AU95" s="4">
        <f t="shared" si="134"/>
        <v>-13.196785027943704</v>
      </c>
      <c r="AV95" s="4">
        <f t="shared" si="135"/>
        <v>-13.331319284926312</v>
      </c>
      <c r="AW95" s="4">
        <f t="shared" si="136"/>
        <v>-13.37723199104925</v>
      </c>
      <c r="AX95" s="4">
        <f t="shared" si="137"/>
        <v>-13.419524564162064</v>
      </c>
      <c r="AY95" s="4">
        <f t="shared" si="138"/>
        <v>-13.425402699112659</v>
      </c>
      <c r="AZ95" s="4">
        <f t="shared" si="139"/>
        <v>-13.189486132056745</v>
      </c>
      <c r="BA95" s="4">
        <f t="shared" si="140"/>
        <v>-13.419286246227015</v>
      </c>
      <c r="BB95" s="4"/>
      <c r="BD95" t="s">
        <v>23</v>
      </c>
      <c r="BE95">
        <v>-267.88507609768999</v>
      </c>
      <c r="BF95">
        <v>-152.30474950765901</v>
      </c>
      <c r="BG95">
        <v>-115.559638431389</v>
      </c>
      <c r="BH95">
        <v>-267.95432880127299</v>
      </c>
      <c r="BI95">
        <v>-152.34227365030699</v>
      </c>
      <c r="BJ95">
        <v>-115.591150760516</v>
      </c>
      <c r="BK95">
        <v>-267.97540308472497</v>
      </c>
      <c r="BL95">
        <v>-152.353289461722</v>
      </c>
      <c r="BM95">
        <v>-115.60115848494701</v>
      </c>
      <c r="BN95">
        <v>-267.88615393825597</v>
      </c>
      <c r="BO95">
        <v>-152.305452269988</v>
      </c>
      <c r="BP95">
        <v>-115.55986403583201</v>
      </c>
      <c r="BQ95">
        <v>-267.95627911101701</v>
      </c>
      <c r="BR95">
        <v>-152.34361009803101</v>
      </c>
      <c r="BS95">
        <v>-115.59165167602499</v>
      </c>
      <c r="BT95">
        <v>-267.97882621174102</v>
      </c>
      <c r="BU95">
        <v>-152.355555650112</v>
      </c>
      <c r="BV95">
        <v>-115.602176300498</v>
      </c>
      <c r="BW95">
        <v>-267.88653155563799</v>
      </c>
      <c r="BX95">
        <v>-152.30567950477499</v>
      </c>
      <c r="BY95">
        <v>-115.559885896902</v>
      </c>
      <c r="BZ95">
        <v>-267.95536109638999</v>
      </c>
      <c r="CA95">
        <v>-152.342921201862</v>
      </c>
      <c r="CB95">
        <v>-115.591270909741</v>
      </c>
      <c r="CC95">
        <v>-267.97580296096697</v>
      </c>
      <c r="CD95">
        <v>-152.353496440627</v>
      </c>
      <c r="CE95">
        <v>-115.601063116462</v>
      </c>
      <c r="CF95">
        <f>-267.886714212855</f>
        <v>-267.886714212855</v>
      </c>
      <c r="CG95">
        <v>-152.30576375259699</v>
      </c>
      <c r="CH95">
        <v>-115.55993167706499</v>
      </c>
    </row>
    <row r="96" spans="1:86" ht="17" x14ac:dyDescent="0.25">
      <c r="A96" s="5">
        <v>10</v>
      </c>
      <c r="B96" t="s">
        <v>3</v>
      </c>
      <c r="C96" t="s">
        <v>2</v>
      </c>
      <c r="D96" t="s">
        <v>21</v>
      </c>
      <c r="E96" s="3">
        <v>1.5</v>
      </c>
      <c r="F96" s="2">
        <v>-11.250462178083509</v>
      </c>
      <c r="G96" s="3">
        <f t="shared" si="97"/>
        <v>0.30731694059006287</v>
      </c>
      <c r="H96" s="3">
        <f t="shared" si="98"/>
        <v>0.21570734887089493</v>
      </c>
      <c r="I96" s="3">
        <f t="shared" si="99"/>
        <v>0.19927121717005747</v>
      </c>
      <c r="J96" s="3">
        <f t="shared" si="100"/>
        <v>0.1556449543589391</v>
      </c>
      <c r="K96" s="3">
        <f t="shared" si="101"/>
        <v>0.18202675112327782</v>
      </c>
      <c r="L96" s="3">
        <f t="shared" si="102"/>
        <v>0.2291468773407761</v>
      </c>
      <c r="M96" s="3">
        <f t="shared" si="103"/>
        <v>0.1587443946389886</v>
      </c>
      <c r="N96" s="3">
        <f t="shared" si="104"/>
        <v>0.14505520587755605</v>
      </c>
      <c r="O96" s="3">
        <f t="shared" si="105"/>
        <v>0.11258610912213207</v>
      </c>
      <c r="P96" s="3">
        <f t="shared" si="106"/>
        <v>0.13069277832457793</v>
      </c>
      <c r="Q96" s="3">
        <f t="shared" si="107"/>
        <v>0.17136218058052144</v>
      </c>
      <c r="R96" s="3">
        <f t="shared" si="108"/>
        <v>7.9546817244409596E-2</v>
      </c>
      <c r="S96" s="3">
        <f t="shared" si="109"/>
        <v>7.4042916984188523E-2</v>
      </c>
      <c r="T96" s="3">
        <f t="shared" si="110"/>
        <v>1.9349511793496532E-2</v>
      </c>
      <c r="U96" s="3">
        <f t="shared" si="111"/>
        <v>6.8268333104612111E-2</v>
      </c>
      <c r="V96" s="3">
        <f t="shared" si="112"/>
        <v>0.14246983220039411</v>
      </c>
      <c r="W96" s="3">
        <f t="shared" si="113"/>
        <v>3.9948028547119208E-2</v>
      </c>
      <c r="X96" s="3">
        <f t="shared" si="114"/>
        <v>3.853677253750476E-2</v>
      </c>
      <c r="Y96" s="3">
        <f t="shared" si="115"/>
        <v>2.726878687082035E-2</v>
      </c>
      <c r="Z96" s="3">
        <f t="shared" si="116"/>
        <v>3.7056110494628314E-2</v>
      </c>
      <c r="AA96" s="3">
        <f t="shared" si="117"/>
        <v>0.16867250356424179</v>
      </c>
      <c r="AB96" s="3">
        <f t="shared" si="118"/>
        <v>7.5536829468330069E-3</v>
      </c>
      <c r="AC96" s="3"/>
      <c r="AD96" s="3"/>
      <c r="AF96" s="4">
        <f t="shared" si="119"/>
        <v>-10.943145237493447</v>
      </c>
      <c r="AG96" s="4">
        <f t="shared" si="120"/>
        <v>-11.034754829212615</v>
      </c>
      <c r="AH96" s="4">
        <f t="shared" si="121"/>
        <v>-11.051190960913452</v>
      </c>
      <c r="AI96" s="4">
        <f t="shared" si="122"/>
        <v>-11.09481722372457</v>
      </c>
      <c r="AJ96" s="4">
        <f t="shared" si="123"/>
        <v>-11.068435426960232</v>
      </c>
      <c r="AK96" s="4">
        <f t="shared" si="124"/>
        <v>-11.021315300742733</v>
      </c>
      <c r="AL96" s="4">
        <f t="shared" si="125"/>
        <v>-11.091717783444521</v>
      </c>
      <c r="AM96" s="4">
        <f t="shared" si="126"/>
        <v>-11.105406972205953</v>
      </c>
      <c r="AN96" s="4">
        <f t="shared" si="127"/>
        <v>-11.137876068961377</v>
      </c>
      <c r="AO96" s="4">
        <f t="shared" si="128"/>
        <v>-11.119769399758932</v>
      </c>
      <c r="AP96" s="4">
        <f t="shared" si="129"/>
        <v>-11.079099997502988</v>
      </c>
      <c r="AQ96" s="4">
        <f t="shared" si="130"/>
        <v>-11.1709153608391</v>
      </c>
      <c r="AR96" s="4">
        <f t="shared" si="131"/>
        <v>-11.176419261099321</v>
      </c>
      <c r="AS96" s="4">
        <f t="shared" si="132"/>
        <v>-11.231112666290013</v>
      </c>
      <c r="AT96" s="4">
        <f t="shared" si="133"/>
        <v>-11.182193844978897</v>
      </c>
      <c r="AU96" s="4">
        <f t="shared" si="134"/>
        <v>-11.107992345883115</v>
      </c>
      <c r="AV96" s="4">
        <f t="shared" si="135"/>
        <v>-11.21051414953639</v>
      </c>
      <c r="AW96" s="4">
        <f t="shared" si="136"/>
        <v>-11.211925405546005</v>
      </c>
      <c r="AX96" s="4">
        <f t="shared" si="137"/>
        <v>-11.27773096495433</v>
      </c>
      <c r="AY96" s="4">
        <f t="shared" si="138"/>
        <v>-11.213406067588881</v>
      </c>
      <c r="AZ96" s="4">
        <f t="shared" si="139"/>
        <v>-11.081789674519268</v>
      </c>
      <c r="BA96" s="4">
        <f t="shared" si="140"/>
        <v>-11.258015861030342</v>
      </c>
      <c r="BB96" s="4"/>
      <c r="BD96" t="s">
        <v>22</v>
      </c>
      <c r="BE96">
        <v>-267.88172188613697</v>
      </c>
      <c r="BF96">
        <v>-152.304681003003</v>
      </c>
      <c r="BG96">
        <v>-115.559601871872</v>
      </c>
      <c r="BH96">
        <v>-267.951024540155</v>
      </c>
      <c r="BI96">
        <v>-152.34225830455401</v>
      </c>
      <c r="BJ96">
        <v>-115.59118123516799</v>
      </c>
      <c r="BK96">
        <v>-267.97210347218402</v>
      </c>
      <c r="BL96">
        <v>-152.35328386492799</v>
      </c>
      <c r="BM96">
        <v>-115.601208414181</v>
      </c>
      <c r="BN96">
        <v>-267.882767239239</v>
      </c>
      <c r="BO96">
        <v>-152.30537919637101</v>
      </c>
      <c r="BP96">
        <v>-115.559824459686</v>
      </c>
      <c r="BQ96">
        <v>-267.952934589417</v>
      </c>
      <c r="BR96">
        <v>-152.34358186683099</v>
      </c>
      <c r="BS96">
        <v>-115.591676945911</v>
      </c>
      <c r="BT96">
        <v>-267.97546717435898</v>
      </c>
      <c r="BU96">
        <v>-152.35554559592899</v>
      </c>
      <c r="BV96">
        <v>-115.602223986645</v>
      </c>
      <c r="BW96">
        <v>-267.88311054285202</v>
      </c>
      <c r="BX96">
        <v>-152.305611249744</v>
      </c>
      <c r="BY96">
        <v>-115.559843624154</v>
      </c>
      <c r="BZ96">
        <v>-267.95199244423998</v>
      </c>
      <c r="CA96">
        <v>-152.34289127860299</v>
      </c>
      <c r="CB96">
        <v>-115.591299179594</v>
      </c>
      <c r="CC96">
        <v>-267.97241535815499</v>
      </c>
      <c r="CD96">
        <v>-152.35348943836101</v>
      </c>
      <c r="CE96">
        <v>-115.60111516272799</v>
      </c>
      <c r="CF96">
        <f>-267.883262440063</f>
        <v>-267.88326244006299</v>
      </c>
      <c r="CG96">
        <v>-152.30570842445999</v>
      </c>
      <c r="CH96">
        <v>-115.559894060376</v>
      </c>
    </row>
    <row r="97" spans="1:108" ht="17" x14ac:dyDescent="0.25">
      <c r="A97" s="5">
        <v>10</v>
      </c>
      <c r="B97" t="s">
        <v>3</v>
      </c>
      <c r="C97" t="s">
        <v>2</v>
      </c>
      <c r="D97" t="s">
        <v>21</v>
      </c>
      <c r="E97" s="3">
        <v>2</v>
      </c>
      <c r="F97" s="2">
        <v>-7.6844799895100939</v>
      </c>
      <c r="G97" s="3">
        <f t="shared" si="97"/>
        <v>0.14243844830934371</v>
      </c>
      <c r="H97" s="3">
        <f t="shared" si="98"/>
        <v>0.11402542306756747</v>
      </c>
      <c r="I97" s="3">
        <f t="shared" si="99"/>
        <v>0.10952075014404983</v>
      </c>
      <c r="J97" s="3">
        <f t="shared" si="100"/>
        <v>9.5396867920403139E-2</v>
      </c>
      <c r="K97" s="3">
        <f t="shared" si="101"/>
        <v>0.10479453592921129</v>
      </c>
      <c r="L97" s="3">
        <f t="shared" si="102"/>
        <v>9.783725051271297E-2</v>
      </c>
      <c r="M97" s="3">
        <f t="shared" si="103"/>
        <v>6.454930224945965E-2</v>
      </c>
      <c r="N97" s="3">
        <f t="shared" si="104"/>
        <v>6.3085081031658774E-2</v>
      </c>
      <c r="O97" s="3">
        <f t="shared" si="105"/>
        <v>4.2724580148195024E-2</v>
      </c>
      <c r="P97" s="3">
        <f t="shared" si="106"/>
        <v>6.1548848934293687E-2</v>
      </c>
      <c r="Q97" s="3">
        <f t="shared" si="107"/>
        <v>7.0461861796832004E-2</v>
      </c>
      <c r="R97" s="3">
        <f t="shared" si="108"/>
        <v>3.4676576355541222E-2</v>
      </c>
      <c r="S97" s="3">
        <f t="shared" si="109"/>
        <v>3.6117330002442216E-2</v>
      </c>
      <c r="T97" s="3">
        <f t="shared" si="110"/>
        <v>1.1214514233414796E-2</v>
      </c>
      <c r="U97" s="3">
        <f t="shared" si="111"/>
        <v>3.7628940386076337E-2</v>
      </c>
      <c r="V97" s="3">
        <f t="shared" si="112"/>
        <v>5.6774167438891077E-2</v>
      </c>
      <c r="W97" s="3">
        <f t="shared" si="113"/>
        <v>1.9740213408582008E-2</v>
      </c>
      <c r="X97" s="3">
        <f t="shared" si="114"/>
        <v>2.2633454487833937E-2</v>
      </c>
      <c r="Y97" s="3">
        <f t="shared" si="115"/>
        <v>4.5405187239753175E-3</v>
      </c>
      <c r="Z97" s="3">
        <f t="shared" si="116"/>
        <v>2.5668986111967662E-2</v>
      </c>
      <c r="AA97" s="3">
        <f t="shared" si="117"/>
        <v>7.034048328688236E-2</v>
      </c>
      <c r="AB97" s="3">
        <f t="shared" si="118"/>
        <v>1.058922985865518E-2</v>
      </c>
      <c r="AC97" s="3"/>
      <c r="AD97" s="3"/>
      <c r="AF97" s="4">
        <f t="shared" si="119"/>
        <v>-7.5420415412007502</v>
      </c>
      <c r="AG97" s="4">
        <f t="shared" si="120"/>
        <v>-7.5704545664425265</v>
      </c>
      <c r="AH97" s="4">
        <f t="shared" si="121"/>
        <v>-7.5749592393660441</v>
      </c>
      <c r="AI97" s="4">
        <f t="shared" si="122"/>
        <v>-7.5890831215896908</v>
      </c>
      <c r="AJ97" s="4">
        <f t="shared" si="123"/>
        <v>-7.5796854535808826</v>
      </c>
      <c r="AK97" s="4">
        <f t="shared" si="124"/>
        <v>-7.586642738997381</v>
      </c>
      <c r="AL97" s="4">
        <f t="shared" si="125"/>
        <v>-7.6199306872606343</v>
      </c>
      <c r="AM97" s="4">
        <f t="shared" si="126"/>
        <v>-7.6213949084784351</v>
      </c>
      <c r="AN97" s="4">
        <f t="shared" si="127"/>
        <v>-7.6417554093618989</v>
      </c>
      <c r="AO97" s="4">
        <f t="shared" si="128"/>
        <v>-7.6229311405758002</v>
      </c>
      <c r="AP97" s="4">
        <f t="shared" si="129"/>
        <v>-7.6140181277132619</v>
      </c>
      <c r="AQ97" s="4">
        <f t="shared" si="130"/>
        <v>-7.6498034131545527</v>
      </c>
      <c r="AR97" s="4">
        <f t="shared" si="131"/>
        <v>-7.6483626595076517</v>
      </c>
      <c r="AS97" s="4">
        <f t="shared" si="132"/>
        <v>-7.6732654752766791</v>
      </c>
      <c r="AT97" s="4">
        <f t="shared" si="133"/>
        <v>-7.6468510491240176</v>
      </c>
      <c r="AU97" s="4">
        <f t="shared" si="134"/>
        <v>-7.6277058220712028</v>
      </c>
      <c r="AV97" s="4">
        <f t="shared" si="135"/>
        <v>-7.6647397761015119</v>
      </c>
      <c r="AW97" s="4">
        <f t="shared" si="136"/>
        <v>-7.66184653502226</v>
      </c>
      <c r="AX97" s="4">
        <f t="shared" si="137"/>
        <v>-7.6890205082340692</v>
      </c>
      <c r="AY97" s="4">
        <f t="shared" si="138"/>
        <v>-7.6588110033981263</v>
      </c>
      <c r="AZ97" s="4">
        <f t="shared" si="139"/>
        <v>-7.6141395062232116</v>
      </c>
      <c r="BA97" s="4">
        <f t="shared" si="140"/>
        <v>-7.6738907596514387</v>
      </c>
      <c r="BB97" s="4"/>
      <c r="BD97" t="s">
        <v>20</v>
      </c>
      <c r="BE97">
        <v>-267.8761807555</v>
      </c>
      <c r="BF97">
        <v>-152.30464691487899</v>
      </c>
      <c r="BG97">
        <v>-115.559514832875</v>
      </c>
      <c r="BH97">
        <v>-267.945462035871</v>
      </c>
      <c r="BI97">
        <v>-152.34224140856799</v>
      </c>
      <c r="BJ97">
        <v>-115.591156340521</v>
      </c>
      <c r="BK97">
        <v>-267.96654590546598</v>
      </c>
      <c r="BL97">
        <v>-152.35327947199301</v>
      </c>
      <c r="BM97">
        <v>-115.601194968038</v>
      </c>
      <c r="BN97">
        <v>-267.877163682478</v>
      </c>
      <c r="BO97">
        <v>-152.30533677737299</v>
      </c>
      <c r="BP97">
        <v>-115.559736820829</v>
      </c>
      <c r="BQ97">
        <v>-267.94735351928301</v>
      </c>
      <c r="BR97">
        <v>-152.34356138946899</v>
      </c>
      <c r="BS97">
        <v>-115.591648997818</v>
      </c>
      <c r="BT97">
        <v>-267.96988781861597</v>
      </c>
      <c r="BU97">
        <v>-152.35553270973301</v>
      </c>
      <c r="BV97">
        <v>-115.60220964350199</v>
      </c>
      <c r="BW97">
        <v>-267.87745577779202</v>
      </c>
      <c r="BX97">
        <v>-152.305563596121</v>
      </c>
      <c r="BY97">
        <v>-115.559758471938</v>
      </c>
      <c r="BZ97">
        <v>-267.94634099999899</v>
      </c>
      <c r="CA97">
        <v>-152.342876924769</v>
      </c>
      <c r="CB97">
        <v>-115.591273338017</v>
      </c>
      <c r="CC97">
        <v>-267.96677265553399</v>
      </c>
      <c r="CD97">
        <v>-152.35348034963499</v>
      </c>
      <c r="CE97">
        <v>-115.60110386467299</v>
      </c>
      <c r="CF97">
        <f>-267.877602446943</f>
        <v>-267.877602446943</v>
      </c>
      <c r="CG97">
        <v>-152.30565881832501</v>
      </c>
      <c r="CH97">
        <v>-115.55980972545601</v>
      </c>
    </row>
    <row r="98" spans="1:108" ht="17" x14ac:dyDescent="0.25">
      <c r="A98" s="5">
        <v>11</v>
      </c>
      <c r="B98" t="s">
        <v>3</v>
      </c>
      <c r="C98" t="s">
        <v>2</v>
      </c>
      <c r="D98" t="s">
        <v>12</v>
      </c>
      <c r="E98" s="3">
        <v>0.9</v>
      </c>
      <c r="F98" s="2">
        <v>-12.262350520566828</v>
      </c>
      <c r="G98" s="3">
        <f t="shared" si="97"/>
        <v>0.63878276321170979</v>
      </c>
      <c r="H98" s="3">
        <f t="shared" si="98"/>
        <v>0.38446417628431639</v>
      </c>
      <c r="I98" s="3">
        <f t="shared" si="99"/>
        <v>0.31620281689257368</v>
      </c>
      <c r="J98" s="3">
        <f t="shared" si="100"/>
        <v>0.21772417654081444</v>
      </c>
      <c r="K98" s="3">
        <f t="shared" si="101"/>
        <v>0.24458434146517227</v>
      </c>
      <c r="L98" s="3">
        <f t="shared" si="102"/>
        <v>0.51436544873295098</v>
      </c>
      <c r="M98" s="3">
        <f t="shared" si="103"/>
        <v>0.30689438801919344</v>
      </c>
      <c r="N98" s="3">
        <f t="shared" si="104"/>
        <v>0.22340091131392548</v>
      </c>
      <c r="O98" s="3">
        <f t="shared" si="105"/>
        <v>0.17086923536264642</v>
      </c>
      <c r="P98" s="3">
        <f t="shared" si="106"/>
        <v>0.13580119804938207</v>
      </c>
      <c r="Q98" s="3">
        <f t="shared" si="107"/>
        <v>0.45016852735235346</v>
      </c>
      <c r="R98" s="3">
        <f t="shared" si="108"/>
        <v>0.21740746327839489</v>
      </c>
      <c r="S98" s="3">
        <f t="shared" si="109"/>
        <v>0.14615712174610707</v>
      </c>
      <c r="T98" s="3">
        <f t="shared" si="110"/>
        <v>6.4801315875296694E-2</v>
      </c>
      <c r="U98" s="3">
        <f t="shared" si="111"/>
        <v>7.1402665056494286E-2</v>
      </c>
      <c r="V98" s="3">
        <f t="shared" si="112"/>
        <v>0.41807006666205559</v>
      </c>
      <c r="W98" s="3">
        <f t="shared" si="113"/>
        <v>0.17266400090799472</v>
      </c>
      <c r="X98" s="3">
        <f t="shared" si="114"/>
        <v>0.10753522696219697</v>
      </c>
      <c r="Y98" s="3">
        <f t="shared" si="115"/>
        <v>1.1767356131622719E-2</v>
      </c>
      <c r="Z98" s="3">
        <f t="shared" si="116"/>
        <v>3.9203398560049507E-2</v>
      </c>
      <c r="AA98" s="3">
        <f t="shared" si="117"/>
        <v>0.42103215937568628</v>
      </c>
      <c r="AB98" s="3">
        <f t="shared" si="118"/>
        <v>7.8139304334357007E-4</v>
      </c>
      <c r="AC98" s="3"/>
      <c r="AD98" s="3"/>
      <c r="AF98" s="4">
        <f t="shared" si="119"/>
        <v>-11.623567757355119</v>
      </c>
      <c r="AG98" s="4">
        <f t="shared" si="120"/>
        <v>-11.877886344282512</v>
      </c>
      <c r="AH98" s="4">
        <f t="shared" si="121"/>
        <v>-11.946147703674255</v>
      </c>
      <c r="AI98" s="4">
        <f t="shared" si="122"/>
        <v>-12.044626344026014</v>
      </c>
      <c r="AJ98" s="4">
        <f t="shared" si="123"/>
        <v>-12.017766179101656</v>
      </c>
      <c r="AK98" s="4">
        <f t="shared" si="124"/>
        <v>-11.747985071833877</v>
      </c>
      <c r="AL98" s="4">
        <f t="shared" si="125"/>
        <v>-11.955456132547635</v>
      </c>
      <c r="AM98" s="4">
        <f t="shared" si="126"/>
        <v>-12.038949609252903</v>
      </c>
      <c r="AN98" s="4">
        <f t="shared" si="127"/>
        <v>-12.091481285204182</v>
      </c>
      <c r="AO98" s="4">
        <f t="shared" si="128"/>
        <v>-12.126549322517446</v>
      </c>
      <c r="AP98" s="4">
        <f t="shared" si="129"/>
        <v>-11.812181993214475</v>
      </c>
      <c r="AQ98" s="4">
        <f t="shared" si="130"/>
        <v>-12.044943057288434</v>
      </c>
      <c r="AR98" s="4">
        <f t="shared" si="131"/>
        <v>-12.116193398820721</v>
      </c>
      <c r="AS98" s="4">
        <f t="shared" si="132"/>
        <v>-12.197549204691532</v>
      </c>
      <c r="AT98" s="4">
        <f t="shared" si="133"/>
        <v>-12.190947855510334</v>
      </c>
      <c r="AU98" s="4">
        <f t="shared" si="134"/>
        <v>-11.844280453904773</v>
      </c>
      <c r="AV98" s="4">
        <f t="shared" si="135"/>
        <v>-12.089686519658834</v>
      </c>
      <c r="AW98" s="4">
        <f t="shared" si="136"/>
        <v>-12.154815293604631</v>
      </c>
      <c r="AX98" s="4">
        <f t="shared" si="137"/>
        <v>-12.250583164435206</v>
      </c>
      <c r="AY98" s="4">
        <f t="shared" si="138"/>
        <v>-12.223147122006779</v>
      </c>
      <c r="AZ98" s="4">
        <f t="shared" si="139"/>
        <v>-11.841318361191142</v>
      </c>
      <c r="BA98" s="4">
        <f t="shared" si="140"/>
        <v>-12.263131913610172</v>
      </c>
      <c r="BB98" s="4"/>
      <c r="BD98" t="s">
        <v>19</v>
      </c>
      <c r="BE98">
        <v>-228.66415779293399</v>
      </c>
      <c r="BF98">
        <v>-152.30485121285699</v>
      </c>
      <c r="BG98">
        <v>-76.340783246553997</v>
      </c>
      <c r="BH98">
        <v>-228.723418895126</v>
      </c>
      <c r="BI98">
        <v>-152.34234966785201</v>
      </c>
      <c r="BJ98">
        <v>-76.362140611301996</v>
      </c>
      <c r="BK98">
        <v>-228.74142898361899</v>
      </c>
      <c r="BL98">
        <v>-152.35334410190401</v>
      </c>
      <c r="BM98">
        <v>-76.369047484347007</v>
      </c>
      <c r="BN98">
        <v>-228.66514683234001</v>
      </c>
      <c r="BO98">
        <v>-152.30555229703899</v>
      </c>
      <c r="BP98">
        <v>-76.340872930174996</v>
      </c>
      <c r="BQ98">
        <v>-228.72518155144999</v>
      </c>
      <c r="BR98">
        <v>-152.343689633819</v>
      </c>
      <c r="BS98">
        <v>-76.362439686338007</v>
      </c>
      <c r="BT98">
        <v>-228.74446092986699</v>
      </c>
      <c r="BU98">
        <v>-152.35561640220399</v>
      </c>
      <c r="BV98">
        <v>-76.369659241050996</v>
      </c>
      <c r="BW98">
        <v>-228.66541375011499</v>
      </c>
      <c r="BX98">
        <v>-152.30577880001599</v>
      </c>
      <c r="BY98">
        <v>-76.340811040670999</v>
      </c>
      <c r="BZ98">
        <v>-228.724285437129</v>
      </c>
      <c r="CA98">
        <v>-152.34299420975799</v>
      </c>
      <c r="CB98">
        <v>-76.362096389591997</v>
      </c>
      <c r="CC98">
        <v>-228.74171519825001</v>
      </c>
      <c r="CD98">
        <v>-152.35354843290199</v>
      </c>
      <c r="CE98">
        <v>-76.368858382927002</v>
      </c>
      <c r="CF98">
        <f>-228.665567173289</f>
        <v>-228.66556717328899</v>
      </c>
      <c r="CG98">
        <v>-152.305874861646</v>
      </c>
      <c r="CH98">
        <v>-76.340821970459004</v>
      </c>
    </row>
    <row r="99" spans="1:108" ht="17" x14ac:dyDescent="0.25">
      <c r="A99" s="5">
        <v>11</v>
      </c>
      <c r="B99" t="s">
        <v>3</v>
      </c>
      <c r="C99" t="s">
        <v>2</v>
      </c>
      <c r="D99" t="s">
        <v>12</v>
      </c>
      <c r="E99" s="3">
        <v>0.95</v>
      </c>
      <c r="F99" s="2">
        <v>-12.837095499321034</v>
      </c>
      <c r="G99" s="3">
        <f t="shared" si="97"/>
        <v>0.58375158980288511</v>
      </c>
      <c r="H99" s="3">
        <f t="shared" si="98"/>
        <v>0.35745498741229476</v>
      </c>
      <c r="I99" s="3">
        <f t="shared" si="99"/>
        <v>0.29186166976038308</v>
      </c>
      <c r="J99" s="3">
        <f t="shared" si="100"/>
        <v>0.20908716310012565</v>
      </c>
      <c r="K99" s="3">
        <f t="shared" si="101"/>
        <v>0.22304245124034416</v>
      </c>
      <c r="L99" s="3">
        <f t="shared" si="102"/>
        <v>0.46544496034892369</v>
      </c>
      <c r="M99" s="3">
        <f t="shared" si="103"/>
        <v>0.27723015750138025</v>
      </c>
      <c r="N99" s="3">
        <f t="shared" si="104"/>
        <v>0.20702914426589025</v>
      </c>
      <c r="O99" s="3">
        <f t="shared" si="105"/>
        <v>0.15383006882645134</v>
      </c>
      <c r="P99" s="3">
        <f t="shared" si="106"/>
        <v>0.13337562218275245</v>
      </c>
      <c r="Q99" s="3">
        <f t="shared" si="107"/>
        <v>0.40634050884494499</v>
      </c>
      <c r="R99" s="3">
        <f t="shared" si="108"/>
        <v>0.19448630114976062</v>
      </c>
      <c r="S99" s="3">
        <f t="shared" si="109"/>
        <v>0.13636077198392726</v>
      </c>
      <c r="T99" s="3">
        <f t="shared" si="110"/>
        <v>5.5587406800210459E-2</v>
      </c>
      <c r="U99" s="3">
        <f t="shared" si="111"/>
        <v>7.5376610236167707E-2</v>
      </c>
      <c r="V99" s="3">
        <f t="shared" si="112"/>
        <v>0.37678828309295653</v>
      </c>
      <c r="W99" s="3">
        <f t="shared" si="113"/>
        <v>0.15311437297395081</v>
      </c>
      <c r="X99" s="3">
        <f t="shared" si="114"/>
        <v>0.10102658584294488</v>
      </c>
      <c r="Y99" s="3">
        <f t="shared" si="115"/>
        <v>6.4660757870900198E-3</v>
      </c>
      <c r="Z99" s="3">
        <f t="shared" si="116"/>
        <v>4.6377104262875335E-2</v>
      </c>
      <c r="AA99" s="3">
        <f t="shared" si="117"/>
        <v>0.38448642435528058</v>
      </c>
      <c r="AB99" s="3">
        <f t="shared" si="118"/>
        <v>4.1934894572968062E-3</v>
      </c>
      <c r="AC99" s="3"/>
      <c r="AD99" s="3"/>
      <c r="AF99" s="4">
        <f t="shared" si="119"/>
        <v>-12.253343909518149</v>
      </c>
      <c r="AG99" s="4">
        <f t="shared" si="120"/>
        <v>-12.479640511908739</v>
      </c>
      <c r="AH99" s="4">
        <f t="shared" si="121"/>
        <v>-12.545233829560651</v>
      </c>
      <c r="AI99" s="4">
        <f t="shared" si="122"/>
        <v>-12.628008336220908</v>
      </c>
      <c r="AJ99" s="4">
        <f t="shared" si="123"/>
        <v>-12.61405304808069</v>
      </c>
      <c r="AK99" s="4">
        <f t="shared" si="124"/>
        <v>-12.37165053897211</v>
      </c>
      <c r="AL99" s="4">
        <f t="shared" si="125"/>
        <v>-12.559865341819654</v>
      </c>
      <c r="AM99" s="4">
        <f t="shared" si="126"/>
        <v>-12.630066355055144</v>
      </c>
      <c r="AN99" s="4">
        <f t="shared" si="127"/>
        <v>-12.683265430494583</v>
      </c>
      <c r="AO99" s="4">
        <f t="shared" si="128"/>
        <v>-12.703719877138282</v>
      </c>
      <c r="AP99" s="4">
        <f t="shared" si="129"/>
        <v>-12.430754990476089</v>
      </c>
      <c r="AQ99" s="4">
        <f t="shared" si="130"/>
        <v>-12.642609198171273</v>
      </c>
      <c r="AR99" s="4">
        <f t="shared" si="131"/>
        <v>-12.700734727337107</v>
      </c>
      <c r="AS99" s="4">
        <f t="shared" si="132"/>
        <v>-12.781508092520824</v>
      </c>
      <c r="AT99" s="4">
        <f t="shared" si="133"/>
        <v>-12.761718889084866</v>
      </c>
      <c r="AU99" s="4">
        <f t="shared" si="134"/>
        <v>-12.460307216228077</v>
      </c>
      <c r="AV99" s="4">
        <f t="shared" si="135"/>
        <v>-12.683981126347083</v>
      </c>
      <c r="AW99" s="4">
        <f t="shared" si="136"/>
        <v>-12.736068913478089</v>
      </c>
      <c r="AX99" s="4">
        <f t="shared" si="137"/>
        <v>-12.830629423533944</v>
      </c>
      <c r="AY99" s="4">
        <f t="shared" si="138"/>
        <v>-12.790718395058159</v>
      </c>
      <c r="AZ99" s="4">
        <f t="shared" si="139"/>
        <v>-12.452609074965753</v>
      </c>
      <c r="BA99" s="4">
        <f t="shared" si="140"/>
        <v>-12.832902009863737</v>
      </c>
      <c r="BB99" s="4"/>
      <c r="BD99" t="s">
        <v>18</v>
      </c>
      <c r="BE99">
        <v>-228.66509741034</v>
      </c>
      <c r="BF99">
        <v>-152.304834344575</v>
      </c>
      <c r="BG99">
        <v>-76.340736120101994</v>
      </c>
      <c r="BH99">
        <v>-228.724352071618</v>
      </c>
      <c r="BI99">
        <v>-152.34233789474101</v>
      </c>
      <c r="BJ99">
        <v>-76.362126604637993</v>
      </c>
      <c r="BK99">
        <v>-228.742378040566</v>
      </c>
      <c r="BL99">
        <v>-152.353341485447</v>
      </c>
      <c r="BM99">
        <v>-76.369044453279002</v>
      </c>
      <c r="BN99">
        <v>-228.666068102769</v>
      </c>
      <c r="BO99">
        <v>-152.30552623060001</v>
      </c>
      <c r="BP99">
        <v>-76.340826392899004</v>
      </c>
      <c r="BQ99">
        <v>-228.726115535199</v>
      </c>
      <c r="BR99">
        <v>-152.343675603268</v>
      </c>
      <c r="BS99">
        <v>-76.362424513293007</v>
      </c>
      <c r="BT99">
        <v>-228.74539396890799</v>
      </c>
      <c r="BU99">
        <v>-152.35561130899501</v>
      </c>
      <c r="BV99">
        <v>-76.369655368843993</v>
      </c>
      <c r="BW99">
        <v>-228.666327534511</v>
      </c>
      <c r="BX99">
        <v>-152.30575288664701</v>
      </c>
      <c r="BY99">
        <v>-76.340764979658999</v>
      </c>
      <c r="BZ99">
        <v>-228.72521136617499</v>
      </c>
      <c r="CA99">
        <v>-152.34298123526901</v>
      </c>
      <c r="CB99">
        <v>-76.362082851544997</v>
      </c>
      <c r="CC99">
        <v>-228.74264298347899</v>
      </c>
      <c r="CD99">
        <v>-152.35354602286699</v>
      </c>
      <c r="CE99">
        <v>-76.368857052327996</v>
      </c>
      <c r="CF99">
        <f>-228.666471895203</f>
        <v>-228.66647189520299</v>
      </c>
      <c r="CG99">
        <v>-152.30584989336899</v>
      </c>
      <c r="CH99">
        <v>-76.340777506929996</v>
      </c>
    </row>
    <row r="100" spans="1:108" ht="17" x14ac:dyDescent="0.25">
      <c r="A100" s="5">
        <v>11</v>
      </c>
      <c r="B100" t="s">
        <v>3</v>
      </c>
      <c r="C100" t="s">
        <v>2</v>
      </c>
      <c r="D100" t="s">
        <v>12</v>
      </c>
      <c r="E100" s="3">
        <v>1</v>
      </c>
      <c r="F100" s="2">
        <v>-13.120483983547121</v>
      </c>
      <c r="G100" s="3">
        <f t="shared" si="97"/>
        <v>0.53353731338437527</v>
      </c>
      <c r="H100" s="3">
        <f t="shared" si="98"/>
        <v>0.32891626462297019</v>
      </c>
      <c r="I100" s="3">
        <f t="shared" si="99"/>
        <v>0.26997839429818526</v>
      </c>
      <c r="J100" s="3">
        <f t="shared" si="100"/>
        <v>0.19475967768136115</v>
      </c>
      <c r="K100" s="3">
        <f t="shared" si="101"/>
        <v>0.20814194018693577</v>
      </c>
      <c r="L100" s="3">
        <f t="shared" si="102"/>
        <v>0.43931084265905262</v>
      </c>
      <c r="M100" s="3">
        <f t="shared" si="103"/>
        <v>0.26551767084842481</v>
      </c>
      <c r="N100" s="3">
        <f t="shared" si="104"/>
        <v>0.19498442395307869</v>
      </c>
      <c r="O100" s="3">
        <f t="shared" si="105"/>
        <v>0.15157289876851543</v>
      </c>
      <c r="P100" s="3">
        <f t="shared" si="106"/>
        <v>0.1209823288497649</v>
      </c>
      <c r="Q100" s="3">
        <f t="shared" si="107"/>
        <v>0.37700442164969949</v>
      </c>
      <c r="R100" s="3">
        <f t="shared" si="108"/>
        <v>0.18144009825131313</v>
      </c>
      <c r="S100" s="3">
        <f t="shared" si="109"/>
        <v>0.12627602801836524</v>
      </c>
      <c r="T100" s="3">
        <f t="shared" si="110"/>
        <v>5.3221411496046755E-2</v>
      </c>
      <c r="U100" s="3">
        <f t="shared" si="111"/>
        <v>6.8398970724780739E-2</v>
      </c>
      <c r="V100" s="3">
        <f t="shared" si="112"/>
        <v>0.34585121114502293</v>
      </c>
      <c r="W100" s="3">
        <f t="shared" si="113"/>
        <v>0.1394013119527564</v>
      </c>
      <c r="X100" s="3">
        <f t="shared" si="114"/>
        <v>9.1921830051008513E-2</v>
      </c>
      <c r="Y100" s="3">
        <f t="shared" si="115"/>
        <v>4.0456678598133067E-3</v>
      </c>
      <c r="Z100" s="3">
        <f t="shared" si="116"/>
        <v>4.2107291662288659E-2</v>
      </c>
      <c r="AA100" s="3">
        <f t="shared" si="117"/>
        <v>0.35325969686514114</v>
      </c>
      <c r="AB100" s="3">
        <f t="shared" si="118"/>
        <v>8.9504364644028556E-3</v>
      </c>
      <c r="AC100" s="3"/>
      <c r="AD100" s="3"/>
      <c r="AF100" s="4">
        <f t="shared" si="119"/>
        <v>-12.586946670162746</v>
      </c>
      <c r="AG100" s="4">
        <f t="shared" si="120"/>
        <v>-12.791567718924151</v>
      </c>
      <c r="AH100" s="4">
        <f t="shared" si="121"/>
        <v>-12.850505589248936</v>
      </c>
      <c r="AI100" s="4">
        <f t="shared" si="122"/>
        <v>-12.92572430586576</v>
      </c>
      <c r="AJ100" s="4">
        <f t="shared" si="123"/>
        <v>-12.912342043360185</v>
      </c>
      <c r="AK100" s="4">
        <f t="shared" si="124"/>
        <v>-12.681173140888069</v>
      </c>
      <c r="AL100" s="4">
        <f t="shared" si="125"/>
        <v>-12.854966312698696</v>
      </c>
      <c r="AM100" s="4">
        <f t="shared" si="126"/>
        <v>-12.925499559594043</v>
      </c>
      <c r="AN100" s="4">
        <f t="shared" si="127"/>
        <v>-12.968911084778606</v>
      </c>
      <c r="AO100" s="4">
        <f t="shared" si="128"/>
        <v>-12.999501654697356</v>
      </c>
      <c r="AP100" s="4">
        <f t="shared" si="129"/>
        <v>-12.743479561897422</v>
      </c>
      <c r="AQ100" s="4">
        <f t="shared" si="130"/>
        <v>-12.939043885295808</v>
      </c>
      <c r="AR100" s="4">
        <f t="shared" si="131"/>
        <v>-12.994207955528756</v>
      </c>
      <c r="AS100" s="4">
        <f t="shared" si="132"/>
        <v>-13.067262572051074</v>
      </c>
      <c r="AT100" s="4">
        <f t="shared" si="133"/>
        <v>-13.05208501282234</v>
      </c>
      <c r="AU100" s="4">
        <f t="shared" si="134"/>
        <v>-12.774632772402098</v>
      </c>
      <c r="AV100" s="4">
        <f t="shared" si="135"/>
        <v>-12.981082671594365</v>
      </c>
      <c r="AW100" s="4">
        <f t="shared" si="136"/>
        <v>-13.028562153496113</v>
      </c>
      <c r="AX100" s="4">
        <f t="shared" si="137"/>
        <v>-13.116438315687308</v>
      </c>
      <c r="AY100" s="4">
        <f t="shared" si="138"/>
        <v>-13.078376691884833</v>
      </c>
      <c r="AZ100" s="4">
        <f t="shared" si="139"/>
        <v>-12.76722428668198</v>
      </c>
      <c r="BA100" s="4">
        <f t="shared" si="140"/>
        <v>-13.111533547082718</v>
      </c>
      <c r="BB100" s="4"/>
      <c r="BD100" t="s">
        <v>17</v>
      </c>
      <c r="BE100">
        <v>-228.665558055822</v>
      </c>
      <c r="BF100">
        <v>-152.304816491975</v>
      </c>
      <c r="BG100">
        <v>-76.340682988367007</v>
      </c>
      <c r="BH100">
        <v>-228.724817002967</v>
      </c>
      <c r="BI100">
        <v>-152.342331553923</v>
      </c>
      <c r="BJ100">
        <v>-76.362100789180005</v>
      </c>
      <c r="BK100">
        <v>-228.742843493663</v>
      </c>
      <c r="BL100">
        <v>-152.35333775260301</v>
      </c>
      <c r="BM100">
        <v>-76.369027157725</v>
      </c>
      <c r="BN100">
        <v>-228.66649606198499</v>
      </c>
      <c r="BO100">
        <v>-152.30550975093499</v>
      </c>
      <c r="BP100">
        <v>-76.340777576137</v>
      </c>
      <c r="BQ100">
        <v>-228.726557403518</v>
      </c>
      <c r="BR100">
        <v>-152.343668301354</v>
      </c>
      <c r="BS100">
        <v>-76.362403410214</v>
      </c>
      <c r="BT100">
        <v>-228.74584012818701</v>
      </c>
      <c r="BU100">
        <v>-152.355604530394</v>
      </c>
      <c r="BV100">
        <v>-76.369637503964</v>
      </c>
      <c r="BW100">
        <v>-228.66676155298299</v>
      </c>
      <c r="BX100">
        <v>-152.305737827217</v>
      </c>
      <c r="BY100">
        <v>-76.340715699255</v>
      </c>
      <c r="BZ100">
        <v>-228.72565106027801</v>
      </c>
      <c r="CA100">
        <v>-152.34297362828599</v>
      </c>
      <c r="CB100">
        <v>-76.362057753906996</v>
      </c>
      <c r="CC100">
        <v>-228.74308866546701</v>
      </c>
      <c r="CD100">
        <v>-152.35354064027999</v>
      </c>
      <c r="CE100">
        <v>-76.368840437564003</v>
      </c>
      <c r="CF100">
        <f>-228.666904235973</f>
        <v>-228.66690423597299</v>
      </c>
      <c r="CG100">
        <v>-152.30583167271101</v>
      </c>
      <c r="CH100">
        <v>-76.340726697125007</v>
      </c>
      <c r="CU100" s="20"/>
      <c r="DD100" s="20"/>
    </row>
    <row r="101" spans="1:108" ht="17" x14ac:dyDescent="0.25">
      <c r="A101" s="5">
        <v>11</v>
      </c>
      <c r="B101" t="s">
        <v>3</v>
      </c>
      <c r="C101" t="s">
        <v>2</v>
      </c>
      <c r="D101" t="s">
        <v>12</v>
      </c>
      <c r="E101" s="3">
        <v>1.05</v>
      </c>
      <c r="F101" s="2">
        <v>-13.17583395728728</v>
      </c>
      <c r="G101" s="3">
        <f t="shared" si="97"/>
        <v>0.4784930893640329</v>
      </c>
      <c r="H101" s="3">
        <f t="shared" si="98"/>
        <v>0.33245743507457526</v>
      </c>
      <c r="I101" s="3">
        <f t="shared" si="99"/>
        <v>0.2483055007396171</v>
      </c>
      <c r="J101" s="3">
        <f t="shared" si="100"/>
        <v>0.23671144476786488</v>
      </c>
      <c r="K101" s="3">
        <f t="shared" si="101"/>
        <v>0.16001494668326721</v>
      </c>
      <c r="L101" s="3">
        <f t="shared" si="102"/>
        <v>0.39891333544690966</v>
      </c>
      <c r="M101" s="3">
        <f t="shared" si="103"/>
        <v>0.24586543444280373</v>
      </c>
      <c r="N101" s="3">
        <f t="shared" si="104"/>
        <v>0.190927549983817</v>
      </c>
      <c r="O101" s="3">
        <f t="shared" si="105"/>
        <v>0.14552197436588088</v>
      </c>
      <c r="P101" s="3">
        <f t="shared" si="106"/>
        <v>0.13328780235471704</v>
      </c>
      <c r="Q101" s="3">
        <f t="shared" si="107"/>
        <v>0.33780811192841398</v>
      </c>
      <c r="R101" s="3">
        <f t="shared" si="108"/>
        <v>0.17022725090251178</v>
      </c>
      <c r="S101" s="3">
        <f t="shared" si="109"/>
        <v>0.11919969567962774</v>
      </c>
      <c r="T101" s="3">
        <f t="shared" si="110"/>
        <v>6.0355483124672205E-2</v>
      </c>
      <c r="U101" s="3">
        <f t="shared" si="111"/>
        <v>6.5662588560536861E-2</v>
      </c>
      <c r="V101" s="3">
        <f t="shared" si="112"/>
        <v>0.30725550016916614</v>
      </c>
      <c r="W101" s="3">
        <f t="shared" si="113"/>
        <v>0.13240815913236581</v>
      </c>
      <c r="X101" s="3">
        <f t="shared" si="114"/>
        <v>8.3335768527533105E-2</v>
      </c>
      <c r="Y101" s="3">
        <f t="shared" si="115"/>
        <v>1.7772237504066979E-2</v>
      </c>
      <c r="Z101" s="3">
        <f t="shared" si="116"/>
        <v>3.1849981663446769E-2</v>
      </c>
      <c r="AA101" s="3">
        <f t="shared" si="117"/>
        <v>0.3218742024585417</v>
      </c>
      <c r="AB101" s="3">
        <f t="shared" si="118"/>
        <v>6.7186231464946289E-2</v>
      </c>
      <c r="AC101" s="3"/>
      <c r="AD101" s="3"/>
      <c r="AF101" s="4">
        <f t="shared" si="119"/>
        <v>-12.697340867923247</v>
      </c>
      <c r="AG101" s="4">
        <f t="shared" si="120"/>
        <v>-12.843376522212704</v>
      </c>
      <c r="AH101" s="4">
        <f t="shared" si="121"/>
        <v>-12.927528456547662</v>
      </c>
      <c r="AI101" s="4">
        <f t="shared" si="122"/>
        <v>-12.939122512519415</v>
      </c>
      <c r="AJ101" s="4">
        <f t="shared" si="123"/>
        <v>-13.015819010604012</v>
      </c>
      <c r="AK101" s="4">
        <f t="shared" si="124"/>
        <v>-12.77692062184037</v>
      </c>
      <c r="AL101" s="4">
        <f t="shared" si="125"/>
        <v>-12.929968522844476</v>
      </c>
      <c r="AM101" s="4">
        <f t="shared" si="126"/>
        <v>-12.984906407303463</v>
      </c>
      <c r="AN101" s="4">
        <f t="shared" si="127"/>
        <v>-13.030311982921399</v>
      </c>
      <c r="AO101" s="4">
        <f t="shared" si="128"/>
        <v>-13.042546154932563</v>
      </c>
      <c r="AP101" s="4">
        <f t="shared" si="129"/>
        <v>-12.838025845358866</v>
      </c>
      <c r="AQ101" s="4">
        <f t="shared" si="130"/>
        <v>-13.005606706384768</v>
      </c>
      <c r="AR101" s="4">
        <f t="shared" si="131"/>
        <v>-13.056634261607652</v>
      </c>
      <c r="AS101" s="4">
        <f t="shared" si="132"/>
        <v>-13.115478474162607</v>
      </c>
      <c r="AT101" s="4">
        <f t="shared" si="133"/>
        <v>-13.110171368726743</v>
      </c>
      <c r="AU101" s="4">
        <f t="shared" si="134"/>
        <v>-12.868578457118113</v>
      </c>
      <c r="AV101" s="4">
        <f t="shared" si="135"/>
        <v>-13.043425798154914</v>
      </c>
      <c r="AW101" s="4">
        <f t="shared" si="136"/>
        <v>-13.092498188759746</v>
      </c>
      <c r="AX101" s="4">
        <f t="shared" si="137"/>
        <v>-13.158061719783213</v>
      </c>
      <c r="AY101" s="4">
        <f t="shared" si="138"/>
        <v>-13.143983975623833</v>
      </c>
      <c r="AZ101" s="4">
        <f t="shared" si="139"/>
        <v>-12.853959754828738</v>
      </c>
      <c r="BA101" s="4">
        <f t="shared" si="140"/>
        <v>-13.108647725822333</v>
      </c>
      <c r="BB101" s="4"/>
      <c r="BD101" t="s">
        <v>16</v>
      </c>
      <c r="BE101">
        <v>-228.66566900198799</v>
      </c>
      <c r="BF101">
        <v>-152.30478671958201</v>
      </c>
      <c r="BG101">
        <v>-76.340647782581001</v>
      </c>
      <c r="BH101">
        <v>-228.72488044904699</v>
      </c>
      <c r="BI101">
        <v>-152.34232621241901</v>
      </c>
      <c r="BJ101">
        <v>-76.362087014183999</v>
      </c>
      <c r="BK101">
        <v>-228.74295494943999</v>
      </c>
      <c r="BL101">
        <v>-152.35333401538301</v>
      </c>
      <c r="BM101">
        <v>-76.369019606975002</v>
      </c>
      <c r="BN101">
        <v>-228.66658469658501</v>
      </c>
      <c r="BO101">
        <v>-152.30548108293601</v>
      </c>
      <c r="BP101">
        <v>-76.340742295419005</v>
      </c>
      <c r="BQ101">
        <v>-228.72665302748399</v>
      </c>
      <c r="BR101">
        <v>-152.34365949459001</v>
      </c>
      <c r="BS101">
        <v>-76.362388317319002</v>
      </c>
      <c r="BT101">
        <v>-228.74592319429701</v>
      </c>
      <c r="BU101">
        <v>-152.35560146454199</v>
      </c>
      <c r="BV101">
        <v>-76.369628965092005</v>
      </c>
      <c r="BW101">
        <v>-228.666851717577</v>
      </c>
      <c r="BX101">
        <v>-152.305711308431</v>
      </c>
      <c r="BY101">
        <v>-76.340681713547994</v>
      </c>
      <c r="BZ101">
        <v>-228.72573681311101</v>
      </c>
      <c r="CA101">
        <v>-152.34296694506199</v>
      </c>
      <c r="CB101">
        <v>-76.362044115361002</v>
      </c>
      <c r="CC101">
        <v>-228.743180579587</v>
      </c>
      <c r="CD101">
        <v>-152.35353958764799</v>
      </c>
      <c r="CE101">
        <v>-76.368833921668994</v>
      </c>
      <c r="CF101">
        <f>-228.666991054644</f>
        <v>-228.666991054644</v>
      </c>
      <c r="CG101">
        <v>-152.305812412709</v>
      </c>
      <c r="CH101">
        <v>-76.340694554037</v>
      </c>
    </row>
    <row r="102" spans="1:108" ht="17" x14ac:dyDescent="0.25">
      <c r="A102" s="5">
        <v>11</v>
      </c>
      <c r="B102" t="s">
        <v>3</v>
      </c>
      <c r="C102" t="s">
        <v>2</v>
      </c>
      <c r="D102" t="s">
        <v>12</v>
      </c>
      <c r="E102" s="3">
        <v>1.1000000000000001</v>
      </c>
      <c r="F102" s="2">
        <v>-13.083782641595445</v>
      </c>
      <c r="G102" s="3">
        <f t="shared" si="97"/>
        <v>0.43447749788012047</v>
      </c>
      <c r="H102" s="3">
        <f t="shared" si="98"/>
        <v>0.33165829861320084</v>
      </c>
      <c r="I102" s="3">
        <f t="shared" si="99"/>
        <v>0.2284509734245681</v>
      </c>
      <c r="J102" s="3">
        <f t="shared" si="100"/>
        <v>0.26424650041738929</v>
      </c>
      <c r="K102" s="3">
        <f t="shared" si="101"/>
        <v>0.12016787814469154</v>
      </c>
      <c r="L102" s="3">
        <f t="shared" si="102"/>
        <v>0.36717799318201472</v>
      </c>
      <c r="M102" s="3">
        <f t="shared" si="103"/>
        <v>0.23209382607824303</v>
      </c>
      <c r="N102" s="3">
        <f t="shared" si="104"/>
        <v>0.18339173634731054</v>
      </c>
      <c r="O102" s="3">
        <f t="shared" si="105"/>
        <v>0.14352800688129719</v>
      </c>
      <c r="P102" s="3">
        <f t="shared" si="106"/>
        <v>0.13229446187551197</v>
      </c>
      <c r="Q102" s="3">
        <f t="shared" si="107"/>
        <v>0.3082981015964279</v>
      </c>
      <c r="R102" s="3">
        <f t="shared" si="108"/>
        <v>0.15807622099354468</v>
      </c>
      <c r="S102" s="3">
        <f t="shared" si="109"/>
        <v>0.11161661803481948</v>
      </c>
      <c r="T102" s="3">
        <f t="shared" si="110"/>
        <v>5.9585596946689634E-2</v>
      </c>
      <c r="U102" s="3">
        <f t="shared" si="111"/>
        <v>6.2872116569927528E-2</v>
      </c>
      <c r="V102" s="3">
        <f t="shared" si="112"/>
        <v>0.27885815580363449</v>
      </c>
      <c r="W102" s="3">
        <f t="shared" si="113"/>
        <v>0.12106741845119551</v>
      </c>
      <c r="X102" s="3">
        <f t="shared" si="114"/>
        <v>7.5729058878573952E-2</v>
      </c>
      <c r="Y102" s="3">
        <f t="shared" si="115"/>
        <v>1.7614391979385857E-2</v>
      </c>
      <c r="Z102" s="3">
        <f t="shared" si="116"/>
        <v>2.8160943917136194E-2</v>
      </c>
      <c r="AA102" s="3">
        <f t="shared" si="117"/>
        <v>0.29208745037980144</v>
      </c>
      <c r="AB102" s="3">
        <f t="shared" si="118"/>
        <v>0.11018335176166794</v>
      </c>
      <c r="AC102" s="3"/>
      <c r="AD102" s="3"/>
      <c r="AF102" s="4">
        <f t="shared" si="119"/>
        <v>-12.649305143715324</v>
      </c>
      <c r="AG102" s="4">
        <f t="shared" si="120"/>
        <v>-12.752124342982244</v>
      </c>
      <c r="AH102" s="4">
        <f t="shared" si="121"/>
        <v>-12.855331668170876</v>
      </c>
      <c r="AI102" s="4">
        <f t="shared" si="122"/>
        <v>-12.819536141178055</v>
      </c>
      <c r="AJ102" s="4">
        <f t="shared" si="123"/>
        <v>-12.963614763450753</v>
      </c>
      <c r="AK102" s="4">
        <f t="shared" si="124"/>
        <v>-12.71660464841343</v>
      </c>
      <c r="AL102" s="4">
        <f t="shared" si="125"/>
        <v>-12.851688815517202</v>
      </c>
      <c r="AM102" s="4">
        <f t="shared" si="126"/>
        <v>-12.900390905248134</v>
      </c>
      <c r="AN102" s="4">
        <f t="shared" si="127"/>
        <v>-12.940254634714147</v>
      </c>
      <c r="AO102" s="4">
        <f t="shared" si="128"/>
        <v>-12.951488179719933</v>
      </c>
      <c r="AP102" s="4">
        <f t="shared" si="129"/>
        <v>-12.775484539999017</v>
      </c>
      <c r="AQ102" s="4">
        <f t="shared" si="130"/>
        <v>-12.9257064206019</v>
      </c>
      <c r="AR102" s="4">
        <f t="shared" si="131"/>
        <v>-12.972166023560625</v>
      </c>
      <c r="AS102" s="4">
        <f t="shared" si="132"/>
        <v>-13.024197044648755</v>
      </c>
      <c r="AT102" s="4">
        <f t="shared" si="133"/>
        <v>-13.020910525025517</v>
      </c>
      <c r="AU102" s="4">
        <f t="shared" si="134"/>
        <v>-12.80492448579181</v>
      </c>
      <c r="AV102" s="4">
        <f t="shared" si="135"/>
        <v>-12.962715223144249</v>
      </c>
      <c r="AW102" s="4">
        <f t="shared" si="136"/>
        <v>-13.008053582716871</v>
      </c>
      <c r="AX102" s="4">
        <f t="shared" si="137"/>
        <v>-13.066168249616059</v>
      </c>
      <c r="AY102" s="4">
        <f t="shared" si="138"/>
        <v>-13.055621697678308</v>
      </c>
      <c r="AZ102" s="4">
        <f t="shared" si="139"/>
        <v>-12.791695191215643</v>
      </c>
      <c r="BA102" s="4">
        <f t="shared" si="140"/>
        <v>-12.973599289833777</v>
      </c>
      <c r="BB102" s="4"/>
      <c r="BD102" t="s">
        <v>15</v>
      </c>
      <c r="BE102">
        <v>-228.66554091448199</v>
      </c>
      <c r="BF102">
        <v>-152.30477111886901</v>
      </c>
      <c r="BG102">
        <v>-76.340611845583993</v>
      </c>
      <c r="BH102">
        <v>-228.72471597662599</v>
      </c>
      <c r="BI102">
        <v>-152.34232085253601</v>
      </c>
      <c r="BJ102">
        <v>-76.362073321243997</v>
      </c>
      <c r="BK102">
        <v>-228.74282944734799</v>
      </c>
      <c r="BL102">
        <v>-152.353329920931</v>
      </c>
      <c r="BM102">
        <v>-76.369013252236002</v>
      </c>
      <c r="BN102">
        <v>-228.666435136584</v>
      </c>
      <c r="BO102">
        <v>-152.305464482133</v>
      </c>
      <c r="BP102">
        <v>-76.340705455839</v>
      </c>
      <c r="BQ102">
        <v>-228.72650649231099</v>
      </c>
      <c r="BR102">
        <v>-152.343651988522</v>
      </c>
      <c r="BS102">
        <v>-76.362374034862995</v>
      </c>
      <c r="BT102">
        <v>-228.74578042786601</v>
      </c>
      <c r="BU102">
        <v>-152.35559738210401</v>
      </c>
      <c r="BV102">
        <v>-76.369624965119002</v>
      </c>
      <c r="BW102">
        <v>-228.666700730298</v>
      </c>
      <c r="BX102">
        <v>-152.30569559841101</v>
      </c>
      <c r="BY102">
        <v>-76.340646102199003</v>
      </c>
      <c r="BZ102">
        <v>-228.725591339781</v>
      </c>
      <c r="CA102">
        <v>-152.34296297701101</v>
      </c>
      <c r="CB102">
        <v>-76.362029939286998</v>
      </c>
      <c r="CC102">
        <v>-228.74303279688399</v>
      </c>
      <c r="CD102">
        <v>-152.353531708525</v>
      </c>
      <c r="CE102">
        <v>-76.368828626788996</v>
      </c>
      <c r="CF102">
        <f>-228.66683897931</f>
        <v>-228.66683897931</v>
      </c>
      <c r="CG102">
        <v>-152.30579657796599</v>
      </c>
      <c r="CH102">
        <v>-76.340657538339997</v>
      </c>
    </row>
    <row r="103" spans="1:108" ht="17" x14ac:dyDescent="0.25">
      <c r="A103" s="5">
        <v>11</v>
      </c>
      <c r="B103" t="s">
        <v>3</v>
      </c>
      <c r="C103" t="s">
        <v>2</v>
      </c>
      <c r="D103" t="s">
        <v>12</v>
      </c>
      <c r="E103" s="3">
        <v>1.25</v>
      </c>
      <c r="F103" s="2">
        <v>-12.274616175957799</v>
      </c>
      <c r="G103" s="3">
        <f t="shared" si="97"/>
        <v>0.38992337041745984</v>
      </c>
      <c r="H103" s="3">
        <f t="shared" si="98"/>
        <v>0.2642867227786212</v>
      </c>
      <c r="I103" s="3">
        <f t="shared" si="99"/>
        <v>0.22162465234862339</v>
      </c>
      <c r="J103" s="3">
        <f t="shared" si="100"/>
        <v>0.18191502180241592</v>
      </c>
      <c r="K103" s="3">
        <f t="shared" si="101"/>
        <v>0.17686444730731488</v>
      </c>
      <c r="L103" s="3">
        <f t="shared" si="102"/>
        <v>0.30082512633487468</v>
      </c>
      <c r="M103" s="3">
        <f t="shared" si="103"/>
        <v>0.17598232968160588</v>
      </c>
      <c r="N103" s="3">
        <f t="shared" si="104"/>
        <v>0.14471031969946857</v>
      </c>
      <c r="O103" s="3">
        <f t="shared" si="105"/>
        <v>9.4131104675046373E-2</v>
      </c>
      <c r="P103" s="3">
        <f t="shared" si="106"/>
        <v>0.11190034201329091</v>
      </c>
      <c r="Q103" s="3">
        <f t="shared" si="107"/>
        <v>0.24604343278547169</v>
      </c>
      <c r="R103" s="3">
        <f t="shared" si="108"/>
        <v>0.11996848105757607</v>
      </c>
      <c r="S103" s="3">
        <f t="shared" si="109"/>
        <v>8.6164787773199691E-2</v>
      </c>
      <c r="T103" s="3">
        <f t="shared" si="110"/>
        <v>3.7309412867751135E-2</v>
      </c>
      <c r="U103" s="3">
        <f t="shared" si="111"/>
        <v>5.0698617769919352E-2</v>
      </c>
      <c r="V103" s="3">
        <f t="shared" si="112"/>
        <v>0.21865258601076931</v>
      </c>
      <c r="W103" s="3">
        <f t="shared" si="113"/>
        <v>9.1961556745561168E-2</v>
      </c>
      <c r="X103" s="3">
        <f t="shared" si="114"/>
        <v>5.6892021810064364E-2</v>
      </c>
      <c r="Y103" s="3">
        <f t="shared" si="115"/>
        <v>8.8985669641026277E-3</v>
      </c>
      <c r="Z103" s="3">
        <f t="shared" si="116"/>
        <v>2.0097755648233573E-2</v>
      </c>
      <c r="AA103" s="3">
        <f t="shared" si="117"/>
        <v>0.22732755468907939</v>
      </c>
      <c r="AB103" s="3">
        <f t="shared" si="118"/>
        <v>1.2356945239792694E-2</v>
      </c>
      <c r="AC103" s="3"/>
      <c r="AD103" s="3"/>
      <c r="AF103" s="4">
        <f t="shared" si="119"/>
        <v>-11.88469280554034</v>
      </c>
      <c r="AG103" s="4">
        <f t="shared" si="120"/>
        <v>-12.010329453179178</v>
      </c>
      <c r="AH103" s="4">
        <f t="shared" si="121"/>
        <v>-12.052991523609176</v>
      </c>
      <c r="AI103" s="4">
        <f t="shared" si="122"/>
        <v>-12.092701154155383</v>
      </c>
      <c r="AJ103" s="4">
        <f t="shared" si="123"/>
        <v>-12.097751728650485</v>
      </c>
      <c r="AK103" s="4">
        <f t="shared" si="124"/>
        <v>-11.973791049622925</v>
      </c>
      <c r="AL103" s="4">
        <f t="shared" si="125"/>
        <v>-12.098633846276194</v>
      </c>
      <c r="AM103" s="4">
        <f t="shared" si="126"/>
        <v>-12.129905856258331</v>
      </c>
      <c r="AN103" s="4">
        <f t="shared" si="127"/>
        <v>-12.180485071282753</v>
      </c>
      <c r="AO103" s="4">
        <f t="shared" si="128"/>
        <v>-12.162715833944509</v>
      </c>
      <c r="AP103" s="4">
        <f t="shared" si="129"/>
        <v>-12.028572743172328</v>
      </c>
      <c r="AQ103" s="4">
        <f t="shared" si="130"/>
        <v>-12.154647694900223</v>
      </c>
      <c r="AR103" s="4">
        <f t="shared" si="131"/>
        <v>-12.1884513881846</v>
      </c>
      <c r="AS103" s="4">
        <f t="shared" si="132"/>
        <v>-12.237306763090048</v>
      </c>
      <c r="AT103" s="4">
        <f t="shared" si="133"/>
        <v>-12.22391755818788</v>
      </c>
      <c r="AU103" s="4">
        <f t="shared" si="134"/>
        <v>-12.05596358994703</v>
      </c>
      <c r="AV103" s="4">
        <f t="shared" si="135"/>
        <v>-12.182654619212238</v>
      </c>
      <c r="AW103" s="4">
        <f t="shared" si="136"/>
        <v>-12.217724154147735</v>
      </c>
      <c r="AX103" s="4">
        <f t="shared" si="137"/>
        <v>-12.265717608993697</v>
      </c>
      <c r="AY103" s="4">
        <f t="shared" si="138"/>
        <v>-12.254518420309566</v>
      </c>
      <c r="AZ103" s="4">
        <f t="shared" si="139"/>
        <v>-12.04728862126872</v>
      </c>
      <c r="BA103" s="4">
        <f t="shared" si="140"/>
        <v>-12.262259230718007</v>
      </c>
      <c r="BB103" s="4"/>
      <c r="BD103" t="s">
        <v>14</v>
      </c>
      <c r="BE103">
        <v>-228.66421118769</v>
      </c>
      <c r="BF103">
        <v>-152.304747835011</v>
      </c>
      <c r="BG103">
        <v>-76.340523889921002</v>
      </c>
      <c r="BH103">
        <v>-228.72348399210401</v>
      </c>
      <c r="BI103">
        <v>-152.34230415223399</v>
      </c>
      <c r="BJ103">
        <v>-76.362040162377994</v>
      </c>
      <c r="BK103">
        <v>-228.74152605486299</v>
      </c>
      <c r="BL103">
        <v>-152.35332120490301</v>
      </c>
      <c r="BM103">
        <v>-76.368997186133996</v>
      </c>
      <c r="BN103">
        <v>-228.665137103684</v>
      </c>
      <c r="BO103">
        <v>-152.30543423861701</v>
      </c>
      <c r="BP103">
        <v>-76.340621415225002</v>
      </c>
      <c r="BQ103">
        <v>-228.72525065208299</v>
      </c>
      <c r="BR103">
        <v>-152.343629622593</v>
      </c>
      <c r="BS103">
        <v>-76.362340629995998</v>
      </c>
      <c r="BT103">
        <v>-228.744523550157</v>
      </c>
      <c r="BU103">
        <v>-152.355585402739</v>
      </c>
      <c r="BV103">
        <v>-76.369607912806003</v>
      </c>
      <c r="BW103">
        <v>-228.66539266150099</v>
      </c>
      <c r="BX103">
        <v>-152.30566444373801</v>
      </c>
      <c r="BY103">
        <v>-76.340559467738998</v>
      </c>
      <c r="BZ103">
        <v>-228.724313494114</v>
      </c>
      <c r="CA103">
        <v>-152.342944134264</v>
      </c>
      <c r="CB103">
        <v>-76.361999696609999</v>
      </c>
      <c r="CC103">
        <v>-228.74176227029699</v>
      </c>
      <c r="CD103">
        <v>-152.35352518908999</v>
      </c>
      <c r="CE103">
        <v>-76.368813548355007</v>
      </c>
      <c r="CF103">
        <f>-228.665531631226</f>
        <v>-228.665531631226</v>
      </c>
      <c r="CG103">
        <v>-152.30575869076301</v>
      </c>
      <c r="CH103">
        <v>-76.340574364790001</v>
      </c>
    </row>
    <row r="104" spans="1:108" ht="17" x14ac:dyDescent="0.25">
      <c r="A104" s="5">
        <v>11</v>
      </c>
      <c r="B104" t="s">
        <v>3</v>
      </c>
      <c r="C104" t="s">
        <v>2</v>
      </c>
      <c r="D104" t="s">
        <v>12</v>
      </c>
      <c r="E104" s="3">
        <v>1.5</v>
      </c>
      <c r="F104" s="2">
        <v>-10.360218067389123</v>
      </c>
      <c r="G104" s="3">
        <f t="shared" si="97"/>
        <v>0.24446146442474515</v>
      </c>
      <c r="H104" s="3">
        <f t="shared" si="98"/>
        <v>0.1711145051124543</v>
      </c>
      <c r="I104" s="3">
        <f t="shared" si="99"/>
        <v>0.14696970847022683</v>
      </c>
      <c r="J104" s="3">
        <f t="shared" si="100"/>
        <v>0.12302571960654163</v>
      </c>
      <c r="K104" s="3">
        <f t="shared" si="101"/>
        <v>0.12163746281280829</v>
      </c>
      <c r="L104" s="3">
        <f t="shared" si="102"/>
        <v>0.20022818172841994</v>
      </c>
      <c r="M104" s="3">
        <f t="shared" si="103"/>
        <v>0.12866773629404271</v>
      </c>
      <c r="N104" s="3">
        <f t="shared" si="104"/>
        <v>0.10733689432010607</v>
      </c>
      <c r="O104" s="3">
        <f t="shared" si="105"/>
        <v>8.1750250641373867E-2</v>
      </c>
      <c r="P104" s="3">
        <f t="shared" si="106"/>
        <v>8.495699454417327E-2</v>
      </c>
      <c r="Q104" s="3">
        <f t="shared" si="107"/>
        <v>0.16500992889509547</v>
      </c>
      <c r="R104" s="3">
        <f t="shared" si="108"/>
        <v>8.214194176180456E-2</v>
      </c>
      <c r="S104" s="3">
        <f t="shared" si="109"/>
        <v>6.4255717814573288E-2</v>
      </c>
      <c r="T104" s="3">
        <f t="shared" si="110"/>
        <v>2.7810843432391152E-2</v>
      </c>
      <c r="U104" s="3">
        <f t="shared" si="111"/>
        <v>4.5489843509281869E-2</v>
      </c>
      <c r="V104" s="3">
        <f t="shared" si="112"/>
        <v>0.14740080247843323</v>
      </c>
      <c r="W104" s="3">
        <f t="shared" si="113"/>
        <v>5.8879044495686372E-2</v>
      </c>
      <c r="X104" s="3">
        <f t="shared" si="114"/>
        <v>4.2715129561806009E-2</v>
      </c>
      <c r="Y104" s="3">
        <f t="shared" si="115"/>
        <v>8.4113982789979502E-4</v>
      </c>
      <c r="Z104" s="3">
        <f t="shared" si="116"/>
        <v>2.5756267991836168E-2</v>
      </c>
      <c r="AA104" s="3">
        <f t="shared" si="117"/>
        <v>0.15298291112844531</v>
      </c>
      <c r="AB104" s="3">
        <f t="shared" si="118"/>
        <v>2.6935664279692517E-2</v>
      </c>
      <c r="AC104" s="3"/>
      <c r="AD104" s="3"/>
      <c r="AF104" s="4">
        <f t="shared" si="119"/>
        <v>-10.115756602964378</v>
      </c>
      <c r="AG104" s="4">
        <f t="shared" si="120"/>
        <v>-10.189103562276669</v>
      </c>
      <c r="AH104" s="4">
        <f t="shared" si="121"/>
        <v>-10.213248358918896</v>
      </c>
      <c r="AI104" s="4">
        <f t="shared" si="122"/>
        <v>-10.237192347782582</v>
      </c>
      <c r="AJ104" s="4">
        <f t="shared" si="123"/>
        <v>-10.238580604576315</v>
      </c>
      <c r="AK104" s="4">
        <f t="shared" si="124"/>
        <v>-10.159989885660703</v>
      </c>
      <c r="AL104" s="4">
        <f t="shared" si="125"/>
        <v>-10.231550331095081</v>
      </c>
      <c r="AM104" s="4">
        <f t="shared" si="126"/>
        <v>-10.252881173069017</v>
      </c>
      <c r="AN104" s="4">
        <f t="shared" si="127"/>
        <v>-10.278467816747749</v>
      </c>
      <c r="AO104" s="4">
        <f t="shared" si="128"/>
        <v>-10.27526107284495</v>
      </c>
      <c r="AP104" s="4">
        <f t="shared" si="129"/>
        <v>-10.195208138494028</v>
      </c>
      <c r="AQ104" s="4">
        <f t="shared" si="130"/>
        <v>-10.278076125627319</v>
      </c>
      <c r="AR104" s="4">
        <f t="shared" si="131"/>
        <v>-10.29596234957455</v>
      </c>
      <c r="AS104" s="4">
        <f t="shared" si="132"/>
        <v>-10.332407223956732</v>
      </c>
      <c r="AT104" s="4">
        <f t="shared" si="133"/>
        <v>-10.314728223879841</v>
      </c>
      <c r="AU104" s="4">
        <f t="shared" si="134"/>
        <v>-10.21281726491069</v>
      </c>
      <c r="AV104" s="4">
        <f t="shared" si="135"/>
        <v>-10.301339022893437</v>
      </c>
      <c r="AW104" s="4">
        <f t="shared" si="136"/>
        <v>-10.317502937827317</v>
      </c>
      <c r="AX104" s="4">
        <f t="shared" si="137"/>
        <v>-10.359376927561224</v>
      </c>
      <c r="AY104" s="4">
        <f t="shared" si="138"/>
        <v>-10.334461799397287</v>
      </c>
      <c r="AZ104" s="4">
        <f t="shared" si="139"/>
        <v>-10.207235156260678</v>
      </c>
      <c r="BA104" s="4">
        <f t="shared" si="140"/>
        <v>-10.333282403109431</v>
      </c>
      <c r="BB104" s="4"/>
      <c r="BD104" t="s">
        <v>13</v>
      </c>
      <c r="BE104">
        <v>-228.66125499377</v>
      </c>
      <c r="BF104">
        <v>-152.30470368809901</v>
      </c>
      <c r="BG104">
        <v>-76.340430822071994</v>
      </c>
      <c r="BH104">
        <v>-228.72053324318199</v>
      </c>
      <c r="BI104">
        <v>-152.34228669797801</v>
      </c>
      <c r="BJ104">
        <v>-76.362009175790007</v>
      </c>
      <c r="BK104">
        <v>-228.73857327465601</v>
      </c>
      <c r="BL104">
        <v>-152.35331670586999</v>
      </c>
      <c r="BM104">
        <v>-76.368980722190997</v>
      </c>
      <c r="BN104">
        <v>-228.662108214733</v>
      </c>
      <c r="BO104">
        <v>-152.30539249727201</v>
      </c>
      <c r="BP104">
        <v>-76.340524743642007</v>
      </c>
      <c r="BQ104">
        <v>-228.72221379960999</v>
      </c>
      <c r="BR104">
        <v>-152.34360342508199</v>
      </c>
      <c r="BS104">
        <v>-76.362305361885007</v>
      </c>
      <c r="BT104">
        <v>-228.74150871115901</v>
      </c>
      <c r="BU104">
        <v>-152.35557302420699</v>
      </c>
      <c r="BV104">
        <v>-76.369596681450005</v>
      </c>
      <c r="BW104">
        <v>-228.66234023708901</v>
      </c>
      <c r="BX104">
        <v>-152.305623287423</v>
      </c>
      <c r="BY104">
        <v>-76.340469851991003</v>
      </c>
      <c r="BZ104">
        <v>-228.72126623047899</v>
      </c>
      <c r="CA104">
        <v>-152.34291869853101</v>
      </c>
      <c r="CB104">
        <v>-76.361968375735003</v>
      </c>
      <c r="CC104">
        <v>-228.73872881195101</v>
      </c>
      <c r="CD104">
        <v>-152.35352008757201</v>
      </c>
      <c r="CE104">
        <v>-76.368801064655003</v>
      </c>
      <c r="CF104">
        <f>-228.662464854032</f>
        <v>-228.66246485403201</v>
      </c>
      <c r="CG104">
        <v>-152.30571747541299</v>
      </c>
      <c r="CH104">
        <v>-76.340481114672002</v>
      </c>
    </row>
    <row r="105" spans="1:108" ht="17" x14ac:dyDescent="0.25">
      <c r="A105" s="5">
        <v>11</v>
      </c>
      <c r="B105" t="s">
        <v>3</v>
      </c>
      <c r="C105" t="s">
        <v>2</v>
      </c>
      <c r="D105" t="s">
        <v>12</v>
      </c>
      <c r="E105" s="3">
        <v>2</v>
      </c>
      <c r="F105" s="2">
        <v>-7.2158131049700804</v>
      </c>
      <c r="G105" s="3">
        <f t="shared" si="97"/>
        <v>8.8801954512659265E-2</v>
      </c>
      <c r="H105" s="3">
        <f t="shared" si="98"/>
        <v>9.6647966203302182E-2</v>
      </c>
      <c r="I105" s="3">
        <f t="shared" si="99"/>
        <v>8.0568354666906039E-2</v>
      </c>
      <c r="J105" s="3">
        <f t="shared" si="100"/>
        <v>0.10179208092606462</v>
      </c>
      <c r="K105" s="3">
        <f t="shared" si="101"/>
        <v>6.3697942563146093E-2</v>
      </c>
      <c r="L105" s="3">
        <f t="shared" si="102"/>
        <v>6.175046800244921E-2</v>
      </c>
      <c r="M105" s="3">
        <f t="shared" si="103"/>
        <v>5.4958249351048316E-2</v>
      </c>
      <c r="N105" s="3">
        <f t="shared" si="104"/>
        <v>4.8800715104046155E-2</v>
      </c>
      <c r="O105" s="3">
        <f t="shared" si="105"/>
        <v>5.0505037535603314E-2</v>
      </c>
      <c r="P105" s="3">
        <f t="shared" si="106"/>
        <v>4.2340351303912449E-2</v>
      </c>
      <c r="Q105" s="3">
        <f t="shared" si="107"/>
        <v>4.3435891024786066E-2</v>
      </c>
      <c r="R105" s="3">
        <f t="shared" si="108"/>
        <v>3.8882191381347297E-2</v>
      </c>
      <c r="S105" s="3">
        <f t="shared" si="109"/>
        <v>3.0947313057582804E-2</v>
      </c>
      <c r="T105" s="3">
        <f t="shared" si="110"/>
        <v>3.5896629505778321E-2</v>
      </c>
      <c r="U105" s="3">
        <f t="shared" si="111"/>
        <v>2.2622194816255714E-2</v>
      </c>
      <c r="V105" s="3">
        <f t="shared" si="112"/>
        <v>3.4278602535954938E-2</v>
      </c>
      <c r="W105" s="3">
        <f t="shared" si="113"/>
        <v>3.0844162396497232E-2</v>
      </c>
      <c r="X105" s="3">
        <f t="shared" si="114"/>
        <v>2.2020612034350684E-2</v>
      </c>
      <c r="Y105" s="3">
        <f t="shared" si="115"/>
        <v>2.8592425490866269E-2</v>
      </c>
      <c r="Z105" s="3">
        <f t="shared" si="116"/>
        <v>1.2763116572426902E-2</v>
      </c>
      <c r="AA105" s="3">
        <f t="shared" si="117"/>
        <v>3.9214170269761262E-2</v>
      </c>
      <c r="AB105" s="3">
        <f t="shared" si="118"/>
        <v>4.7813962469127169E-2</v>
      </c>
      <c r="AC105" s="3"/>
      <c r="AD105" s="3"/>
      <c r="AF105" s="4">
        <f t="shared" si="119"/>
        <v>-7.1270111504574212</v>
      </c>
      <c r="AG105" s="4">
        <f t="shared" si="120"/>
        <v>-7.1191651387667783</v>
      </c>
      <c r="AH105" s="4">
        <f t="shared" si="121"/>
        <v>-7.1352447503031744</v>
      </c>
      <c r="AI105" s="4">
        <f t="shared" si="122"/>
        <v>-7.1140210240440158</v>
      </c>
      <c r="AJ105" s="4">
        <f t="shared" si="123"/>
        <v>-7.1521151624069343</v>
      </c>
      <c r="AK105" s="4">
        <f t="shared" si="124"/>
        <v>-7.1540626369676312</v>
      </c>
      <c r="AL105" s="4">
        <f t="shared" si="125"/>
        <v>-7.1608548556190321</v>
      </c>
      <c r="AM105" s="4">
        <f t="shared" si="126"/>
        <v>-7.1670123898660343</v>
      </c>
      <c r="AN105" s="4">
        <f t="shared" si="127"/>
        <v>-7.1653080674344771</v>
      </c>
      <c r="AO105" s="4">
        <f t="shared" si="128"/>
        <v>-7.173472753666168</v>
      </c>
      <c r="AP105" s="4">
        <f t="shared" si="129"/>
        <v>-7.1723772139452944</v>
      </c>
      <c r="AQ105" s="4">
        <f t="shared" si="130"/>
        <v>-7.1769309135887331</v>
      </c>
      <c r="AR105" s="4">
        <f t="shared" si="131"/>
        <v>-7.1848657919124976</v>
      </c>
      <c r="AS105" s="4">
        <f t="shared" si="132"/>
        <v>-7.1799164754643021</v>
      </c>
      <c r="AT105" s="4">
        <f t="shared" si="133"/>
        <v>-7.1931909101538247</v>
      </c>
      <c r="AU105" s="4">
        <f t="shared" si="134"/>
        <v>-7.1815345024341255</v>
      </c>
      <c r="AV105" s="4">
        <f t="shared" si="135"/>
        <v>-7.1849689425735832</v>
      </c>
      <c r="AW105" s="4">
        <f t="shared" si="136"/>
        <v>-7.1937924929357298</v>
      </c>
      <c r="AX105" s="4">
        <f t="shared" si="137"/>
        <v>-7.1872206794792142</v>
      </c>
      <c r="AY105" s="4">
        <f t="shared" si="138"/>
        <v>-7.2030499883976535</v>
      </c>
      <c r="AZ105" s="4">
        <f t="shared" si="139"/>
        <v>-7.1765989347003192</v>
      </c>
      <c r="BA105" s="4">
        <f t="shared" si="140"/>
        <v>-7.1679991425009533</v>
      </c>
      <c r="BB105" s="4"/>
      <c r="BD105" t="s">
        <v>11</v>
      </c>
      <c r="BE105">
        <v>-228.65632501502</v>
      </c>
      <c r="BF105">
        <v>-152.30467228611499</v>
      </c>
      <c r="BG105">
        <v>-76.340295114159005</v>
      </c>
      <c r="BH105">
        <v>-228.71558595941801</v>
      </c>
      <c r="BI105">
        <v>-152.342277472386</v>
      </c>
      <c r="BJ105">
        <v>-76.361963375700995</v>
      </c>
      <c r="BK105">
        <v>-228.73364692530501</v>
      </c>
      <c r="BL105">
        <v>-152.35331404099</v>
      </c>
      <c r="BM105">
        <v>-76.368962148492997</v>
      </c>
      <c r="BN105">
        <v>-228.65714837177401</v>
      </c>
      <c r="BO105">
        <v>-152.30535471995699</v>
      </c>
      <c r="BP105">
        <v>-76.340392927785004</v>
      </c>
      <c r="BQ105">
        <v>-228.71726670581299</v>
      </c>
      <c r="BR105">
        <v>-152.34359181072401</v>
      </c>
      <c r="BS105">
        <v>-76.362263346968007</v>
      </c>
      <c r="BT105">
        <v>-228.73656188034801</v>
      </c>
      <c r="BU105">
        <v>-152.35556721237501</v>
      </c>
      <c r="BV105">
        <v>-76.369573307197001</v>
      </c>
      <c r="BW105">
        <v>-228.65735672109801</v>
      </c>
      <c r="BX105">
        <v>-152.30558201746601</v>
      </c>
      <c r="BY105">
        <v>-76.340344793464993</v>
      </c>
      <c r="BZ105">
        <v>-228.716267026949</v>
      </c>
      <c r="CA105">
        <v>-152.342905765399</v>
      </c>
      <c r="CB105">
        <v>-76.361924094600994</v>
      </c>
      <c r="CC105">
        <v>-228.73374547477499</v>
      </c>
      <c r="CD105">
        <v>-152.353515569015</v>
      </c>
      <c r="CE105">
        <v>-76.368780093778</v>
      </c>
      <c r="CF105">
        <f>-228.657473896097</f>
        <v>-228.657473896097</v>
      </c>
      <c r="CG105">
        <v>-152.30568366479801</v>
      </c>
      <c r="CH105">
        <v>-76.340353593391995</v>
      </c>
    </row>
    <row r="106" spans="1:108" ht="17" x14ac:dyDescent="0.25">
      <c r="A106" s="5">
        <v>12</v>
      </c>
      <c r="B106" t="s">
        <v>3</v>
      </c>
      <c r="C106" t="s">
        <v>2</v>
      </c>
      <c r="D106" t="s">
        <v>1</v>
      </c>
      <c r="E106" s="3">
        <v>0.9</v>
      </c>
      <c r="F106" s="2">
        <v>-2.132026126621938</v>
      </c>
      <c r="G106" s="3">
        <f t="shared" si="97"/>
        <v>0.27989891948266554</v>
      </c>
      <c r="H106" s="3">
        <f t="shared" si="98"/>
        <v>0.16324506910212278</v>
      </c>
      <c r="I106" s="3">
        <f t="shared" si="99"/>
        <v>0.13050197289975474</v>
      </c>
      <c r="J106" s="3">
        <f t="shared" si="100"/>
        <v>8.6762798507864503E-2</v>
      </c>
      <c r="K106" s="3">
        <f t="shared" si="101"/>
        <v>9.6148560490712853E-2</v>
      </c>
      <c r="L106" s="3">
        <f t="shared" si="102"/>
        <v>0.2410875284513434</v>
      </c>
      <c r="M106" s="3">
        <f t="shared" si="103"/>
        <v>0.14040572755674763</v>
      </c>
      <c r="N106" s="3">
        <f t="shared" si="104"/>
        <v>0.11254013784031702</v>
      </c>
      <c r="O106" s="3">
        <f t="shared" si="105"/>
        <v>7.4395281139266078E-2</v>
      </c>
      <c r="P106" s="3">
        <f t="shared" si="106"/>
        <v>8.330410928537324E-2</v>
      </c>
      <c r="Q106" s="3">
        <f t="shared" si="107"/>
        <v>0.20148045158961114</v>
      </c>
      <c r="R106" s="3">
        <f t="shared" si="108"/>
        <v>0.10071508338814095</v>
      </c>
      <c r="S106" s="3">
        <f t="shared" si="109"/>
        <v>6.9363160696033432E-2</v>
      </c>
      <c r="T106" s="3">
        <f t="shared" si="110"/>
        <v>3.4649847374290665E-2</v>
      </c>
      <c r="U106" s="3">
        <f t="shared" si="111"/>
        <v>3.6469340166608966E-2</v>
      </c>
      <c r="V106" s="3">
        <f t="shared" si="112"/>
        <v>0.18167691315874501</v>
      </c>
      <c r="W106" s="3">
        <f t="shared" si="113"/>
        <v>8.0869761303837606E-2</v>
      </c>
      <c r="X106" s="3">
        <f t="shared" si="114"/>
        <v>4.7774672123891637E-2</v>
      </c>
      <c r="Y106" s="3">
        <f t="shared" si="115"/>
        <v>1.4777130491803181E-2</v>
      </c>
      <c r="Z106" s="3">
        <f t="shared" si="116"/>
        <v>1.3051955607226606E-2</v>
      </c>
      <c r="AA106" s="3">
        <f t="shared" si="117"/>
        <v>0.1980162753558925</v>
      </c>
      <c r="AB106" s="3">
        <f t="shared" si="118"/>
        <v>1.0476987752817024E-2</v>
      </c>
      <c r="AC106" s="3"/>
      <c r="AD106" s="3"/>
      <c r="AF106" s="4">
        <f t="shared" si="119"/>
        <v>-1.8521272071392725</v>
      </c>
      <c r="AG106" s="4">
        <f t="shared" si="120"/>
        <v>-1.9687810575198152</v>
      </c>
      <c r="AH106" s="4">
        <f t="shared" si="121"/>
        <v>-2.0015241537221833</v>
      </c>
      <c r="AI106" s="4">
        <f t="shared" si="122"/>
        <v>-2.0452633281140735</v>
      </c>
      <c r="AJ106" s="4">
        <f t="shared" si="123"/>
        <v>-2.0358775661312252</v>
      </c>
      <c r="AK106" s="4">
        <f t="shared" si="124"/>
        <v>-1.8909385981705946</v>
      </c>
      <c r="AL106" s="4">
        <f t="shared" si="125"/>
        <v>-1.9916203990651904</v>
      </c>
      <c r="AM106" s="4">
        <f t="shared" si="126"/>
        <v>-2.019485988781621</v>
      </c>
      <c r="AN106" s="4">
        <f t="shared" si="127"/>
        <v>-2.0576308454826719</v>
      </c>
      <c r="AO106" s="4">
        <f t="shared" si="128"/>
        <v>-2.0487220173365648</v>
      </c>
      <c r="AP106" s="4">
        <f t="shared" si="129"/>
        <v>-1.9305456750323269</v>
      </c>
      <c r="AQ106" s="4">
        <f t="shared" si="130"/>
        <v>-2.0313110432337971</v>
      </c>
      <c r="AR106" s="4">
        <f t="shared" si="131"/>
        <v>-2.0626629659259046</v>
      </c>
      <c r="AS106" s="4">
        <f t="shared" si="132"/>
        <v>-2.0973762792476474</v>
      </c>
      <c r="AT106" s="4">
        <f t="shared" si="133"/>
        <v>-2.0955567864553291</v>
      </c>
      <c r="AU106" s="4">
        <f t="shared" si="134"/>
        <v>-1.950349213463193</v>
      </c>
      <c r="AV106" s="4">
        <f t="shared" si="135"/>
        <v>-2.0511563653181004</v>
      </c>
      <c r="AW106" s="4">
        <f t="shared" si="136"/>
        <v>-2.0842514544980464</v>
      </c>
      <c r="AX106" s="4">
        <f t="shared" si="137"/>
        <v>-2.1172489961301348</v>
      </c>
      <c r="AY106" s="4">
        <f t="shared" si="138"/>
        <v>-2.1189741710147114</v>
      </c>
      <c r="AZ106" s="4">
        <f t="shared" si="139"/>
        <v>-1.9340098512660455</v>
      </c>
      <c r="BA106" s="4">
        <f t="shared" si="140"/>
        <v>-2.142503114374755</v>
      </c>
      <c r="BB106" s="4"/>
      <c r="BD106" t="s">
        <v>10</v>
      </c>
      <c r="BE106">
        <v>-192.748133592203</v>
      </c>
      <c r="BF106">
        <v>-152.30498227841201</v>
      </c>
      <c r="BG106">
        <v>-40.440199761332998</v>
      </c>
      <c r="BH106">
        <v>-192.797200829747</v>
      </c>
      <c r="BI106">
        <v>-152.34247690445201</v>
      </c>
      <c r="BJ106">
        <v>-40.451586473101003</v>
      </c>
      <c r="BK106">
        <v>-192.81164259798101</v>
      </c>
      <c r="BL106">
        <v>-152.353465390309</v>
      </c>
      <c r="BM106">
        <v>-40.454987576035002</v>
      </c>
      <c r="BN106">
        <v>-192.74901625004699</v>
      </c>
      <c r="BO106">
        <v>-152.30568045280901</v>
      </c>
      <c r="BP106">
        <v>-40.440322394893997</v>
      </c>
      <c r="BQ106">
        <v>-192.798800312651</v>
      </c>
      <c r="BR106">
        <v>-152.343798815697</v>
      </c>
      <c r="BS106">
        <v>-40.451827647953998</v>
      </c>
      <c r="BT106">
        <v>-192.81454037565999</v>
      </c>
      <c r="BU106">
        <v>-152.35573190900499</v>
      </c>
      <c r="BV106">
        <v>-40.455590211013003</v>
      </c>
      <c r="BW106">
        <v>-192.74919216806299</v>
      </c>
      <c r="BX106">
        <v>-152.30591052212699</v>
      </c>
      <c r="BY106">
        <v>-40.440205125699997</v>
      </c>
      <c r="BZ106">
        <v>-192.797866013934</v>
      </c>
      <c r="CA106">
        <v>-152.343108842904</v>
      </c>
      <c r="CB106">
        <v>-40.451520070965003</v>
      </c>
      <c r="CC106">
        <v>-192.811779519336</v>
      </c>
      <c r="CD106">
        <v>-152.353669638692</v>
      </c>
      <c r="CE106">
        <v>-40.454822818112</v>
      </c>
      <c r="CF106">
        <f>-192.749297440703</f>
        <v>-192.749297440703</v>
      </c>
      <c r="CG106">
        <v>-152.30600616406301</v>
      </c>
      <c r="CH106">
        <v>-40.440209235887998</v>
      </c>
    </row>
    <row r="107" spans="1:108" ht="17" x14ac:dyDescent="0.25">
      <c r="A107" s="5">
        <v>12</v>
      </c>
      <c r="B107" t="s">
        <v>3</v>
      </c>
      <c r="C107" t="s">
        <v>2</v>
      </c>
      <c r="D107" t="s">
        <v>1</v>
      </c>
      <c r="E107" s="3">
        <v>0.95</v>
      </c>
      <c r="F107" s="2">
        <v>-2.4181115034159029</v>
      </c>
      <c r="G107" s="3">
        <f t="shared" si="97"/>
        <v>0.25638440902466852</v>
      </c>
      <c r="H107" s="3">
        <f t="shared" si="98"/>
        <v>0.16552547243515958</v>
      </c>
      <c r="I107" s="3">
        <f t="shared" si="99"/>
        <v>0.12109805836778964</v>
      </c>
      <c r="J107" s="3">
        <f t="shared" si="100"/>
        <v>0.10595523320622391</v>
      </c>
      <c r="K107" s="3">
        <f t="shared" si="101"/>
        <v>7.4485689510221054E-2</v>
      </c>
      <c r="L107" s="3">
        <f t="shared" si="102"/>
        <v>0.21795875309864954</v>
      </c>
      <c r="M107" s="3">
        <f t="shared" si="103"/>
        <v>0.12396130265123784</v>
      </c>
      <c r="N107" s="3">
        <f t="shared" si="104"/>
        <v>8.6890304180015754E-2</v>
      </c>
      <c r="O107" s="3">
        <f t="shared" si="105"/>
        <v>6.2333345949960872E-2</v>
      </c>
      <c r="P107" s="3">
        <f t="shared" si="106"/>
        <v>4.7996141849553364E-2</v>
      </c>
      <c r="Q107" s="3">
        <f t="shared" si="107"/>
        <v>0.18434474715364368</v>
      </c>
      <c r="R107" s="3">
        <f t="shared" si="108"/>
        <v>9.1320130319028081E-2</v>
      </c>
      <c r="S107" s="3">
        <f t="shared" si="109"/>
        <v>4.8513543174061091E-2</v>
      </c>
      <c r="T107" s="3">
        <f t="shared" si="110"/>
        <v>3.0329996744671739E-2</v>
      </c>
      <c r="U107" s="3">
        <f t="shared" si="111"/>
        <v>3.6017140383579616E-3</v>
      </c>
      <c r="V107" s="3">
        <f t="shared" si="112"/>
        <v>0.16753774418114054</v>
      </c>
      <c r="W107" s="3">
        <f t="shared" si="113"/>
        <v>7.4999544152923203E-2</v>
      </c>
      <c r="X107" s="3">
        <f t="shared" si="114"/>
        <v>2.932516267108376E-2</v>
      </c>
      <c r="Y107" s="3">
        <f t="shared" si="115"/>
        <v>1.4328322142027172E-2</v>
      </c>
      <c r="Z107" s="3">
        <f t="shared" si="116"/>
        <v>1.8595499867239962E-2</v>
      </c>
      <c r="AA107" s="3">
        <f t="shared" si="117"/>
        <v>0.18401221983336224</v>
      </c>
      <c r="AB107" s="3">
        <f t="shared" si="118"/>
        <v>1.7997035011131146E-2</v>
      </c>
      <c r="AC107" s="3"/>
      <c r="AD107" s="3"/>
      <c r="AF107" s="4">
        <f t="shared" si="119"/>
        <v>-2.1617270943912343</v>
      </c>
      <c r="AG107" s="4">
        <f t="shared" si="120"/>
        <v>-2.2525860309807433</v>
      </c>
      <c r="AH107" s="4">
        <f t="shared" si="121"/>
        <v>-2.2970134450481132</v>
      </c>
      <c r="AI107" s="4">
        <f t="shared" si="122"/>
        <v>-2.312156270209679</v>
      </c>
      <c r="AJ107" s="4">
        <f t="shared" si="123"/>
        <v>-2.3436258139056818</v>
      </c>
      <c r="AK107" s="4">
        <f t="shared" si="124"/>
        <v>-2.2001527503172533</v>
      </c>
      <c r="AL107" s="4">
        <f t="shared" si="125"/>
        <v>-2.294150200764665</v>
      </c>
      <c r="AM107" s="4">
        <f t="shared" si="126"/>
        <v>-2.3312211992358871</v>
      </c>
      <c r="AN107" s="4">
        <f t="shared" si="127"/>
        <v>-2.355778157465942</v>
      </c>
      <c r="AO107" s="4">
        <f t="shared" si="128"/>
        <v>-2.3701153615663495</v>
      </c>
      <c r="AP107" s="4">
        <f t="shared" si="129"/>
        <v>-2.2337667562622592</v>
      </c>
      <c r="AQ107" s="4">
        <f t="shared" si="130"/>
        <v>-2.3267913730968748</v>
      </c>
      <c r="AR107" s="4">
        <f t="shared" si="131"/>
        <v>-2.3695979602418418</v>
      </c>
      <c r="AS107" s="4">
        <f t="shared" si="132"/>
        <v>-2.3877815066712311</v>
      </c>
      <c r="AT107" s="4">
        <f t="shared" si="133"/>
        <v>-2.4145097893775449</v>
      </c>
      <c r="AU107" s="4">
        <f t="shared" si="134"/>
        <v>-2.2505737592347623</v>
      </c>
      <c r="AV107" s="4">
        <f t="shared" si="135"/>
        <v>-2.3431119592629797</v>
      </c>
      <c r="AW107" s="4">
        <f t="shared" si="136"/>
        <v>-2.3887863407448191</v>
      </c>
      <c r="AX107" s="4">
        <f t="shared" si="137"/>
        <v>-2.4037831812738757</v>
      </c>
      <c r="AY107" s="4">
        <f t="shared" si="138"/>
        <v>-2.4367070032831428</v>
      </c>
      <c r="AZ107" s="4">
        <f t="shared" si="139"/>
        <v>-2.2340992835825406</v>
      </c>
      <c r="BA107" s="4">
        <f t="shared" si="140"/>
        <v>-2.4001144684047717</v>
      </c>
      <c r="BB107" s="4"/>
      <c r="BD107" t="s">
        <v>9</v>
      </c>
      <c r="BE107">
        <v>-192.748596610551</v>
      </c>
      <c r="BF107">
        <v>-152.30497030394699</v>
      </c>
      <c r="BG107">
        <v>-40.440181375340998</v>
      </c>
      <c r="BH107">
        <v>-192.79763947674499</v>
      </c>
      <c r="BI107">
        <v>-152.34246814448699</v>
      </c>
      <c r="BJ107">
        <v>-40.451581608068999</v>
      </c>
      <c r="BK107">
        <v>-192.81211956318</v>
      </c>
      <c r="BL107">
        <v>-152.35346927441699</v>
      </c>
      <c r="BM107">
        <v>-40.454989764986003</v>
      </c>
      <c r="BN107">
        <v>-192.74947863868101</v>
      </c>
      <c r="BO107">
        <v>-152.305667159737</v>
      </c>
      <c r="BP107">
        <v>-40.440305312503</v>
      </c>
      <c r="BQ107">
        <v>-192.79926975985899</v>
      </c>
      <c r="BR107">
        <v>-152.343794515475</v>
      </c>
      <c r="BS107">
        <v>-40.451819283477001</v>
      </c>
      <c r="BT107">
        <v>-192.81503839813701</v>
      </c>
      <c r="BU107">
        <v>-152.355731887296</v>
      </c>
      <c r="BV107">
        <v>-40.455591473539997</v>
      </c>
      <c r="BW107">
        <v>-192.74964485484799</v>
      </c>
      <c r="BX107">
        <v>-152.30589767127299</v>
      </c>
      <c r="BY107">
        <v>-40.440187449808001</v>
      </c>
      <c r="BZ107">
        <v>-192.79832880584399</v>
      </c>
      <c r="CA107">
        <v>-152.343106898652</v>
      </c>
      <c r="CB107">
        <v>-40.451513929268003</v>
      </c>
      <c r="CC107">
        <v>-192.812274027108</v>
      </c>
      <c r="CD107">
        <v>-152.35367193598401</v>
      </c>
      <c r="CE107">
        <v>-40.454825896564003</v>
      </c>
      <c r="CF107">
        <f>-192.749743694454</f>
        <v>-192.749743694454</v>
      </c>
      <c r="CG107">
        <v>-152.305991045837</v>
      </c>
      <c r="CH107">
        <v>-40.440192384934001</v>
      </c>
    </row>
    <row r="108" spans="1:108" ht="17" x14ac:dyDescent="0.25">
      <c r="A108" s="5">
        <v>12</v>
      </c>
      <c r="B108" t="s">
        <v>3</v>
      </c>
      <c r="C108" t="s">
        <v>2</v>
      </c>
      <c r="D108" t="s">
        <v>1</v>
      </c>
      <c r="E108" s="3">
        <v>1</v>
      </c>
      <c r="F108" s="2">
        <v>-2.5611718832240791</v>
      </c>
      <c r="G108" s="3">
        <f t="shared" si="97"/>
        <v>0.26730129252953372</v>
      </c>
      <c r="H108" s="3">
        <f t="shared" si="98"/>
        <v>0.17193580421757382</v>
      </c>
      <c r="I108" s="3">
        <f t="shared" si="99"/>
        <v>0.1514014161470767</v>
      </c>
      <c r="J108" s="3">
        <f t="shared" si="100"/>
        <v>0.109410914909287</v>
      </c>
      <c r="K108" s="3">
        <f t="shared" si="101"/>
        <v>0.12985714013868632</v>
      </c>
      <c r="L108" s="3">
        <f t="shared" si="102"/>
        <v>0.1937852087199321</v>
      </c>
      <c r="M108" s="3">
        <f t="shared" si="103"/>
        <v>0.10035644188325366</v>
      </c>
      <c r="N108" s="3">
        <f t="shared" si="104"/>
        <v>8.188649981841678E-2</v>
      </c>
      <c r="O108" s="3">
        <f t="shared" si="105"/>
        <v>3.9101333687677542E-2</v>
      </c>
      <c r="P108" s="3">
        <f t="shared" si="106"/>
        <v>6.2508199947112431E-2</v>
      </c>
      <c r="Q108" s="3">
        <f t="shared" si="107"/>
        <v>0.16681289573473013</v>
      </c>
      <c r="R108" s="3">
        <f t="shared" si="108"/>
        <v>7.1877705107477485E-2</v>
      </c>
      <c r="S108" s="3">
        <f t="shared" si="109"/>
        <v>5.3741458156024713E-2</v>
      </c>
      <c r="T108" s="3">
        <f t="shared" si="110"/>
        <v>9.6349337391514744E-3</v>
      </c>
      <c r="U108" s="3">
        <f t="shared" si="111"/>
        <v>3.4713264633189134E-2</v>
      </c>
      <c r="V108" s="3">
        <f t="shared" si="112"/>
        <v>0.15332673924212914</v>
      </c>
      <c r="W108" s="3">
        <f t="shared" si="113"/>
        <v>5.76383367195894E-2</v>
      </c>
      <c r="X108" s="3">
        <f t="shared" si="114"/>
        <v>3.9668937324828679E-2</v>
      </c>
      <c r="Y108" s="3">
        <f t="shared" si="115"/>
        <v>5.0982662351115593E-3</v>
      </c>
      <c r="Z108" s="3">
        <f t="shared" si="116"/>
        <v>2.0815796976227485E-2</v>
      </c>
      <c r="AA108" s="3">
        <f t="shared" si="117"/>
        <v>0.15770995238877861</v>
      </c>
      <c r="AB108" s="3">
        <f t="shared" si="118"/>
        <v>3.4238928452436923E-3</v>
      </c>
      <c r="AC108" s="3"/>
      <c r="AD108" s="3"/>
      <c r="AF108" s="4">
        <f t="shared" si="119"/>
        <v>-2.2938705906945454</v>
      </c>
      <c r="AG108" s="4">
        <f t="shared" si="120"/>
        <v>-2.3892360790065053</v>
      </c>
      <c r="AH108" s="4">
        <f t="shared" si="121"/>
        <v>-2.4097704670770024</v>
      </c>
      <c r="AI108" s="4">
        <f t="shared" si="122"/>
        <v>-2.4517609683147921</v>
      </c>
      <c r="AJ108" s="4">
        <f t="shared" si="123"/>
        <v>-2.4313147430853927</v>
      </c>
      <c r="AK108" s="4">
        <f t="shared" si="124"/>
        <v>-2.367386674504147</v>
      </c>
      <c r="AL108" s="4">
        <f t="shared" si="125"/>
        <v>-2.4608154413408254</v>
      </c>
      <c r="AM108" s="4">
        <f t="shared" si="126"/>
        <v>-2.4792853834056623</v>
      </c>
      <c r="AN108" s="4">
        <f t="shared" si="127"/>
        <v>-2.5220705495364015</v>
      </c>
      <c r="AO108" s="4">
        <f t="shared" si="128"/>
        <v>-2.4986636832769666</v>
      </c>
      <c r="AP108" s="4">
        <f t="shared" si="129"/>
        <v>-2.3943589874893489</v>
      </c>
      <c r="AQ108" s="4">
        <f t="shared" si="130"/>
        <v>-2.4892941781166016</v>
      </c>
      <c r="AR108" s="4">
        <f t="shared" si="131"/>
        <v>-2.5074304250680544</v>
      </c>
      <c r="AS108" s="4">
        <f t="shared" si="132"/>
        <v>-2.5515369494849276</v>
      </c>
      <c r="AT108" s="4">
        <f t="shared" si="133"/>
        <v>-2.5264586185908899</v>
      </c>
      <c r="AU108" s="4">
        <f t="shared" si="134"/>
        <v>-2.4078451439819499</v>
      </c>
      <c r="AV108" s="4">
        <f t="shared" si="135"/>
        <v>-2.5035335465044897</v>
      </c>
      <c r="AW108" s="4">
        <f t="shared" si="136"/>
        <v>-2.5215029458992504</v>
      </c>
      <c r="AX108" s="4">
        <f t="shared" si="137"/>
        <v>-2.5662701494591906</v>
      </c>
      <c r="AY108" s="4">
        <f t="shared" si="138"/>
        <v>-2.5403560862478516</v>
      </c>
      <c r="AZ108" s="4">
        <f t="shared" si="139"/>
        <v>-2.4034619308353005</v>
      </c>
      <c r="BA108" s="4">
        <f t="shared" si="140"/>
        <v>-2.5645957760693228</v>
      </c>
      <c r="BB108" s="4"/>
      <c r="BD108" t="s">
        <v>8</v>
      </c>
      <c r="BE108">
        <v>-192.748773319256</v>
      </c>
      <c r="BF108">
        <v>-152.30495881311501</v>
      </c>
      <c r="BG108">
        <v>-40.440158990820997</v>
      </c>
      <c r="BH108">
        <v>-192.797841369542</v>
      </c>
      <c r="BI108">
        <v>-152.342460663145</v>
      </c>
      <c r="BJ108">
        <v>-40.451573216504002</v>
      </c>
      <c r="BK108">
        <v>-192.81229506419899</v>
      </c>
      <c r="BL108">
        <v>-152.35347122669</v>
      </c>
      <c r="BM108">
        <v>-40.454983623986998</v>
      </c>
      <c r="BN108">
        <v>-192.749708522536</v>
      </c>
      <c r="BO108">
        <v>-152.30565458326799</v>
      </c>
      <c r="BP108">
        <v>-40.440281268615998</v>
      </c>
      <c r="BQ108">
        <v>-192.79951854325799</v>
      </c>
      <c r="BR108">
        <v>-152.34378799785199</v>
      </c>
      <c r="BS108">
        <v>-40.451808986543</v>
      </c>
      <c r="BT108">
        <v>-192.81526825286701</v>
      </c>
      <c r="BU108">
        <v>-152.35573016972</v>
      </c>
      <c r="BV108">
        <v>-40.455587090559</v>
      </c>
      <c r="BW108">
        <v>-192.74986705179899</v>
      </c>
      <c r="BX108">
        <v>-152.30588793136801</v>
      </c>
      <c r="BY108">
        <v>-40.440163466664004</v>
      </c>
      <c r="BZ108">
        <v>-192.798570288604</v>
      </c>
      <c r="CA108">
        <v>-152.34309901537401</v>
      </c>
      <c r="CB108">
        <v>-40.451504330612998</v>
      </c>
      <c r="CC108">
        <v>-192.81249061191201</v>
      </c>
      <c r="CD108">
        <v>-152.353673270602</v>
      </c>
      <c r="CE108">
        <v>-40.454821496744998</v>
      </c>
      <c r="CF108">
        <f>-192.749972539946</f>
        <v>-192.74997253994599</v>
      </c>
      <c r="CG108">
        <v>-152.30597344972401</v>
      </c>
      <c r="CH108">
        <v>-40.440168929991998</v>
      </c>
    </row>
    <row r="109" spans="1:108" ht="17" x14ac:dyDescent="0.25">
      <c r="A109" s="5">
        <v>12</v>
      </c>
      <c r="B109" t="s">
        <v>3</v>
      </c>
      <c r="C109" t="s">
        <v>2</v>
      </c>
      <c r="D109" t="s">
        <v>1</v>
      </c>
      <c r="E109" s="3">
        <v>1.05</v>
      </c>
      <c r="F109" s="2">
        <v>-2.6004658037822486</v>
      </c>
      <c r="G109" s="3">
        <f t="shared" si="97"/>
        <v>0.2378485177375631</v>
      </c>
      <c r="H109" s="3">
        <f t="shared" si="98"/>
        <v>0.15559496405875617</v>
      </c>
      <c r="I109" s="3">
        <f t="shared" si="99"/>
        <v>0.13219382078580288</v>
      </c>
      <c r="J109" s="3">
        <f t="shared" si="100"/>
        <v>0.10166670940381017</v>
      </c>
      <c r="K109" s="3">
        <f t="shared" si="101"/>
        <v>0.10764180161417958</v>
      </c>
      <c r="L109" s="3">
        <f t="shared" si="102"/>
        <v>0.17621278955352171</v>
      </c>
      <c r="M109" s="3">
        <f t="shared" si="103"/>
        <v>8.7145477296659557E-2</v>
      </c>
      <c r="N109" s="3">
        <f t="shared" si="104"/>
        <v>6.6120722548377309E-2</v>
      </c>
      <c r="O109" s="3">
        <f t="shared" si="105"/>
        <v>2.8749888510600563E-2</v>
      </c>
      <c r="P109" s="3">
        <f t="shared" si="106"/>
        <v>4.4061963468212451E-2</v>
      </c>
      <c r="Q109" s="3">
        <f t="shared" si="107"/>
        <v>0.15328652729557701</v>
      </c>
      <c r="R109" s="3">
        <f t="shared" si="108"/>
        <v>5.937017301027403E-2</v>
      </c>
      <c r="S109" s="3">
        <f t="shared" si="109"/>
        <v>4.3821745131623402E-2</v>
      </c>
      <c r="T109" s="3">
        <f t="shared" si="110"/>
        <v>2.2046142620100184E-3</v>
      </c>
      <c r="U109" s="3">
        <f t="shared" si="111"/>
        <v>2.7508640472055479E-2</v>
      </c>
      <c r="V109" s="3">
        <f t="shared" si="112"/>
        <v>0.14182339616660489</v>
      </c>
      <c r="W109" s="3">
        <f t="shared" si="113"/>
        <v>4.5482520867081266E-2</v>
      </c>
      <c r="X109" s="3">
        <f t="shared" si="114"/>
        <v>3.2672256423246449E-2</v>
      </c>
      <c r="Y109" s="3">
        <f t="shared" si="115"/>
        <v>1.7681865648315309E-2</v>
      </c>
      <c r="Z109" s="3">
        <f t="shared" si="116"/>
        <v>1.9231978973976993E-2</v>
      </c>
      <c r="AA109" s="3">
        <f t="shared" si="117"/>
        <v>0.14487628225471294</v>
      </c>
      <c r="AB109" s="3">
        <f t="shared" si="118"/>
        <v>6.6018390485615974E-3</v>
      </c>
      <c r="AC109" s="3"/>
      <c r="AD109" s="3"/>
      <c r="AF109" s="4">
        <f t="shared" si="119"/>
        <v>-2.3626172860446855</v>
      </c>
      <c r="AG109" s="4">
        <f t="shared" si="120"/>
        <v>-2.4448708397234924</v>
      </c>
      <c r="AH109" s="4">
        <f t="shared" si="121"/>
        <v>-2.4682719829964457</v>
      </c>
      <c r="AI109" s="4">
        <f t="shared" si="122"/>
        <v>-2.4987990943784384</v>
      </c>
      <c r="AJ109" s="4">
        <f t="shared" si="123"/>
        <v>-2.492824002168069</v>
      </c>
      <c r="AK109" s="4">
        <f t="shared" si="124"/>
        <v>-2.4242530142287269</v>
      </c>
      <c r="AL109" s="4">
        <f t="shared" si="125"/>
        <v>-2.513320326485589</v>
      </c>
      <c r="AM109" s="4">
        <f t="shared" si="126"/>
        <v>-2.5343450812338713</v>
      </c>
      <c r="AN109" s="4">
        <f t="shared" si="127"/>
        <v>-2.571715915271648</v>
      </c>
      <c r="AO109" s="4">
        <f t="shared" si="128"/>
        <v>-2.5564038403140361</v>
      </c>
      <c r="AP109" s="4">
        <f t="shared" si="129"/>
        <v>-2.4471792764866716</v>
      </c>
      <c r="AQ109" s="4">
        <f t="shared" si="130"/>
        <v>-2.5410956307719745</v>
      </c>
      <c r="AR109" s="4">
        <f t="shared" si="131"/>
        <v>-2.5566440586506252</v>
      </c>
      <c r="AS109" s="4">
        <f t="shared" si="132"/>
        <v>-2.6026704180442586</v>
      </c>
      <c r="AT109" s="4">
        <f t="shared" si="133"/>
        <v>-2.5729571633101931</v>
      </c>
      <c r="AU109" s="4">
        <f t="shared" si="134"/>
        <v>-2.4586424076156437</v>
      </c>
      <c r="AV109" s="4">
        <f t="shared" si="135"/>
        <v>-2.5549832829151673</v>
      </c>
      <c r="AW109" s="4">
        <f t="shared" si="136"/>
        <v>-2.5677935473590021</v>
      </c>
      <c r="AX109" s="4">
        <f t="shared" si="137"/>
        <v>-2.6181476694305639</v>
      </c>
      <c r="AY109" s="4">
        <f t="shared" si="138"/>
        <v>-2.5812338248082716</v>
      </c>
      <c r="AZ109" s="4">
        <f t="shared" si="139"/>
        <v>-2.4555895215275356</v>
      </c>
      <c r="BA109" s="4">
        <f t="shared" si="140"/>
        <v>-2.593863964733687</v>
      </c>
      <c r="BB109" s="4"/>
      <c r="BD109" t="s">
        <v>7</v>
      </c>
      <c r="BE109">
        <v>-192.74885449287001</v>
      </c>
      <c r="BF109">
        <v>-152.30495110822</v>
      </c>
      <c r="BG109">
        <v>-40.440138314502001</v>
      </c>
      <c r="BH109">
        <v>-192.79792075948899</v>
      </c>
      <c r="BI109">
        <v>-152.342455480268</v>
      </c>
      <c r="BJ109">
        <v>-40.451569129696999</v>
      </c>
      <c r="BK109">
        <v>-192.812374843827</v>
      </c>
      <c r="BL109">
        <v>-152.35346437965799</v>
      </c>
      <c r="BM109">
        <v>-40.454977022550999</v>
      </c>
      <c r="BN109">
        <v>-192.74977592494901</v>
      </c>
      <c r="BO109">
        <v>-152.30564670002801</v>
      </c>
      <c r="BP109">
        <v>-40.440265931992002</v>
      </c>
      <c r="BQ109">
        <v>-192.79959328675599</v>
      </c>
      <c r="BR109">
        <v>-152.34378119654301</v>
      </c>
      <c r="BS109">
        <v>-40.451806859492997</v>
      </c>
      <c r="BT109">
        <v>-192.81534130970701</v>
      </c>
      <c r="BU109">
        <v>-152.35572349389801</v>
      </c>
      <c r="BV109">
        <v>-40.455579080010999</v>
      </c>
      <c r="BW109">
        <v>-192.74992736962099</v>
      </c>
      <c r="BX109">
        <v>-152.30587923859301</v>
      </c>
      <c r="BY109">
        <v>-40.440148302776002</v>
      </c>
      <c r="BZ109">
        <v>-192.79864216998601</v>
      </c>
      <c r="CA109">
        <v>-152.34309263403901</v>
      </c>
      <c r="CB109">
        <v>-40.451500042463998</v>
      </c>
      <c r="CC109">
        <v>-192.81255567314</v>
      </c>
      <c r="CD109">
        <v>-152.353667304466</v>
      </c>
      <c r="CE109">
        <v>-40.454814097194998</v>
      </c>
      <c r="CF109">
        <f>-192.750031507343</f>
        <v>-192.75003150734301</v>
      </c>
      <c r="CG109">
        <v>-152.30596407008599</v>
      </c>
      <c r="CH109">
        <v>-40.440154206427003</v>
      </c>
    </row>
    <row r="110" spans="1:108" ht="17" x14ac:dyDescent="0.25">
      <c r="A110" s="5">
        <v>12</v>
      </c>
      <c r="B110" t="s">
        <v>3</v>
      </c>
      <c r="C110" t="s">
        <v>2</v>
      </c>
      <c r="D110" t="s">
        <v>1</v>
      </c>
      <c r="E110" s="3">
        <v>1.1000000000000001</v>
      </c>
      <c r="F110" s="2">
        <v>-2.5697662753400068</v>
      </c>
      <c r="G110" s="3">
        <f t="shared" si="97"/>
        <v>0.21586801104582021</v>
      </c>
      <c r="H110" s="3">
        <f t="shared" si="98"/>
        <v>0.13661845199279643</v>
      </c>
      <c r="I110" s="3">
        <f t="shared" si="99"/>
        <v>0.12005373797012364</v>
      </c>
      <c r="J110" s="3">
        <f t="shared" si="100"/>
        <v>8.4659719381772636E-2</v>
      </c>
      <c r="K110" s="3">
        <f t="shared" si="101"/>
        <v>0.10267436588076206</v>
      </c>
      <c r="L110" s="3">
        <f t="shared" si="102"/>
        <v>0.162560731382134</v>
      </c>
      <c r="M110" s="3">
        <f t="shared" si="103"/>
        <v>7.7795707077323417E-2</v>
      </c>
      <c r="N110" s="3">
        <f t="shared" si="104"/>
        <v>6.1273750292584861E-2</v>
      </c>
      <c r="O110" s="3">
        <f t="shared" si="105"/>
        <v>2.2220846027638519E-2</v>
      </c>
      <c r="P110" s="3">
        <f t="shared" si="106"/>
        <v>4.393923825613788E-2</v>
      </c>
      <c r="Q110" s="3">
        <f t="shared" si="107"/>
        <v>0.13218286471082585</v>
      </c>
      <c r="R110" s="3">
        <f t="shared" si="108"/>
        <v>4.4495682402496683E-2</v>
      </c>
      <c r="S110" s="3">
        <f t="shared" si="109"/>
        <v>2.8306552261043727E-2</v>
      </c>
      <c r="T110" s="3">
        <f t="shared" si="110"/>
        <v>1.2995045791009296E-2</v>
      </c>
      <c r="U110" s="3">
        <f t="shared" si="111"/>
        <v>1.1321235391322571E-2</v>
      </c>
      <c r="V110" s="3">
        <f t="shared" si="112"/>
        <v>0.116993931375172</v>
      </c>
      <c r="W110" s="3">
        <f t="shared" si="113"/>
        <v>2.7845670065083095E-2</v>
      </c>
      <c r="X110" s="3">
        <f t="shared" si="114"/>
        <v>1.1822953245272938E-2</v>
      </c>
      <c r="Y110" s="3">
        <f t="shared" si="115"/>
        <v>3.0602991700332982E-2</v>
      </c>
      <c r="Z110" s="3">
        <f t="shared" si="116"/>
        <v>4.9877660410850844E-3</v>
      </c>
      <c r="AA110" s="3">
        <f t="shared" si="117"/>
        <v>0.13576034216982302</v>
      </c>
      <c r="AB110" s="3">
        <f t="shared" si="118"/>
        <v>1.3225619492168939E-2</v>
      </c>
      <c r="AC110" s="3"/>
      <c r="AD110" s="3"/>
      <c r="AF110" s="4">
        <f t="shared" si="119"/>
        <v>-2.3538982642941866</v>
      </c>
      <c r="AG110" s="4">
        <f t="shared" si="120"/>
        <v>-2.4331478233472104</v>
      </c>
      <c r="AH110" s="4">
        <f t="shared" si="121"/>
        <v>-2.4497125373698831</v>
      </c>
      <c r="AI110" s="4">
        <f t="shared" si="122"/>
        <v>-2.4851065559582342</v>
      </c>
      <c r="AJ110" s="4">
        <f t="shared" si="123"/>
        <v>-2.4670919094592447</v>
      </c>
      <c r="AK110" s="4">
        <f t="shared" si="124"/>
        <v>-2.4072055439578728</v>
      </c>
      <c r="AL110" s="4">
        <f t="shared" si="125"/>
        <v>-2.4919705682626834</v>
      </c>
      <c r="AM110" s="4">
        <f t="shared" si="126"/>
        <v>-2.5084925250474219</v>
      </c>
      <c r="AN110" s="4">
        <f t="shared" si="127"/>
        <v>-2.5475454293123683</v>
      </c>
      <c r="AO110" s="4">
        <f t="shared" si="128"/>
        <v>-2.5258270370838689</v>
      </c>
      <c r="AP110" s="4">
        <f t="shared" si="129"/>
        <v>-2.4375834106291809</v>
      </c>
      <c r="AQ110" s="4">
        <f t="shared" si="130"/>
        <v>-2.5252705929375101</v>
      </c>
      <c r="AR110" s="4">
        <f t="shared" si="131"/>
        <v>-2.5414597230789631</v>
      </c>
      <c r="AS110" s="4">
        <f t="shared" si="132"/>
        <v>-2.5827613211310161</v>
      </c>
      <c r="AT110" s="4">
        <f t="shared" si="133"/>
        <v>-2.5584450399486842</v>
      </c>
      <c r="AU110" s="4">
        <f t="shared" si="134"/>
        <v>-2.4527723439648348</v>
      </c>
      <c r="AV110" s="4">
        <f t="shared" si="135"/>
        <v>-2.5419206052749237</v>
      </c>
      <c r="AW110" s="4">
        <f t="shared" si="136"/>
        <v>-2.5579433220947339</v>
      </c>
      <c r="AX110" s="4">
        <f t="shared" si="137"/>
        <v>-2.6003692670403398</v>
      </c>
      <c r="AY110" s="4">
        <f t="shared" si="138"/>
        <v>-2.5747540413810919</v>
      </c>
      <c r="AZ110" s="4">
        <f t="shared" si="139"/>
        <v>-2.4340059331701838</v>
      </c>
      <c r="BA110" s="4">
        <f t="shared" si="140"/>
        <v>-2.5829918948321757</v>
      </c>
      <c r="BB110" s="4"/>
      <c r="BD110" t="s">
        <v>6</v>
      </c>
      <c r="BE110">
        <v>-192.748821799582</v>
      </c>
      <c r="BF110">
        <v>-152.30494017705601</v>
      </c>
      <c r="BG110">
        <v>-40.440130447023002</v>
      </c>
      <c r="BH110">
        <v>-192.797901444253</v>
      </c>
      <c r="BI110">
        <v>-152.34245152806599</v>
      </c>
      <c r="BJ110">
        <v>-40.451572448477997</v>
      </c>
      <c r="BK110">
        <v>-192.812341083983</v>
      </c>
      <c r="BL110">
        <v>-152.353459114521</v>
      </c>
      <c r="BM110">
        <v>-40.454978104201999</v>
      </c>
      <c r="BN110">
        <v>-192.749730775497</v>
      </c>
      <c r="BO110">
        <v>-152.30563691296601</v>
      </c>
      <c r="BP110">
        <v>-40.440257736474003</v>
      </c>
      <c r="BQ110">
        <v>-192.799553488736</v>
      </c>
      <c r="BR110">
        <v>-152.343776228184</v>
      </c>
      <c r="BS110">
        <v>-40.451806052835998</v>
      </c>
      <c r="BT110">
        <v>-192.815303711849</v>
      </c>
      <c r="BU110">
        <v>-152.355716813399</v>
      </c>
      <c r="BV110">
        <v>-40.455589361321003</v>
      </c>
      <c r="BW110">
        <v>-192.74989142702799</v>
      </c>
      <c r="BX110">
        <v>-152.305866827561</v>
      </c>
      <c r="BY110">
        <v>-40.440140063199998</v>
      </c>
      <c r="BZ110">
        <v>-192.79861284207701</v>
      </c>
      <c r="CA110">
        <v>-152.34308840197801</v>
      </c>
      <c r="CB110">
        <v>-40.451500165417997</v>
      </c>
      <c r="CC110">
        <v>-192.81252448924801</v>
      </c>
      <c r="CD110">
        <v>-152.353659198835</v>
      </c>
      <c r="CE110">
        <v>-40.454815216711999</v>
      </c>
      <c r="CF110">
        <f>-192.749979579048</f>
        <v>-192.74997957904799</v>
      </c>
      <c r="CG110">
        <v>-152.30595419121599</v>
      </c>
      <c r="CH110">
        <v>-40.440146552637998</v>
      </c>
    </row>
    <row r="111" spans="1:108" ht="17" x14ac:dyDescent="0.25">
      <c r="A111" s="5">
        <v>12</v>
      </c>
      <c r="B111" t="s">
        <v>3</v>
      </c>
      <c r="C111" t="s">
        <v>2</v>
      </c>
      <c r="D111" t="s">
        <v>1</v>
      </c>
      <c r="E111" s="3">
        <v>1.25</v>
      </c>
      <c r="F111" s="2">
        <v>-2.2694371015642529</v>
      </c>
      <c r="G111" s="3">
        <f t="shared" si="97"/>
        <v>0.17623569934161498</v>
      </c>
      <c r="H111" s="3">
        <f t="shared" si="98"/>
        <v>0.11982933660970563</v>
      </c>
      <c r="I111" s="3">
        <f t="shared" si="99"/>
        <v>0.10827387717297166</v>
      </c>
      <c r="J111" s="3">
        <f t="shared" si="100"/>
        <v>8.284738801883984E-2</v>
      </c>
      <c r="K111" s="3">
        <f t="shared" si="101"/>
        <v>9.6150116452463852E-2</v>
      </c>
      <c r="L111" s="3">
        <f t="shared" si="102"/>
        <v>0.11459943023419639</v>
      </c>
      <c r="M111" s="3">
        <f t="shared" si="103"/>
        <v>5.5096572932423094E-2</v>
      </c>
      <c r="N111" s="3">
        <f t="shared" si="104"/>
        <v>5.3282449864833215E-2</v>
      </c>
      <c r="O111" s="3">
        <f t="shared" si="105"/>
        <v>1.608445615753773E-2</v>
      </c>
      <c r="P111" s="3">
        <f t="shared" si="106"/>
        <v>5.1379107629984766E-2</v>
      </c>
      <c r="Q111" s="3">
        <f t="shared" si="107"/>
        <v>9.4465634171554846E-2</v>
      </c>
      <c r="R111" s="3">
        <f t="shared" si="108"/>
        <v>3.5801229359408104E-2</v>
      </c>
      <c r="S111" s="3">
        <f t="shared" si="109"/>
        <v>3.0718610741812924E-2</v>
      </c>
      <c r="T111" s="3">
        <f t="shared" si="110"/>
        <v>2.6611691680056282E-3</v>
      </c>
      <c r="U111" s="3">
        <f t="shared" si="111"/>
        <v>2.5386027274171941E-2</v>
      </c>
      <c r="V111" s="3">
        <f t="shared" si="112"/>
        <v>8.4398736140234298E-2</v>
      </c>
      <c r="W111" s="3">
        <f t="shared" si="113"/>
        <v>2.615355757290061E-2</v>
      </c>
      <c r="X111" s="3">
        <f t="shared" si="114"/>
        <v>1.9436691180303001E-2</v>
      </c>
      <c r="Y111" s="3">
        <f t="shared" si="115"/>
        <v>1.2033981830777307E-2</v>
      </c>
      <c r="Z111" s="3">
        <f t="shared" si="116"/>
        <v>1.2389487096265306E-2</v>
      </c>
      <c r="AA111" s="3">
        <f t="shared" si="117"/>
        <v>9.9703362467283618E-2</v>
      </c>
      <c r="AB111" s="3">
        <f t="shared" si="118"/>
        <v>8.0712055505269831E-3</v>
      </c>
      <c r="AC111" s="3"/>
      <c r="AD111" s="3"/>
      <c r="AF111" s="4">
        <f t="shared" si="119"/>
        <v>-2.093201402222638</v>
      </c>
      <c r="AG111" s="4">
        <f t="shared" si="120"/>
        <v>-2.1496077649545473</v>
      </c>
      <c r="AH111" s="4">
        <f t="shared" si="121"/>
        <v>-2.1611632243912813</v>
      </c>
      <c r="AI111" s="4">
        <f t="shared" si="122"/>
        <v>-2.1865897135454131</v>
      </c>
      <c r="AJ111" s="4">
        <f t="shared" si="123"/>
        <v>-2.1732869851117891</v>
      </c>
      <c r="AK111" s="4">
        <f t="shared" si="124"/>
        <v>-2.1548376713300565</v>
      </c>
      <c r="AL111" s="4">
        <f t="shared" si="125"/>
        <v>-2.2143405286318298</v>
      </c>
      <c r="AM111" s="4">
        <f t="shared" si="126"/>
        <v>-2.2161546516994197</v>
      </c>
      <c r="AN111" s="4">
        <f t="shared" si="127"/>
        <v>-2.2533526454067152</v>
      </c>
      <c r="AO111" s="4">
        <f t="shared" si="128"/>
        <v>-2.2180579939342682</v>
      </c>
      <c r="AP111" s="4">
        <f t="shared" si="129"/>
        <v>-2.1749714673926981</v>
      </c>
      <c r="AQ111" s="4">
        <f t="shared" si="130"/>
        <v>-2.2336358722048448</v>
      </c>
      <c r="AR111" s="4">
        <f t="shared" si="131"/>
        <v>-2.23871849082244</v>
      </c>
      <c r="AS111" s="4">
        <f t="shared" si="132"/>
        <v>-2.2720982707322586</v>
      </c>
      <c r="AT111" s="4">
        <f t="shared" si="133"/>
        <v>-2.244051074290081</v>
      </c>
      <c r="AU111" s="4">
        <f t="shared" si="134"/>
        <v>-2.1850383654240186</v>
      </c>
      <c r="AV111" s="4">
        <f t="shared" si="135"/>
        <v>-2.2432835439913523</v>
      </c>
      <c r="AW111" s="4">
        <f t="shared" si="136"/>
        <v>-2.2500004103839499</v>
      </c>
      <c r="AX111" s="4">
        <f t="shared" si="137"/>
        <v>-2.2814710833950302</v>
      </c>
      <c r="AY111" s="4">
        <f t="shared" si="138"/>
        <v>-2.2570476144679876</v>
      </c>
      <c r="AZ111" s="4">
        <f t="shared" si="139"/>
        <v>-2.1697337390969693</v>
      </c>
      <c r="BA111" s="4">
        <f t="shared" si="140"/>
        <v>-2.2775083071147799</v>
      </c>
      <c r="BB111" s="4"/>
      <c r="BD111" t="s">
        <v>5</v>
      </c>
      <c r="BE111">
        <v>-192.74835269309099</v>
      </c>
      <c r="BF111">
        <v>-152.30491170235501</v>
      </c>
      <c r="BG111">
        <v>-40.440105262110002</v>
      </c>
      <c r="BH111">
        <v>-192.79742931059201</v>
      </c>
      <c r="BI111">
        <v>-152.34244374265501</v>
      </c>
      <c r="BJ111">
        <v>-40.451559950053998</v>
      </c>
      <c r="BK111">
        <v>-192.81187234967001</v>
      </c>
      <c r="BL111">
        <v>-152.353463251672</v>
      </c>
      <c r="BM111">
        <v>-40.454965065319001</v>
      </c>
      <c r="BN111">
        <v>-192.74926719611199</v>
      </c>
      <c r="BO111">
        <v>-152.30560450650401</v>
      </c>
      <c r="BP111">
        <v>-40.440228737338998</v>
      </c>
      <c r="BQ111">
        <v>-192.79909218599201</v>
      </c>
      <c r="BR111">
        <v>-152.34376525669401</v>
      </c>
      <c r="BS111">
        <v>-40.451798153193998</v>
      </c>
      <c r="BT111">
        <v>-192.814830099056</v>
      </c>
      <c r="BU111">
        <v>-152.35571901217699</v>
      </c>
      <c r="BV111">
        <v>-40.455579419785998</v>
      </c>
      <c r="BW111">
        <v>-192.749413654693</v>
      </c>
      <c r="BX111">
        <v>-152.305836500846</v>
      </c>
      <c r="BY111">
        <v>-40.440111116333</v>
      </c>
      <c r="BZ111">
        <v>-192.79813141899399</v>
      </c>
      <c r="CA111">
        <v>-152.34307830647001</v>
      </c>
      <c r="CB111">
        <v>-40.451493587333999</v>
      </c>
      <c r="CC111">
        <v>-192.81203814455299</v>
      </c>
      <c r="CD111">
        <v>-152.353665970853</v>
      </c>
      <c r="CE111">
        <v>-40.454804548841999</v>
      </c>
      <c r="CF111">
        <f>-192.749507170669</f>
        <v>-192.74950717066901</v>
      </c>
      <c r="CG111">
        <v>-152.305930733748</v>
      </c>
      <c r="CH111">
        <v>-40.440118746258001</v>
      </c>
    </row>
    <row r="112" spans="1:108" ht="17" x14ac:dyDescent="0.25">
      <c r="A112" s="5">
        <v>12</v>
      </c>
      <c r="B112" t="s">
        <v>3</v>
      </c>
      <c r="C112" t="s">
        <v>2</v>
      </c>
      <c r="D112" t="s">
        <v>1</v>
      </c>
      <c r="E112" s="3">
        <v>1.5</v>
      </c>
      <c r="F112" s="2">
        <v>-1.6397243638674837</v>
      </c>
      <c r="G112" s="3">
        <f t="shared" si="97"/>
        <v>9.1928169857843578E-2</v>
      </c>
      <c r="H112" s="3">
        <f t="shared" si="98"/>
        <v>8.5828579861815468E-2</v>
      </c>
      <c r="I112" s="3">
        <f t="shared" si="99"/>
        <v>6.0310008079626387E-2</v>
      </c>
      <c r="J112" s="3">
        <f t="shared" si="100"/>
        <v>8.1829479180025588E-2</v>
      </c>
      <c r="K112" s="3">
        <f t="shared" si="101"/>
        <v>3.3536424570444368E-2</v>
      </c>
      <c r="L112" s="3">
        <f t="shared" si="102"/>
        <v>6.2597186056482013E-2</v>
      </c>
      <c r="M112" s="3">
        <f t="shared" si="103"/>
        <v>5.2231238666633484E-2</v>
      </c>
      <c r="N112" s="3">
        <f t="shared" si="104"/>
        <v>3.9454087262583926E-2</v>
      </c>
      <c r="O112" s="3">
        <f t="shared" si="105"/>
        <v>4.5434967556421846E-2</v>
      </c>
      <c r="P112" s="3">
        <f t="shared" si="106"/>
        <v>2.6048551363253347E-2</v>
      </c>
      <c r="Q112" s="3">
        <f t="shared" si="107"/>
        <v>5.1298521719984391E-2</v>
      </c>
      <c r="R112" s="3">
        <f t="shared" si="108"/>
        <v>4.5951155592941273E-2</v>
      </c>
      <c r="S112" s="3">
        <f t="shared" si="109"/>
        <v>1.9250487681672146E-2</v>
      </c>
      <c r="T112" s="3">
        <f t="shared" si="110"/>
        <v>4.2445238713550326E-2</v>
      </c>
      <c r="U112" s="3">
        <f t="shared" si="111"/>
        <v>8.7633278317904573E-3</v>
      </c>
      <c r="V112" s="3">
        <f t="shared" si="112"/>
        <v>4.564918955173547E-2</v>
      </c>
      <c r="W112" s="3">
        <f t="shared" si="113"/>
        <v>4.2811114056095168E-2</v>
      </c>
      <c r="X112" s="3">
        <f t="shared" si="114"/>
        <v>9.1486878912163672E-3</v>
      </c>
      <c r="Y112" s="3">
        <f t="shared" si="115"/>
        <v>4.0950374292114455E-2</v>
      </c>
      <c r="Z112" s="3">
        <f t="shared" si="116"/>
        <v>2.6169267429312359E-2</v>
      </c>
      <c r="AA112" s="3">
        <f t="shared" si="117"/>
        <v>5.2771343618594146E-2</v>
      </c>
      <c r="AB112" s="3">
        <f t="shared" si="118"/>
        <v>3.6013288676978616E-2</v>
      </c>
      <c r="AC112" s="3"/>
      <c r="AD112" s="3"/>
      <c r="AF112" s="4">
        <f t="shared" si="119"/>
        <v>-1.5477961940096401</v>
      </c>
      <c r="AG112" s="4">
        <f t="shared" si="120"/>
        <v>-1.5538957840056682</v>
      </c>
      <c r="AH112" s="4">
        <f t="shared" si="121"/>
        <v>-1.5794143557878573</v>
      </c>
      <c r="AI112" s="4">
        <f t="shared" si="122"/>
        <v>-1.5578948846874581</v>
      </c>
      <c r="AJ112" s="4">
        <f t="shared" si="123"/>
        <v>-1.6061879392970393</v>
      </c>
      <c r="AK112" s="4">
        <f t="shared" si="124"/>
        <v>-1.5771271778110016</v>
      </c>
      <c r="AL112" s="4">
        <f t="shared" si="125"/>
        <v>-1.5874931252008502</v>
      </c>
      <c r="AM112" s="4">
        <f t="shared" si="126"/>
        <v>-1.6002702766048997</v>
      </c>
      <c r="AN112" s="4">
        <f t="shared" si="127"/>
        <v>-1.5942893963110618</v>
      </c>
      <c r="AO112" s="4">
        <f t="shared" si="128"/>
        <v>-1.6136758125042303</v>
      </c>
      <c r="AP112" s="4">
        <f t="shared" si="129"/>
        <v>-1.5884258421474993</v>
      </c>
      <c r="AQ112" s="4">
        <f t="shared" si="130"/>
        <v>-1.5937732082745424</v>
      </c>
      <c r="AR112" s="4">
        <f t="shared" si="131"/>
        <v>-1.6204738761858115</v>
      </c>
      <c r="AS112" s="4">
        <f t="shared" si="132"/>
        <v>-1.5972791251539333</v>
      </c>
      <c r="AT112" s="4">
        <f t="shared" si="133"/>
        <v>-1.6484876916992741</v>
      </c>
      <c r="AU112" s="4">
        <f t="shared" si="134"/>
        <v>-1.5940751743157482</v>
      </c>
      <c r="AV112" s="4">
        <f t="shared" si="135"/>
        <v>-1.5969132498113885</v>
      </c>
      <c r="AW112" s="4">
        <f t="shared" si="136"/>
        <v>-1.6305756759762673</v>
      </c>
      <c r="AX112" s="4">
        <f t="shared" si="137"/>
        <v>-1.5987739895753692</v>
      </c>
      <c r="AY112" s="4">
        <f t="shared" si="138"/>
        <v>-1.665893631296796</v>
      </c>
      <c r="AZ112" s="4">
        <f t="shared" si="139"/>
        <v>-1.5869530202488895</v>
      </c>
      <c r="BA112" s="4">
        <f t="shared" si="140"/>
        <v>-1.603711075190505</v>
      </c>
      <c r="BB112" s="4"/>
      <c r="BD112" t="s">
        <v>4</v>
      </c>
      <c r="BE112">
        <v>-192.747442231646</v>
      </c>
      <c r="BF112">
        <v>-152.30488849655001</v>
      </c>
      <c r="BG112">
        <v>-40.440087164958001</v>
      </c>
      <c r="BH112">
        <v>-192.79650212110499</v>
      </c>
      <c r="BI112">
        <v>-152.34244178541101</v>
      </c>
      <c r="BJ112">
        <v>-40.451584045240999</v>
      </c>
      <c r="BK112">
        <v>-192.81093974315399</v>
      </c>
      <c r="BL112">
        <v>-152.35346070095201</v>
      </c>
      <c r="BM112">
        <v>-40.454962085318002</v>
      </c>
      <c r="BN112">
        <v>-192.74829420668101</v>
      </c>
      <c r="BO112">
        <v>-152.30557500711799</v>
      </c>
      <c r="BP112">
        <v>-40.440205887528997</v>
      </c>
      <c r="BQ112">
        <v>-192.79810574163599</v>
      </c>
      <c r="BR112">
        <v>-152.34375880246199</v>
      </c>
      <c r="BS112">
        <v>-40.451817107952003</v>
      </c>
      <c r="BT112">
        <v>-192.81385337985</v>
      </c>
      <c r="BU112">
        <v>-152.355714887836</v>
      </c>
      <c r="BV112">
        <v>-40.455588299105997</v>
      </c>
      <c r="BW112">
        <v>-192.74842570409299</v>
      </c>
      <c r="BX112">
        <v>-152.30580647725199</v>
      </c>
      <c r="BY112">
        <v>-40.440087909239999</v>
      </c>
      <c r="BZ112">
        <v>-192.79713434697399</v>
      </c>
      <c r="CA112">
        <v>-152.34307377999099</v>
      </c>
      <c r="CB112">
        <v>-40.451520727812003</v>
      </c>
      <c r="CC112">
        <v>-192.811047699189</v>
      </c>
      <c r="CD112">
        <v>-152.35366175119199</v>
      </c>
      <c r="CE112">
        <v>-40.454803558605001</v>
      </c>
      <c r="CF112">
        <f>-192.748534617934</f>
        <v>-192.74853461793401</v>
      </c>
      <c r="CG112">
        <v>-152.30590948329001</v>
      </c>
      <c r="CH112">
        <v>-40.440096164133998</v>
      </c>
    </row>
    <row r="113" spans="1:86" ht="17" x14ac:dyDescent="0.25">
      <c r="A113" s="5">
        <v>12</v>
      </c>
      <c r="B113" t="s">
        <v>3</v>
      </c>
      <c r="C113" t="s">
        <v>2</v>
      </c>
      <c r="D113" t="s">
        <v>1</v>
      </c>
      <c r="E113" s="3">
        <v>2</v>
      </c>
      <c r="F113" s="2">
        <v>-0.82822764159348805</v>
      </c>
      <c r="G113" s="3">
        <f t="shared" si="97"/>
        <v>2.7205383080044832E-2</v>
      </c>
      <c r="H113" s="3">
        <f t="shared" si="98"/>
        <v>4.8931490746937922E-2</v>
      </c>
      <c r="I113" s="3">
        <f t="shared" si="99"/>
        <v>2.4961219578239491E-2</v>
      </c>
      <c r="J113" s="3">
        <f t="shared" si="100"/>
        <v>6.3175873080814737E-2</v>
      </c>
      <c r="K113" s="3">
        <f t="shared" si="101"/>
        <v>1.8791738564083449E-4</v>
      </c>
      <c r="L113" s="3">
        <f t="shared" si="102"/>
        <v>2.1624887127909664E-2</v>
      </c>
      <c r="M113" s="3">
        <f t="shared" si="103"/>
        <v>3.7998465524293978E-2</v>
      </c>
      <c r="N113" s="3">
        <f t="shared" si="104"/>
        <v>3.1969715690755018E-2</v>
      </c>
      <c r="O113" s="3">
        <f t="shared" si="105"/>
        <v>4.8733545844604098E-2</v>
      </c>
      <c r="P113" s="3">
        <f t="shared" si="106"/>
        <v>2.564446996376335E-2</v>
      </c>
      <c r="Q113" s="3">
        <f t="shared" si="107"/>
        <v>1.7558425382575793E-2</v>
      </c>
      <c r="R113" s="3">
        <f t="shared" si="108"/>
        <v>3.9055104299010823E-2</v>
      </c>
      <c r="S113" s="3">
        <f t="shared" si="109"/>
        <v>1.2158201627417431E-2</v>
      </c>
      <c r="T113" s="3">
        <f t="shared" si="110"/>
        <v>5.3149065264733952E-2</v>
      </c>
      <c r="U113" s="3">
        <f t="shared" si="111"/>
        <v>1.6061499536221491E-2</v>
      </c>
      <c r="V113" s="3">
        <f t="shared" si="112"/>
        <v>1.5525194509908857E-2</v>
      </c>
      <c r="W113" s="3">
        <f t="shared" si="113"/>
        <v>3.9583423686369246E-2</v>
      </c>
      <c r="X113" s="3">
        <f t="shared" si="114"/>
        <v>2.2524445957486927E-3</v>
      </c>
      <c r="Y113" s="3">
        <f t="shared" si="115"/>
        <v>5.5356824974798879E-2</v>
      </c>
      <c r="Z113" s="3">
        <f t="shared" si="116"/>
        <v>3.6914484286213911E-2</v>
      </c>
      <c r="AA113" s="3">
        <f t="shared" si="117"/>
        <v>1.5679825102697165E-2</v>
      </c>
      <c r="AB113" s="3">
        <f t="shared" si="118"/>
        <v>5.1612486396380164E-2</v>
      </c>
      <c r="AC113" s="3"/>
      <c r="AD113" s="3"/>
      <c r="AF113" s="4">
        <f t="shared" si="119"/>
        <v>-0.80102225851344322</v>
      </c>
      <c r="AG113" s="4">
        <f t="shared" si="120"/>
        <v>-0.77929615084655013</v>
      </c>
      <c r="AH113" s="4">
        <f t="shared" si="121"/>
        <v>-0.80326642201524856</v>
      </c>
      <c r="AI113" s="4">
        <f t="shared" si="122"/>
        <v>-0.76505176851267331</v>
      </c>
      <c r="AJ113" s="4">
        <f t="shared" si="123"/>
        <v>-0.82841555897912889</v>
      </c>
      <c r="AK113" s="4">
        <f t="shared" si="124"/>
        <v>-0.80660275446557839</v>
      </c>
      <c r="AL113" s="4">
        <f t="shared" si="125"/>
        <v>-0.79022917606919407</v>
      </c>
      <c r="AM113" s="4">
        <f t="shared" si="126"/>
        <v>-0.79625792590273303</v>
      </c>
      <c r="AN113" s="4">
        <f t="shared" si="127"/>
        <v>-0.77949409574888395</v>
      </c>
      <c r="AO113" s="4">
        <f t="shared" si="128"/>
        <v>-0.8025831716297247</v>
      </c>
      <c r="AP113" s="4">
        <f t="shared" si="129"/>
        <v>-0.81066921621091226</v>
      </c>
      <c r="AQ113" s="4">
        <f t="shared" si="130"/>
        <v>-0.78917253729447723</v>
      </c>
      <c r="AR113" s="4">
        <f t="shared" si="131"/>
        <v>-0.81606943996607062</v>
      </c>
      <c r="AS113" s="4">
        <f t="shared" si="132"/>
        <v>-0.7750785763287541</v>
      </c>
      <c r="AT113" s="4">
        <f t="shared" si="133"/>
        <v>-0.84428914112970954</v>
      </c>
      <c r="AU113" s="4">
        <f t="shared" si="134"/>
        <v>-0.81270244708357919</v>
      </c>
      <c r="AV113" s="4">
        <f t="shared" si="135"/>
        <v>-0.78864421790711881</v>
      </c>
      <c r="AW113" s="4">
        <f t="shared" si="136"/>
        <v>-0.82597519699773936</v>
      </c>
      <c r="AX113" s="4">
        <f t="shared" si="137"/>
        <v>-0.77287081661868917</v>
      </c>
      <c r="AY113" s="4">
        <f t="shared" si="138"/>
        <v>-0.86514212587970196</v>
      </c>
      <c r="AZ113" s="4">
        <f t="shared" si="139"/>
        <v>-0.81254781649079089</v>
      </c>
      <c r="BA113" s="4">
        <f t="shared" si="140"/>
        <v>-0.77661515519710789</v>
      </c>
      <c r="BB113" s="4"/>
      <c r="BD113" t="s">
        <v>0</v>
      </c>
      <c r="BE113">
        <v>-192.746197682934</v>
      </c>
      <c r="BF113">
        <v>-152.30485406526401</v>
      </c>
      <c r="BG113">
        <v>-40.440067107499999</v>
      </c>
      <c r="BH113">
        <v>-192.795256426142</v>
      </c>
      <c r="BI113">
        <v>-152.342434574403</v>
      </c>
      <c r="BJ113">
        <v>-40.451579964323997</v>
      </c>
      <c r="BK113">
        <v>-192.80969385063901</v>
      </c>
      <c r="BL113">
        <v>-152.35346171760199</v>
      </c>
      <c r="BM113">
        <v>-40.454952046564998</v>
      </c>
      <c r="BN113">
        <v>-192.74700983530599</v>
      </c>
      <c r="BO113">
        <v>-152.30554347562</v>
      </c>
      <c r="BP113">
        <v>-40.440180956429998</v>
      </c>
      <c r="BQ113">
        <v>-192.796815735026</v>
      </c>
      <c r="BR113">
        <v>-152.34374933775101</v>
      </c>
      <c r="BS113">
        <v>-40.451807086975997</v>
      </c>
      <c r="BT113">
        <v>-192.81256417748401</v>
      </c>
      <c r="BU113">
        <v>-152.355715948897</v>
      </c>
      <c r="BV113">
        <v>-40.455579310864003</v>
      </c>
      <c r="BW113">
        <v>-192.74712585566999</v>
      </c>
      <c r="BX113">
        <v>-152.30577146434999</v>
      </c>
      <c r="BY113">
        <v>-40.440062507744997</v>
      </c>
      <c r="BZ113">
        <v>-192.795836160493</v>
      </c>
      <c r="CA113">
        <v>-152.343066032563</v>
      </c>
      <c r="CB113">
        <v>-40.451512501491997</v>
      </c>
      <c r="CC113">
        <v>-192.80975648573099</v>
      </c>
      <c r="CD113">
        <v>-152.353663531027</v>
      </c>
      <c r="CE113">
        <v>-40.454792465324999</v>
      </c>
      <c r="CF113">
        <f>-192.747248713045</f>
        <v>-192.747248713045</v>
      </c>
      <c r="CG113">
        <v>-152.30588214846401</v>
      </c>
      <c r="CH113">
        <v>-40.440071687265998</v>
      </c>
    </row>
  </sheetData>
  <conditionalFormatting sqref="G18:P113">
    <cfRule type="colorScale" priority="4">
      <colorScale>
        <cfvo type="min"/>
        <cfvo type="max"/>
        <color rgb="FFFCFCFF"/>
        <color rgb="FFF8696B"/>
      </colorScale>
    </cfRule>
  </conditionalFormatting>
  <conditionalFormatting sqref="M18:M113">
    <cfRule type="colorScale" priority="1">
      <colorScale>
        <cfvo type="min"/>
        <cfvo type="max"/>
        <color rgb="FFFCFCFF"/>
        <color rgb="FFF8696B"/>
      </colorScale>
    </cfRule>
  </conditionalFormatting>
  <conditionalFormatting sqref="Q18:Q113">
    <cfRule type="colorScale" priority="3">
      <colorScale>
        <cfvo type="min"/>
        <cfvo type="max"/>
        <color rgb="FFFCFCFF"/>
        <color rgb="FFF8696B"/>
      </colorScale>
    </cfRule>
  </conditionalFormatting>
  <conditionalFormatting sqref="R18:AD11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2F0B-EA8C-CE4D-8B28-438A1FA76B1E}">
  <dimension ref="A2:HQ113"/>
  <sheetViews>
    <sheetView topLeftCell="A2" workbookViewId="0">
      <selection activeCell="G2" sqref="G2"/>
    </sheetView>
  </sheetViews>
  <sheetFormatPr baseColWidth="10" defaultRowHeight="16" x14ac:dyDescent="0.2"/>
  <cols>
    <col min="3" max="3" width="4.33203125" customWidth="1"/>
    <col min="5" max="5" width="10.83203125" style="3"/>
    <col min="6" max="6" width="10.83203125" style="2"/>
    <col min="90" max="90" width="18.6640625" bestFit="1" customWidth="1"/>
  </cols>
  <sheetData>
    <row r="2" spans="2:210" s="13" customFormat="1" ht="155" x14ac:dyDescent="0.2">
      <c r="E2" s="15"/>
      <c r="F2" s="14"/>
      <c r="G2" s="13" t="str">
        <f t="shared" ref="G2:AT2" si="0">AW17</f>
        <v>HF-3c</v>
      </c>
      <c r="H2" s="13" t="str">
        <f t="shared" si="0"/>
        <v>PBEh-3c</v>
      </c>
      <c r="I2" s="13" t="str">
        <f t="shared" si="0"/>
        <v>r2SCAN-3c</v>
      </c>
      <c r="J2" s="13" t="str">
        <f t="shared" si="0"/>
        <v>HF-D4</v>
      </c>
      <c r="K2" s="13" t="str">
        <f t="shared" si="0"/>
        <v>BP86-D4</v>
      </c>
      <c r="L2" s="13" t="str">
        <f t="shared" si="0"/>
        <v>PBE-D4</v>
      </c>
      <c r="M2" s="13" t="str">
        <f t="shared" si="0"/>
        <v>BLYP-D4</v>
      </c>
      <c r="N2" s="13" t="str">
        <f t="shared" si="0"/>
        <v>B97M-V</v>
      </c>
      <c r="O2" s="13" t="str">
        <f t="shared" si="0"/>
        <v>B97M-D4</v>
      </c>
      <c r="P2" s="13" t="str">
        <f t="shared" si="0"/>
        <v>TPSS-D4</v>
      </c>
      <c r="Q2" s="13" t="str">
        <f t="shared" si="0"/>
        <v>r2SCAN-D4</v>
      </c>
      <c r="R2" s="13" t="str">
        <f t="shared" si="0"/>
        <v>M06-2X</v>
      </c>
      <c r="S2" s="13" t="str">
        <f t="shared" si="0"/>
        <v>PBE0-D4</v>
      </c>
      <c r="T2" s="13" t="str">
        <f t="shared" si="0"/>
        <v>B1LYP-D4</v>
      </c>
      <c r="U2" s="13" t="str">
        <f t="shared" si="0"/>
        <v>B3LYP-D4</v>
      </c>
      <c r="V2" s="13" t="str">
        <f t="shared" si="0"/>
        <v>BH&amp;HLYP-D4</v>
      </c>
      <c r="W2" s="13" t="str">
        <f t="shared" si="0"/>
        <v>TPSSh-D4</v>
      </c>
      <c r="X2" s="13" t="str">
        <f t="shared" si="0"/>
        <v>TPSS0-D4</v>
      </c>
      <c r="Y2" s="13" t="str">
        <f t="shared" si="0"/>
        <v>r2SCANh-D4</v>
      </c>
      <c r="Z2" s="13" t="str">
        <f t="shared" si="0"/>
        <v>r2SCAN0-D4</v>
      </c>
      <c r="AA2" s="13" t="str">
        <f t="shared" si="0"/>
        <v>r2SCAN50-D4</v>
      </c>
      <c r="AB2" s="13" t="str">
        <f t="shared" si="0"/>
        <v>CAM-B3LYP-D4</v>
      </c>
      <c r="AC2" s="13" t="str">
        <f t="shared" si="0"/>
        <v>wr2SCAN-D4</v>
      </c>
      <c r="AD2" s="13" t="str">
        <f t="shared" si="0"/>
        <v>wB97X-V</v>
      </c>
      <c r="AE2" s="13" t="str">
        <f t="shared" si="0"/>
        <v>wB97X-D4</v>
      </c>
      <c r="AF2" s="13" t="str">
        <f t="shared" si="0"/>
        <v>wB97M-V</v>
      </c>
      <c r="AG2" s="13" t="str">
        <f t="shared" si="0"/>
        <v>wB97M-D4</v>
      </c>
      <c r="AH2" s="13" t="str">
        <f t="shared" si="0"/>
        <v>B2PLYP-D4</v>
      </c>
      <c r="AI2" s="13" t="str">
        <f t="shared" si="0"/>
        <v>PBE0-DH-D4</v>
      </c>
      <c r="AJ2" s="13" t="str">
        <f t="shared" si="0"/>
        <v>PWPB95-D4</v>
      </c>
      <c r="AK2" s="13" t="str">
        <f t="shared" si="0"/>
        <v>Pr2SCAN69-D4</v>
      </c>
      <c r="AL2" s="13" t="str">
        <f t="shared" si="0"/>
        <v>revDSD-PBEP86-D4</v>
      </c>
      <c r="AM2" s="13" t="str">
        <f t="shared" si="0"/>
        <v>revDSD-BLYP-D4</v>
      </c>
      <c r="AN2" s="13" t="str">
        <f t="shared" si="0"/>
        <v>revDSD-PBE-D4</v>
      </c>
      <c r="AO2" s="13" t="str">
        <f t="shared" si="0"/>
        <v>xDSD75-PBEP86-D4</v>
      </c>
      <c r="AP2" s="13" t="str">
        <f t="shared" si="0"/>
        <v>SCS-dRPA75-D4</v>
      </c>
      <c r="AQ2" s="13" t="str">
        <f t="shared" si="0"/>
        <v>DSD-PBEdRPA-D4</v>
      </c>
      <c r="AR2" s="13" t="str">
        <f t="shared" si="0"/>
        <v>wB97M(2)</v>
      </c>
      <c r="AS2" s="13" t="str">
        <f t="shared" si="0"/>
        <v>wDSD72-PBEP86-D4 (w=0.13)</v>
      </c>
      <c r="AT2" s="13" t="str">
        <f t="shared" si="0"/>
        <v>wPr2SCAN50-D4</v>
      </c>
    </row>
    <row r="3" spans="2:210" x14ac:dyDescent="0.2">
      <c r="E3" s="2" t="s">
        <v>123</v>
      </c>
      <c r="F3" s="12" t="s">
        <v>122</v>
      </c>
      <c r="G3" s="2">
        <f t="shared" ref="G3:AT3" si="1">SQRT(SUMXMY2(AW18:AW113,$F18:$F113)/COUNT(AW18:AW113))</f>
        <v>2.0274941889863003</v>
      </c>
      <c r="H3" s="2">
        <f t="shared" si="1"/>
        <v>0.36182601360512717</v>
      </c>
      <c r="I3" s="2">
        <f t="shared" si="1"/>
        <v>0.32206215477931127</v>
      </c>
      <c r="J3" s="2">
        <f t="shared" si="1"/>
        <v>1.7500721759206594</v>
      </c>
      <c r="K3" s="2">
        <f t="shared" si="1"/>
        <v>0.54874393234630303</v>
      </c>
      <c r="L3" s="2">
        <f t="shared" si="1"/>
        <v>0.71709999196719376</v>
      </c>
      <c r="M3" s="2">
        <f t="shared" si="1"/>
        <v>0.55152270110237356</v>
      </c>
      <c r="N3" s="2">
        <f t="shared" si="1"/>
        <v>0.39202108118185258</v>
      </c>
      <c r="O3" s="2">
        <f t="shared" si="1"/>
        <v>0.18679328597821684</v>
      </c>
      <c r="P3" s="2">
        <f t="shared" si="1"/>
        <v>0.54029628366831461</v>
      </c>
      <c r="Q3" s="2">
        <f t="shared" si="1"/>
        <v>0.47899409013412925</v>
      </c>
      <c r="R3" s="2">
        <f t="shared" si="1"/>
        <v>0.38658252302960144</v>
      </c>
      <c r="S3" s="2">
        <f t="shared" si="1"/>
        <v>0.35323434002022114</v>
      </c>
      <c r="T3" s="2">
        <f t="shared" si="1"/>
        <v>0.3351860246860221</v>
      </c>
      <c r="U3" s="2">
        <f t="shared" si="1"/>
        <v>0.30915226942746854</v>
      </c>
      <c r="V3" s="2">
        <f t="shared" si="1"/>
        <v>0.27998664190791128</v>
      </c>
      <c r="W3" s="2">
        <f t="shared" si="1"/>
        <v>0.40063042622440886</v>
      </c>
      <c r="X3" s="2">
        <f t="shared" si="1"/>
        <v>0.26163733278623819</v>
      </c>
      <c r="Y3" s="2">
        <f t="shared" si="1"/>
        <v>0.39400225232219122</v>
      </c>
      <c r="Z3" s="2">
        <f t="shared" si="1"/>
        <v>0.29188135255482872</v>
      </c>
      <c r="AA3" s="2">
        <f t="shared" si="1"/>
        <v>0.18860291913351854</v>
      </c>
      <c r="AB3" s="2">
        <f t="shared" si="1"/>
        <v>0.29094708466247438</v>
      </c>
      <c r="AC3" s="2">
        <f t="shared" si="1"/>
        <v>0.25395707464398259</v>
      </c>
      <c r="AD3" s="2">
        <f t="shared" si="1"/>
        <v>0.11129080326504481</v>
      </c>
      <c r="AE3" s="2">
        <f t="shared" si="1"/>
        <v>0.75449633848909348</v>
      </c>
      <c r="AF3" s="2">
        <f t="shared" si="1"/>
        <v>0.10697501069972333</v>
      </c>
      <c r="AG3" s="2">
        <f t="shared" si="1"/>
        <v>0.3173731986761662</v>
      </c>
      <c r="AH3" s="2">
        <f t="shared" si="1"/>
        <v>0.15664502254747192</v>
      </c>
      <c r="AI3" s="2">
        <f t="shared" si="1"/>
        <v>0.19934955568624604</v>
      </c>
      <c r="AJ3" s="2">
        <f t="shared" si="1"/>
        <v>0.20151359457433954</v>
      </c>
      <c r="AK3" s="2">
        <f t="shared" si="1"/>
        <v>0.17504246704424722</v>
      </c>
      <c r="AL3" s="2">
        <f t="shared" si="1"/>
        <v>0.18071884569170482</v>
      </c>
      <c r="AM3" s="2">
        <f t="shared" si="1"/>
        <v>0.33786635531415549</v>
      </c>
      <c r="AN3" s="2">
        <f t="shared" si="1"/>
        <v>0.1616713125210916</v>
      </c>
      <c r="AO3" s="2">
        <f t="shared" si="1"/>
        <v>0.15131818555007143</v>
      </c>
      <c r="AP3" s="2">
        <f t="shared" si="1"/>
        <v>0.31089067119805058</v>
      </c>
      <c r="AQ3" s="2">
        <f t="shared" si="1"/>
        <v>0.32976518052839959</v>
      </c>
      <c r="AR3" s="2">
        <f t="shared" si="1"/>
        <v>8.5163223559590773E-2</v>
      </c>
      <c r="AS3" s="2">
        <f t="shared" si="1"/>
        <v>0.23738730698056579</v>
      </c>
      <c r="AT3" s="2">
        <f t="shared" si="1"/>
        <v>9.0440011218571745E-2</v>
      </c>
    </row>
    <row r="4" spans="2:210" x14ac:dyDescent="0.2">
      <c r="F4" s="3" t="s">
        <v>121</v>
      </c>
      <c r="G4" s="3">
        <f t="shared" ref="G4:P11" si="2">SQRT((SUMXMY2(AW18,$F18)+SUMXMY2(AW26,$F26)+SUMXMY2(AW34,$F34)+SUMXMY2(AW42,$F42)+SUMXMY2(AW50,$F50)+SUMXMY2(AW58,$F58)+SUMXMY2(AW66,$F66)+SUMXMY2(AW74,$F74)+SUMXMY2(AW82,$F82)+SUMXMY2(AW90,$F90)+SUMXMY2(AW98,$F98)+SUMXMY2(AW106,$F106))/12)</f>
        <v>2.9605899440785768</v>
      </c>
      <c r="H4" s="3">
        <f t="shared" si="2"/>
        <v>0.63974473847636137</v>
      </c>
      <c r="I4" s="3">
        <f t="shared" si="2"/>
        <v>0.45728914962471184</v>
      </c>
      <c r="J4" s="3">
        <f t="shared" si="2"/>
        <v>2.3431270443277712</v>
      </c>
      <c r="K4" s="3">
        <f t="shared" si="2"/>
        <v>0.67363792764763952</v>
      </c>
      <c r="L4" s="3">
        <f t="shared" si="2"/>
        <v>1.1159070092840582</v>
      </c>
      <c r="M4" s="3">
        <f t="shared" si="2"/>
        <v>0.36450025002650083</v>
      </c>
      <c r="N4" s="3">
        <f t="shared" si="2"/>
        <v>0.40521608309416868</v>
      </c>
      <c r="O4" s="3">
        <f t="shared" si="2"/>
        <v>0.18051557817718991</v>
      </c>
      <c r="P4" s="3">
        <f t="shared" si="2"/>
        <v>0.83380987478978297</v>
      </c>
      <c r="Q4" s="3">
        <f t="shared" ref="Q4:Z11" si="3">SQRT((SUMXMY2(BG18,$F18)+SUMXMY2(BG26,$F26)+SUMXMY2(BG34,$F34)+SUMXMY2(BG42,$F42)+SUMXMY2(BG50,$F50)+SUMXMY2(BG58,$F58)+SUMXMY2(BG66,$F66)+SUMXMY2(BG74,$F74)+SUMXMY2(BG82,$F82)+SUMXMY2(BG90,$F90)+SUMXMY2(BG98,$F98)+SUMXMY2(BG106,$F106))/12)</f>
        <v>0.77083103465277691</v>
      </c>
      <c r="R4" s="3">
        <f t="shared" si="3"/>
        <v>0.52352750003890436</v>
      </c>
      <c r="S4" s="3">
        <f t="shared" si="3"/>
        <v>0.59044449243236652</v>
      </c>
      <c r="T4" s="3">
        <f t="shared" si="3"/>
        <v>0.21114790585769339</v>
      </c>
      <c r="U4" s="3">
        <f t="shared" si="3"/>
        <v>0.28750774467181495</v>
      </c>
      <c r="V4" s="3">
        <f t="shared" si="3"/>
        <v>0.21171410401162491</v>
      </c>
      <c r="W4" s="3">
        <f t="shared" si="3"/>
        <v>0.65435542634734778</v>
      </c>
      <c r="X4" s="3">
        <f t="shared" si="3"/>
        <v>0.3836551298384574</v>
      </c>
      <c r="Y4" s="3">
        <f t="shared" si="3"/>
        <v>0.63979625901739035</v>
      </c>
      <c r="Z4" s="3">
        <f t="shared" si="3"/>
        <v>0.47477781143677439</v>
      </c>
      <c r="AA4" s="3">
        <f t="shared" ref="AA4:AJ11" si="4">SQRT((SUMXMY2(BQ18,$F18)+SUMXMY2(BQ26,$F26)+SUMXMY2(BQ34,$F34)+SUMXMY2(BQ42,$F42)+SUMXMY2(BQ50,$F50)+SUMXMY2(BQ58,$F58)+SUMXMY2(BQ66,$F66)+SUMXMY2(BQ74,$F74)+SUMXMY2(BQ82,$F82)+SUMXMY2(BQ90,$F90)+SUMXMY2(BQ98,$F98)+SUMXMY2(BQ106,$F106))/12)</f>
        <v>0.28375651286331155</v>
      </c>
      <c r="AB4" s="3">
        <f t="shared" si="4"/>
        <v>0.43698103804883359</v>
      </c>
      <c r="AC4" s="3">
        <f t="shared" si="4"/>
        <v>0.42359013653656974</v>
      </c>
      <c r="AD4" s="3">
        <f t="shared" si="4"/>
        <v>0.15731005091773903</v>
      </c>
      <c r="AE4" s="3">
        <f t="shared" si="4"/>
        <v>0.74870329773415301</v>
      </c>
      <c r="AF4" s="3">
        <f t="shared" si="4"/>
        <v>0.16645916854618381</v>
      </c>
      <c r="AG4" s="3">
        <f t="shared" si="4"/>
        <v>0.39097408771405678</v>
      </c>
      <c r="AH4" s="3">
        <f t="shared" si="4"/>
        <v>0.17092561118078997</v>
      </c>
      <c r="AI4" s="3">
        <f t="shared" si="4"/>
        <v>0.34018441318673598</v>
      </c>
      <c r="AJ4" s="3">
        <f t="shared" si="4"/>
        <v>0.25628429955148457</v>
      </c>
      <c r="AK4" s="3">
        <f t="shared" ref="AK4:AT11" si="5">SQRT((SUMXMY2(CA18,$F18)+SUMXMY2(CA26,$F26)+SUMXMY2(CA34,$F34)+SUMXMY2(CA42,$F42)+SUMXMY2(CA50,$F50)+SUMXMY2(CA58,$F58)+SUMXMY2(CA66,$F66)+SUMXMY2(CA74,$F74)+SUMXMY2(CA82,$F82)+SUMXMY2(CA90,$F90)+SUMXMY2(CA98,$F98)+SUMXMY2(CA106,$F106))/12)</f>
        <v>0.21660891984143243</v>
      </c>
      <c r="AL4" s="3">
        <f t="shared" si="5"/>
        <v>0.19147926677973337</v>
      </c>
      <c r="AM4" s="3">
        <f t="shared" si="5"/>
        <v>0.31644795986346508</v>
      </c>
      <c r="AN4" s="3">
        <f t="shared" si="5"/>
        <v>0.23779737027891373</v>
      </c>
      <c r="AO4" s="3">
        <f t="shared" si="5"/>
        <v>0.18115526168278456</v>
      </c>
      <c r="AP4" s="3">
        <f t="shared" si="5"/>
        <v>0.32759493671710621</v>
      </c>
      <c r="AQ4" s="3">
        <f t="shared" si="5"/>
        <v>0.3506032996647992</v>
      </c>
      <c r="AR4" s="3">
        <f t="shared" si="5"/>
        <v>0.11933118608976427</v>
      </c>
      <c r="AS4" s="3">
        <f t="shared" si="5"/>
        <v>0.27422679154940488</v>
      </c>
      <c r="AT4" s="3">
        <f t="shared" si="5"/>
        <v>0.13831388236868136</v>
      </c>
    </row>
    <row r="5" spans="2:210" x14ac:dyDescent="0.2">
      <c r="F5" s="3" t="s">
        <v>120</v>
      </c>
      <c r="G5" s="3">
        <f t="shared" si="2"/>
        <v>2.5709360209459593</v>
      </c>
      <c r="H5" s="3">
        <f t="shared" si="2"/>
        <v>0.50153286482285753</v>
      </c>
      <c r="I5" s="3">
        <f t="shared" si="2"/>
        <v>0.41435802799710969</v>
      </c>
      <c r="J5" s="3">
        <f t="shared" si="2"/>
        <v>2.1305773867509963</v>
      </c>
      <c r="K5" s="3">
        <f t="shared" si="2"/>
        <v>0.53829121479031294</v>
      </c>
      <c r="L5" s="3">
        <f t="shared" si="2"/>
        <v>0.96213334175862308</v>
      </c>
      <c r="M5" s="3">
        <f t="shared" si="2"/>
        <v>0.32020095982548247</v>
      </c>
      <c r="N5" s="3">
        <f t="shared" si="2"/>
        <v>0.41163587697073034</v>
      </c>
      <c r="O5" s="3">
        <f t="shared" si="2"/>
        <v>0.17007262461368405</v>
      </c>
      <c r="P5" s="3">
        <f t="shared" si="2"/>
        <v>0.67671883189848636</v>
      </c>
      <c r="Q5" s="3">
        <f t="shared" si="3"/>
        <v>0.65056914997262272</v>
      </c>
      <c r="R5" s="3">
        <f t="shared" si="3"/>
        <v>0.49299258737904927</v>
      </c>
      <c r="S5" s="3">
        <f t="shared" si="3"/>
        <v>0.48946792478240625</v>
      </c>
      <c r="T5" s="3">
        <f t="shared" si="3"/>
        <v>0.20540510291051145</v>
      </c>
      <c r="U5" s="3">
        <f t="shared" si="3"/>
        <v>0.23314748918857112</v>
      </c>
      <c r="V5" s="3">
        <f t="shared" si="3"/>
        <v>0.21705331290968474</v>
      </c>
      <c r="W5" s="3">
        <f t="shared" si="3"/>
        <v>0.52221129155695467</v>
      </c>
      <c r="X5" s="3">
        <f t="shared" si="3"/>
        <v>0.29195316336807869</v>
      </c>
      <c r="Y5" s="3">
        <f t="shared" si="3"/>
        <v>0.53784734468093565</v>
      </c>
      <c r="Z5" s="3">
        <f t="shared" si="3"/>
        <v>0.3982663678241703</v>
      </c>
      <c r="AA5" s="3">
        <f t="shared" si="4"/>
        <v>0.24455641638884601</v>
      </c>
      <c r="AB5" s="3">
        <f t="shared" si="4"/>
        <v>0.37602078334135641</v>
      </c>
      <c r="AC5" s="3">
        <f t="shared" si="4"/>
        <v>0.35130943009940296</v>
      </c>
      <c r="AD5" s="3">
        <f t="shared" si="4"/>
        <v>0.1384535666652642</v>
      </c>
      <c r="AE5" s="3">
        <f t="shared" si="4"/>
        <v>0.74926609049113035</v>
      </c>
      <c r="AF5" s="3">
        <f t="shared" si="4"/>
        <v>0.13573832335999755</v>
      </c>
      <c r="AG5" s="3">
        <f t="shared" si="4"/>
        <v>0.36175245823379115</v>
      </c>
      <c r="AH5" s="3">
        <f t="shared" si="4"/>
        <v>0.14011599705811847</v>
      </c>
      <c r="AI5" s="3">
        <f t="shared" si="4"/>
        <v>0.27589861364461321</v>
      </c>
      <c r="AJ5" s="3">
        <f t="shared" si="4"/>
        <v>0.24242583695102726</v>
      </c>
      <c r="AK5" s="3">
        <f t="shared" si="5"/>
        <v>0.20968783272581404</v>
      </c>
      <c r="AL5" s="3">
        <f t="shared" si="5"/>
        <v>0.18688881141559688</v>
      </c>
      <c r="AM5" s="3">
        <f t="shared" si="5"/>
        <v>0.32285316451901402</v>
      </c>
      <c r="AN5" s="3">
        <f t="shared" si="5"/>
        <v>0.19380532976215306</v>
      </c>
      <c r="AO5" s="3">
        <f t="shared" si="5"/>
        <v>0.16922693496591473</v>
      </c>
      <c r="AP5" s="3">
        <f t="shared" si="5"/>
        <v>0.32375106906223755</v>
      </c>
      <c r="AQ5" s="3">
        <f t="shared" si="5"/>
        <v>0.34668220984419562</v>
      </c>
      <c r="AR5" s="3">
        <f t="shared" si="5"/>
        <v>0.10951272153363041</v>
      </c>
      <c r="AS5" s="3">
        <f t="shared" si="5"/>
        <v>0.26225530023838334</v>
      </c>
      <c r="AT5" s="3">
        <f t="shared" si="5"/>
        <v>0.11106769623888704</v>
      </c>
      <c r="BA5" s="3"/>
    </row>
    <row r="6" spans="2:210" x14ac:dyDescent="0.2">
      <c r="F6" s="23" t="s">
        <v>119</v>
      </c>
      <c r="G6" s="23">
        <f t="shared" si="2"/>
        <v>2.2807947754830713</v>
      </c>
      <c r="H6" s="23">
        <f t="shared" si="2"/>
        <v>0.38771559160380775</v>
      </c>
      <c r="I6" s="23">
        <f t="shared" si="2"/>
        <v>0.37665068937235469</v>
      </c>
      <c r="J6" s="23">
        <f t="shared" si="2"/>
        <v>1.9526002148838211</v>
      </c>
      <c r="K6" s="23">
        <f t="shared" si="2"/>
        <v>0.43454516890823164</v>
      </c>
      <c r="L6" s="23">
        <f t="shared" si="2"/>
        <v>0.83222582535624656</v>
      </c>
      <c r="M6" s="23">
        <f t="shared" si="2"/>
        <v>0.32734629796148051</v>
      </c>
      <c r="N6" s="23">
        <f t="shared" si="2"/>
        <v>0.41789435435637562</v>
      </c>
      <c r="O6" s="23">
        <f t="shared" si="2"/>
        <v>0.18071883137454167</v>
      </c>
      <c r="P6" s="23">
        <f t="shared" si="2"/>
        <v>0.54124467555169953</v>
      </c>
      <c r="Q6" s="23">
        <f t="shared" si="3"/>
        <v>0.55225886474799168</v>
      </c>
      <c r="R6" s="23">
        <f t="shared" si="3"/>
        <v>0.46108485181442854</v>
      </c>
      <c r="S6" s="23">
        <f t="shared" si="3"/>
        <v>0.40382046521025522</v>
      </c>
      <c r="T6" s="23">
        <f t="shared" si="3"/>
        <v>0.21798198802624791</v>
      </c>
      <c r="U6" s="23">
        <f t="shared" si="3"/>
        <v>0.20291009748834479</v>
      </c>
      <c r="V6" s="23">
        <f t="shared" si="3"/>
        <v>0.22522793162536317</v>
      </c>
      <c r="W6" s="23">
        <f t="shared" si="3"/>
        <v>0.40861397882421474</v>
      </c>
      <c r="X6" s="23">
        <f t="shared" si="3"/>
        <v>0.21851409405984248</v>
      </c>
      <c r="Y6" s="23">
        <f t="shared" si="3"/>
        <v>0.45442834241037805</v>
      </c>
      <c r="Z6" s="23">
        <f t="shared" si="3"/>
        <v>0.33576211236405079</v>
      </c>
      <c r="AA6" s="23">
        <f t="shared" si="4"/>
        <v>0.21312983470259655</v>
      </c>
      <c r="AB6" s="23">
        <f t="shared" si="4"/>
        <v>0.3223040408230356</v>
      </c>
      <c r="AC6" s="23">
        <f t="shared" si="4"/>
        <v>0.29107126799304672</v>
      </c>
      <c r="AD6" s="23">
        <f t="shared" si="4"/>
        <v>0.1236534047360114</v>
      </c>
      <c r="AE6" s="23">
        <f t="shared" si="4"/>
        <v>0.74914921430941239</v>
      </c>
      <c r="AF6" s="23">
        <f t="shared" si="4"/>
        <v>0.11274398999100331</v>
      </c>
      <c r="AG6" s="23">
        <f t="shared" si="4"/>
        <v>0.336902442737532</v>
      </c>
      <c r="AH6" s="23">
        <f t="shared" si="4"/>
        <v>0.12106471552328042</v>
      </c>
      <c r="AI6" s="23">
        <f t="shared" si="4"/>
        <v>0.22174198026544412</v>
      </c>
      <c r="AJ6" s="23">
        <f t="shared" si="4"/>
        <v>0.22803270387333252</v>
      </c>
      <c r="AK6" s="23">
        <f t="shared" si="5"/>
        <v>0.20094889194014884</v>
      </c>
      <c r="AL6" s="23">
        <f t="shared" si="5"/>
        <v>0.18274316446425887</v>
      </c>
      <c r="AM6" s="23">
        <f t="shared" si="5"/>
        <v>0.32819033707883993</v>
      </c>
      <c r="AN6" s="23">
        <f t="shared" si="5"/>
        <v>0.15545253999096936</v>
      </c>
      <c r="AO6" s="23">
        <f t="shared" si="5"/>
        <v>0.16073187731607577</v>
      </c>
      <c r="AP6" s="23">
        <f t="shared" si="5"/>
        <v>0.31924548689963261</v>
      </c>
      <c r="AQ6" s="23">
        <f t="shared" si="5"/>
        <v>0.34223030023203793</v>
      </c>
      <c r="AR6" s="23">
        <f t="shared" si="5"/>
        <v>0.10096991763794826</v>
      </c>
      <c r="AS6" s="23">
        <f t="shared" si="5"/>
        <v>0.25244868472162318</v>
      </c>
      <c r="AT6" s="23">
        <f t="shared" si="5"/>
        <v>9.1808524438858896E-2</v>
      </c>
      <c r="BA6" s="3"/>
    </row>
    <row r="7" spans="2:210" x14ac:dyDescent="0.2">
      <c r="F7" s="3" t="s">
        <v>118</v>
      </c>
      <c r="G7" s="3">
        <f t="shared" si="2"/>
        <v>2.0608317349082634</v>
      </c>
      <c r="H7" s="3">
        <f t="shared" si="2"/>
        <v>0.297119482244116</v>
      </c>
      <c r="I7" s="3">
        <f t="shared" si="2"/>
        <v>0.34262465663473352</v>
      </c>
      <c r="J7" s="3">
        <f t="shared" si="2"/>
        <v>1.8040796942130459</v>
      </c>
      <c r="K7" s="3">
        <f t="shared" si="2"/>
        <v>0.36352229093099797</v>
      </c>
      <c r="L7" s="3">
        <f t="shared" si="2"/>
        <v>0.7239970088159321</v>
      </c>
      <c r="M7" s="3">
        <f t="shared" si="2"/>
        <v>0.36738116645709168</v>
      </c>
      <c r="N7" s="3">
        <f t="shared" si="2"/>
        <v>0.42262799835745363</v>
      </c>
      <c r="O7" s="3">
        <f t="shared" si="2"/>
        <v>0.15091916396398644</v>
      </c>
      <c r="P7" s="3">
        <f t="shared" si="2"/>
        <v>0.42865644065145875</v>
      </c>
      <c r="Q7" s="3">
        <f t="shared" si="3"/>
        <v>0.47483597383224735</v>
      </c>
      <c r="R7" s="3">
        <f t="shared" si="3"/>
        <v>0.428768634547668</v>
      </c>
      <c r="S7" s="3">
        <f t="shared" si="3"/>
        <v>0.33302739778935819</v>
      </c>
      <c r="T7" s="3">
        <f t="shared" si="3"/>
        <v>0.24032461167611577</v>
      </c>
      <c r="U7" s="3">
        <f t="shared" si="3"/>
        <v>0.19601978870666234</v>
      </c>
      <c r="V7" s="3">
        <f t="shared" si="3"/>
        <v>0.23496800880632071</v>
      </c>
      <c r="W7" s="3">
        <f t="shared" si="3"/>
        <v>0.31562964854307701</v>
      </c>
      <c r="X7" s="3">
        <f t="shared" si="3"/>
        <v>0.16931855864695744</v>
      </c>
      <c r="Y7" s="3">
        <f t="shared" si="3"/>
        <v>0.38900217502217382</v>
      </c>
      <c r="Z7" s="3">
        <f t="shared" si="3"/>
        <v>0.28719490714262724</v>
      </c>
      <c r="AA7" s="3">
        <f t="shared" si="4"/>
        <v>0.1893731580894657</v>
      </c>
      <c r="AB7" s="3">
        <f t="shared" si="4"/>
        <v>0.27612515431218726</v>
      </c>
      <c r="AC7" s="3">
        <f t="shared" si="4"/>
        <v>0.24267933487706936</v>
      </c>
      <c r="AD7" s="3">
        <f t="shared" si="4"/>
        <v>0.11208267914288379</v>
      </c>
      <c r="AE7" s="3">
        <f t="shared" si="4"/>
        <v>0.74836570171854078</v>
      </c>
      <c r="AF7" s="3">
        <f t="shared" si="4"/>
        <v>9.7301296681167077E-2</v>
      </c>
      <c r="AG7" s="3">
        <f t="shared" si="4"/>
        <v>0.31577277784487812</v>
      </c>
      <c r="AH7" s="3">
        <f t="shared" si="4"/>
        <v>0.11336435523004124</v>
      </c>
      <c r="AI7" s="3">
        <f t="shared" si="4"/>
        <v>0.17819133631828316</v>
      </c>
      <c r="AJ7" s="3">
        <f t="shared" si="4"/>
        <v>0.21441404839281791</v>
      </c>
      <c r="AK7" s="3">
        <f t="shared" si="5"/>
        <v>0.19088839910072436</v>
      </c>
      <c r="AL7" s="3">
        <f t="shared" si="5"/>
        <v>0.17860435521311452</v>
      </c>
      <c r="AM7" s="3">
        <f t="shared" si="5"/>
        <v>0.3321732970284369</v>
      </c>
      <c r="AN7" s="3">
        <f t="shared" si="5"/>
        <v>0.1233502317508426</v>
      </c>
      <c r="AO7" s="3">
        <f t="shared" si="5"/>
        <v>0.15237213547956338</v>
      </c>
      <c r="AP7" s="3">
        <f t="shared" si="5"/>
        <v>0.31392870418393271</v>
      </c>
      <c r="AQ7" s="3">
        <f t="shared" si="5"/>
        <v>0.33695110772615794</v>
      </c>
      <c r="AR7" s="3">
        <f t="shared" si="5"/>
        <v>9.2159859933253249E-2</v>
      </c>
      <c r="AS7" s="3">
        <f t="shared" si="5"/>
        <v>0.24301866847947071</v>
      </c>
      <c r="AT7" s="3">
        <f t="shared" si="5"/>
        <v>7.9556036799931396E-2</v>
      </c>
      <c r="BA7" s="3"/>
    </row>
    <row r="8" spans="2:210" x14ac:dyDescent="0.2">
      <c r="F8" s="3" t="s">
        <v>117</v>
      </c>
      <c r="G8" s="3">
        <f t="shared" si="2"/>
        <v>1.8912415518124328</v>
      </c>
      <c r="H8" s="3">
        <f t="shared" si="2"/>
        <v>0.23342417497135648</v>
      </c>
      <c r="I8" s="3">
        <f t="shared" si="2"/>
        <v>0.31105348114245929</v>
      </c>
      <c r="J8" s="3">
        <f t="shared" si="2"/>
        <v>1.6797477044063289</v>
      </c>
      <c r="K8" s="3">
        <f t="shared" si="2"/>
        <v>0.28253026302195894</v>
      </c>
      <c r="L8" s="3">
        <f t="shared" si="2"/>
        <v>0.63090721010254658</v>
      </c>
      <c r="M8" s="3">
        <f t="shared" si="2"/>
        <v>0.42326735595860854</v>
      </c>
      <c r="N8" s="3">
        <f t="shared" si="2"/>
        <v>0.4238038024116037</v>
      </c>
      <c r="O8" s="3">
        <f t="shared" si="2"/>
        <v>0.14375717941295635</v>
      </c>
      <c r="P8" s="3">
        <f t="shared" si="2"/>
        <v>0.33412071479748157</v>
      </c>
      <c r="Q8" s="3">
        <f t="shared" si="3"/>
        <v>0.41145980709576074</v>
      </c>
      <c r="R8" s="3">
        <f t="shared" si="3"/>
        <v>0.39419386487689151</v>
      </c>
      <c r="S8" s="3">
        <f t="shared" si="3"/>
        <v>0.27263521782099914</v>
      </c>
      <c r="T8" s="3">
        <f t="shared" si="3"/>
        <v>0.26701462107175383</v>
      </c>
      <c r="U8" s="3">
        <f t="shared" si="3"/>
        <v>0.20581074732346477</v>
      </c>
      <c r="V8" s="3">
        <f t="shared" si="3"/>
        <v>0.2467504463601308</v>
      </c>
      <c r="W8" s="3">
        <f t="shared" si="3"/>
        <v>0.23983453944049538</v>
      </c>
      <c r="X8" s="3">
        <f t="shared" si="3"/>
        <v>0.14570377688340985</v>
      </c>
      <c r="Y8" s="3">
        <f t="shared" si="3"/>
        <v>0.33555340691665381</v>
      </c>
      <c r="Z8" s="3">
        <f t="shared" si="3"/>
        <v>0.24784649880967166</v>
      </c>
      <c r="AA8" s="3">
        <f t="shared" si="4"/>
        <v>0.17052176246817205</v>
      </c>
      <c r="AB8" s="3">
        <f t="shared" si="4"/>
        <v>0.23643889465568402</v>
      </c>
      <c r="AC8" s="3">
        <f t="shared" si="4"/>
        <v>0.20282353725415048</v>
      </c>
      <c r="AD8" s="3">
        <f t="shared" si="4"/>
        <v>0.10330108895439742</v>
      </c>
      <c r="AE8" s="3">
        <f t="shared" si="4"/>
        <v>0.74764803670537305</v>
      </c>
      <c r="AF8" s="3">
        <f t="shared" si="4"/>
        <v>8.8099375124108273E-2</v>
      </c>
      <c r="AG8" s="3">
        <f t="shared" si="4"/>
        <v>0.29923153531388041</v>
      </c>
      <c r="AH8" s="3">
        <f t="shared" si="4"/>
        <v>0.11371031662581906</v>
      </c>
      <c r="AI8" s="3">
        <f t="shared" si="4"/>
        <v>0.14222367384654258</v>
      </c>
      <c r="AJ8" s="3">
        <f t="shared" si="4"/>
        <v>0.20012094666039931</v>
      </c>
      <c r="AK8" s="3">
        <f t="shared" si="5"/>
        <v>0.18123449740383205</v>
      </c>
      <c r="AL8" s="3">
        <f t="shared" si="5"/>
        <v>0.17524763622530973</v>
      </c>
      <c r="AM8" s="3">
        <f t="shared" si="5"/>
        <v>0.33581237986532608</v>
      </c>
      <c r="AN8" s="3">
        <f t="shared" si="5"/>
        <v>9.7114039685740436E-2</v>
      </c>
      <c r="AO8" s="3">
        <f t="shared" si="5"/>
        <v>0.14461341387064222</v>
      </c>
      <c r="AP8" s="3">
        <f t="shared" si="5"/>
        <v>0.30910654418466038</v>
      </c>
      <c r="AQ8" s="3">
        <f t="shared" si="5"/>
        <v>0.33203159382653546</v>
      </c>
      <c r="AR8" s="3">
        <f t="shared" si="5"/>
        <v>8.3414174228218632E-2</v>
      </c>
      <c r="AS8" s="3">
        <f t="shared" si="5"/>
        <v>0.2343892821900399</v>
      </c>
      <c r="AT8" s="3">
        <f t="shared" si="5"/>
        <v>7.1990439250854119E-2</v>
      </c>
      <c r="BA8" s="3"/>
    </row>
    <row r="9" spans="2:210" x14ac:dyDescent="0.2">
      <c r="F9" s="3" t="s">
        <v>116</v>
      </c>
      <c r="G9" s="3">
        <f t="shared" si="2"/>
        <v>1.5574662649358104</v>
      </c>
      <c r="H9" s="3">
        <f t="shared" si="2"/>
        <v>0.18104634493786392</v>
      </c>
      <c r="I9" s="3">
        <f t="shared" si="2"/>
        <v>0.23319152224886563</v>
      </c>
      <c r="J9" s="3">
        <f t="shared" si="2"/>
        <v>1.4158877149315827</v>
      </c>
      <c r="K9" s="3">
        <f t="shared" si="2"/>
        <v>0.35780218009915166</v>
      </c>
      <c r="L9" s="3">
        <f t="shared" si="2"/>
        <v>0.42504706449262986</v>
      </c>
      <c r="M9" s="3">
        <f t="shared" si="2"/>
        <v>0.59957226070519032</v>
      </c>
      <c r="N9" s="3">
        <f t="shared" si="2"/>
        <v>0.40843869586504783</v>
      </c>
      <c r="O9" s="3">
        <f t="shared" si="2"/>
        <v>0.14230953881448224</v>
      </c>
      <c r="P9" s="3">
        <f t="shared" si="2"/>
        <v>0.17732364937960479</v>
      </c>
      <c r="Q9" s="3">
        <f t="shared" si="3"/>
        <v>0.28381560278079965</v>
      </c>
      <c r="R9" s="3">
        <f t="shared" si="3"/>
        <v>0.29997600893445664</v>
      </c>
      <c r="S9" s="3">
        <f t="shared" si="3"/>
        <v>0.14676006710971354</v>
      </c>
      <c r="T9" s="3">
        <f t="shared" si="3"/>
        <v>0.34664230440597726</v>
      </c>
      <c r="U9" s="3">
        <f t="shared" si="3"/>
        <v>0.27432968520287065</v>
      </c>
      <c r="V9" s="3">
        <f t="shared" si="3"/>
        <v>0.28491987956846443</v>
      </c>
      <c r="W9" s="3">
        <f t="shared" si="3"/>
        <v>0.1395201581590885</v>
      </c>
      <c r="X9" s="3">
        <f t="shared" si="3"/>
        <v>0.18464230469819651</v>
      </c>
      <c r="Y9" s="3">
        <f t="shared" si="3"/>
        <v>0.22771143400732205</v>
      </c>
      <c r="Z9" s="3">
        <f t="shared" si="3"/>
        <v>0.16827453166084186</v>
      </c>
      <c r="AA9" s="3">
        <f t="shared" si="4"/>
        <v>0.13223168649981953</v>
      </c>
      <c r="AB9" s="3">
        <f t="shared" si="4"/>
        <v>0.15992000960984565</v>
      </c>
      <c r="AC9" s="3">
        <f t="shared" si="4"/>
        <v>0.1207609066866628</v>
      </c>
      <c r="AD9" s="3">
        <f t="shared" si="4"/>
        <v>8.9361738418788139E-2</v>
      </c>
      <c r="AE9" s="3">
        <f t="shared" si="4"/>
        <v>0.74729352916570768</v>
      </c>
      <c r="AF9" s="3">
        <f t="shared" si="4"/>
        <v>8.0456498730297546E-2</v>
      </c>
      <c r="AG9" s="3">
        <f t="shared" si="4"/>
        <v>0.2699925568539126</v>
      </c>
      <c r="AH9" s="3">
        <f t="shared" si="4"/>
        <v>0.13780972876454142</v>
      </c>
      <c r="AI9" s="3">
        <f t="shared" si="4"/>
        <v>7.8520915563239535E-2</v>
      </c>
      <c r="AJ9" s="3">
        <f t="shared" si="4"/>
        <v>0.16579409922172866</v>
      </c>
      <c r="AK9" s="3">
        <f t="shared" si="5"/>
        <v>0.15245658512049942</v>
      </c>
      <c r="AL9" s="3">
        <f t="shared" si="5"/>
        <v>0.16941113371754823</v>
      </c>
      <c r="AM9" s="3">
        <f t="shared" si="5"/>
        <v>0.34412286181307095</v>
      </c>
      <c r="AN9" s="3">
        <f t="shared" si="5"/>
        <v>6.9142192716860118E-2</v>
      </c>
      <c r="AO9" s="3">
        <f t="shared" si="5"/>
        <v>0.13118470594474863</v>
      </c>
      <c r="AP9" s="3">
        <f t="shared" si="5"/>
        <v>0.29755294012404432</v>
      </c>
      <c r="AQ9" s="3">
        <f t="shared" si="5"/>
        <v>0.31891326538765791</v>
      </c>
      <c r="AR9" s="3">
        <f t="shared" si="5"/>
        <v>6.3561561889263457E-2</v>
      </c>
      <c r="AS9" s="3">
        <f t="shared" si="5"/>
        <v>0.21628306390794225</v>
      </c>
      <c r="AT9" s="3">
        <f t="shared" si="5"/>
        <v>6.4098550208178298E-2</v>
      </c>
    </row>
    <row r="10" spans="2:210" x14ac:dyDescent="0.2">
      <c r="F10" s="3" t="s">
        <v>115</v>
      </c>
      <c r="G10" s="3">
        <f t="shared" si="2"/>
        <v>1.2202022355043134</v>
      </c>
      <c r="H10" s="3">
        <f t="shared" si="2"/>
        <v>0.19314762928061038</v>
      </c>
      <c r="I10" s="3">
        <f t="shared" si="2"/>
        <v>0.16441940229780339</v>
      </c>
      <c r="J10" s="3">
        <f t="shared" si="2"/>
        <v>1.1955493598345697</v>
      </c>
      <c r="K10" s="3">
        <f t="shared" si="2"/>
        <v>0.59183308693992565</v>
      </c>
      <c r="L10" s="3">
        <f t="shared" si="2"/>
        <v>0.17992877293405451</v>
      </c>
      <c r="M10" s="3">
        <f t="shared" si="2"/>
        <v>0.78964497715707327</v>
      </c>
      <c r="N10" s="3">
        <f t="shared" si="2"/>
        <v>0.3371620900799146</v>
      </c>
      <c r="O10" s="3">
        <f t="shared" si="2"/>
        <v>0.20150823402911236</v>
      </c>
      <c r="P10" s="3">
        <f t="shared" si="2"/>
        <v>0.41040937923281307</v>
      </c>
      <c r="Q10" s="3">
        <f t="shared" si="3"/>
        <v>0.17138885115541974</v>
      </c>
      <c r="R10" s="3">
        <f t="shared" si="3"/>
        <v>0.1837764859991147</v>
      </c>
      <c r="S10" s="3">
        <f t="shared" si="3"/>
        <v>8.7057619216809753E-2</v>
      </c>
      <c r="T10" s="3">
        <f t="shared" si="3"/>
        <v>0.45143643054531007</v>
      </c>
      <c r="U10" s="3">
        <f t="shared" si="3"/>
        <v>0.38661336347221187</v>
      </c>
      <c r="V10" s="3">
        <f t="shared" si="3"/>
        <v>0.34512264788768571</v>
      </c>
      <c r="W10" s="3">
        <f t="shared" si="3"/>
        <v>0.21779342858163486</v>
      </c>
      <c r="X10" s="3">
        <f t="shared" si="3"/>
        <v>0.26946587327543969</v>
      </c>
      <c r="Y10" s="3">
        <f t="shared" si="3"/>
        <v>0.13128643187022931</v>
      </c>
      <c r="Z10" s="3">
        <f t="shared" si="3"/>
        <v>9.6904134090954011E-2</v>
      </c>
      <c r="AA10" s="3">
        <f t="shared" si="4"/>
        <v>9.9023939493000437E-2</v>
      </c>
      <c r="AB10" s="3">
        <f t="shared" si="4"/>
        <v>0.15817572613018516</v>
      </c>
      <c r="AC10" s="3">
        <f t="shared" si="4"/>
        <v>6.6140706728848128E-2</v>
      </c>
      <c r="AD10" s="3">
        <f t="shared" si="4"/>
        <v>7.7521428807552153E-2</v>
      </c>
      <c r="AE10" s="3">
        <f t="shared" si="4"/>
        <v>0.75788735299157295</v>
      </c>
      <c r="AF10" s="3">
        <f t="shared" si="4"/>
        <v>7.4656646097963048E-2</v>
      </c>
      <c r="AG10" s="3">
        <f t="shared" si="4"/>
        <v>0.26365663969397557</v>
      </c>
      <c r="AH10" s="3">
        <f t="shared" si="4"/>
        <v>0.18482728965679857</v>
      </c>
      <c r="AI10" s="3">
        <f t="shared" si="4"/>
        <v>7.5028288730909831E-2</v>
      </c>
      <c r="AJ10" s="3">
        <f t="shared" si="4"/>
        <v>0.13613447174600563</v>
      </c>
      <c r="AK10" s="3">
        <f t="shared" si="5"/>
        <v>0.11774255846771775</v>
      </c>
      <c r="AL10" s="3">
        <f t="shared" si="5"/>
        <v>0.1724451093861627</v>
      </c>
      <c r="AM10" s="3">
        <f t="shared" si="5"/>
        <v>0.35574564511866225</v>
      </c>
      <c r="AN10" s="3">
        <f t="shared" si="5"/>
        <v>0.12760438139476196</v>
      </c>
      <c r="AO10" s="3">
        <f t="shared" si="5"/>
        <v>0.12696796265253815</v>
      </c>
      <c r="AP10" s="3">
        <f t="shared" si="5"/>
        <v>0.29079157053662891</v>
      </c>
      <c r="AQ10" s="3">
        <f t="shared" si="5"/>
        <v>0.3055501364063648</v>
      </c>
      <c r="AR10" s="3">
        <f t="shared" si="5"/>
        <v>4.0935585386060576E-2</v>
      </c>
      <c r="AS10" s="3">
        <f t="shared" si="5"/>
        <v>0.20375980023956597</v>
      </c>
      <c r="AT10" s="3">
        <f t="shared" si="5"/>
        <v>6.7521048238088063E-2</v>
      </c>
    </row>
    <row r="11" spans="2:210" x14ac:dyDescent="0.2">
      <c r="F11" s="3" t="s">
        <v>114</v>
      </c>
      <c r="G11" s="3">
        <f t="shared" si="2"/>
        <v>0.75539071578123995</v>
      </c>
      <c r="H11" s="3">
        <f t="shared" si="2"/>
        <v>0.15284623054092702</v>
      </c>
      <c r="I11" s="3">
        <f t="shared" si="2"/>
        <v>0.10752962116694767</v>
      </c>
      <c r="J11" s="3">
        <f t="shared" si="2"/>
        <v>1.0721179202256277</v>
      </c>
      <c r="K11" s="3">
        <f t="shared" si="2"/>
        <v>0.88674890729012246</v>
      </c>
      <c r="L11" s="3">
        <f t="shared" si="2"/>
        <v>0.33919816605466968</v>
      </c>
      <c r="M11" s="3">
        <f t="shared" si="2"/>
        <v>0.89091153942147616</v>
      </c>
      <c r="N11" s="3">
        <f t="shared" si="2"/>
        <v>0.28712337577455399</v>
      </c>
      <c r="O11" s="3">
        <f t="shared" si="2"/>
        <v>0.28401354187402283</v>
      </c>
      <c r="P11" s="3">
        <f t="shared" si="2"/>
        <v>0.62766629529547291</v>
      </c>
      <c r="Q11" s="3">
        <f t="shared" si="3"/>
        <v>9.1533277620566206E-2</v>
      </c>
      <c r="R11" s="3">
        <f t="shared" si="3"/>
        <v>5.3438319529804879E-2</v>
      </c>
      <c r="S11" s="3">
        <f t="shared" si="3"/>
        <v>0.18046251567190105</v>
      </c>
      <c r="T11" s="3">
        <f t="shared" si="3"/>
        <v>0.55812011497003167</v>
      </c>
      <c r="U11" s="3">
        <f t="shared" si="3"/>
        <v>0.53000146474896126</v>
      </c>
      <c r="V11" s="3">
        <f t="shared" si="3"/>
        <v>0.40999122637996871</v>
      </c>
      <c r="W11" s="3">
        <f t="shared" si="3"/>
        <v>0.43834271205246778</v>
      </c>
      <c r="X11" s="3">
        <f t="shared" si="3"/>
        <v>0.33294658920081782</v>
      </c>
      <c r="Y11" s="3">
        <f t="shared" si="3"/>
        <v>6.1405664434234189E-2</v>
      </c>
      <c r="Z11" s="3">
        <f t="shared" si="3"/>
        <v>5.6355965182947561E-2</v>
      </c>
      <c r="AA11" s="3">
        <f t="shared" si="4"/>
        <v>8.1164887904126556E-2</v>
      </c>
      <c r="AB11" s="3">
        <f t="shared" si="4"/>
        <v>0.24131986072150929</v>
      </c>
      <c r="AC11" s="3">
        <f t="shared" si="4"/>
        <v>9.6931558761213593E-2</v>
      </c>
      <c r="AD11" s="3">
        <f t="shared" si="4"/>
        <v>5.1482057316561566E-2</v>
      </c>
      <c r="AE11" s="3">
        <f t="shared" si="4"/>
        <v>0.78680828782729928</v>
      </c>
      <c r="AF11" s="3">
        <f t="shared" si="4"/>
        <v>5.8553937401818808E-2</v>
      </c>
      <c r="AG11" s="3">
        <f t="shared" si="4"/>
        <v>0.27733441963373229</v>
      </c>
      <c r="AH11" s="3">
        <f t="shared" si="4"/>
        <v>0.23208278843859192</v>
      </c>
      <c r="AI11" s="3">
        <f t="shared" si="4"/>
        <v>0.11459700252661197</v>
      </c>
      <c r="AJ11" s="3">
        <f t="shared" si="4"/>
        <v>0.12794112926508713</v>
      </c>
      <c r="AK11" s="3">
        <f t="shared" si="5"/>
        <v>8.6367871629508305E-2</v>
      </c>
      <c r="AL11" s="3">
        <f t="shared" si="5"/>
        <v>0.18772029785179398</v>
      </c>
      <c r="AM11" s="3">
        <f t="shared" si="5"/>
        <v>0.36477726924753467</v>
      </c>
      <c r="AN11" s="3">
        <f t="shared" si="5"/>
        <v>0.21240852537270397</v>
      </c>
      <c r="AO11" s="3">
        <f t="shared" si="5"/>
        <v>0.1357469253080531</v>
      </c>
      <c r="AP11" s="3">
        <f t="shared" si="5"/>
        <v>0.30327812429579626</v>
      </c>
      <c r="AQ11" s="3">
        <f t="shared" si="5"/>
        <v>0.30146343486594224</v>
      </c>
      <c r="AR11" s="3">
        <f t="shared" si="5"/>
        <v>2.0667515854247715E-2</v>
      </c>
      <c r="AS11" s="3">
        <f t="shared" si="5"/>
        <v>0.20204089991243862</v>
      </c>
      <c r="AT11" s="3">
        <f t="shared" si="5"/>
        <v>7.3212664488924772E-2</v>
      </c>
    </row>
    <row r="12" spans="2:210" x14ac:dyDescent="0.2">
      <c r="E12" s="11"/>
      <c r="F12" s="11" t="s">
        <v>113</v>
      </c>
      <c r="G12" s="11">
        <f t="shared" ref="G12:AT12" si="6">SQRT(SUMXMY2(AW18:AW49,$F18:$F49)/COUNT(AW18:AW49))</f>
        <v>0.35841933131883758</v>
      </c>
      <c r="H12" s="11">
        <f t="shared" si="6"/>
        <v>0.19415990325511742</v>
      </c>
      <c r="I12" s="11">
        <f t="shared" si="6"/>
        <v>0.27538943692390316</v>
      </c>
      <c r="J12" s="11">
        <f t="shared" si="6"/>
        <v>0.28515370569587711</v>
      </c>
      <c r="K12" s="11">
        <f t="shared" si="6"/>
        <v>0.20245400369454605</v>
      </c>
      <c r="L12" s="11">
        <f t="shared" si="6"/>
        <v>0.23568108366816559</v>
      </c>
      <c r="M12" s="11">
        <f t="shared" si="6"/>
        <v>0.13056298056381913</v>
      </c>
      <c r="N12" s="11">
        <f t="shared" si="6"/>
        <v>0.14991054476702528</v>
      </c>
      <c r="O12" s="11">
        <f t="shared" si="6"/>
        <v>0.14346047736495385</v>
      </c>
      <c r="P12" s="11">
        <f t="shared" si="6"/>
        <v>0.11005863870395481</v>
      </c>
      <c r="Q12" s="11">
        <f t="shared" si="6"/>
        <v>0.1564268131291297</v>
      </c>
      <c r="R12" s="11">
        <f t="shared" si="6"/>
        <v>0.37323548386782757</v>
      </c>
      <c r="S12" s="11">
        <f t="shared" si="6"/>
        <v>8.4263433281663025E-2</v>
      </c>
      <c r="T12" s="11">
        <f t="shared" si="6"/>
        <v>9.0874082113041141E-2</v>
      </c>
      <c r="U12" s="11">
        <f t="shared" si="6"/>
        <v>8.9708196219741909E-2</v>
      </c>
      <c r="V12" s="11">
        <f t="shared" si="6"/>
        <v>6.0433173749442202E-2</v>
      </c>
      <c r="W12" s="11">
        <f t="shared" si="6"/>
        <v>7.3501693121330883E-2</v>
      </c>
      <c r="X12" s="11">
        <f t="shared" si="6"/>
        <v>5.2706820210593065E-2</v>
      </c>
      <c r="Y12" s="11">
        <f t="shared" si="6"/>
        <v>0.14743830197906019</v>
      </c>
      <c r="Z12" s="11">
        <f t="shared" si="6"/>
        <v>0.13491667081742814</v>
      </c>
      <c r="AA12" s="11">
        <f t="shared" si="6"/>
        <v>0.10917996095599618</v>
      </c>
      <c r="AB12" s="11">
        <f t="shared" si="6"/>
        <v>8.6194027513414539E-2</v>
      </c>
      <c r="AC12" s="11">
        <f t="shared" si="6"/>
        <v>3.9761344420981233E-2</v>
      </c>
      <c r="AD12" s="11">
        <f t="shared" si="6"/>
        <v>6.4459612801503613E-2</v>
      </c>
      <c r="AE12" s="11">
        <f t="shared" si="6"/>
        <v>0.12876783662256308</v>
      </c>
      <c r="AF12" s="11">
        <f t="shared" si="6"/>
        <v>8.7245478153844272E-2</v>
      </c>
      <c r="AG12" s="11">
        <f t="shared" si="6"/>
        <v>9.3407995190916707E-2</v>
      </c>
      <c r="AH12" s="11">
        <f t="shared" si="6"/>
        <v>5.5581925779926857E-2</v>
      </c>
      <c r="AI12" s="11">
        <f t="shared" si="6"/>
        <v>3.6990460912840833E-2</v>
      </c>
      <c r="AJ12" s="11">
        <f t="shared" si="6"/>
        <v>9.8982275352323054E-2</v>
      </c>
      <c r="AK12" s="11">
        <f t="shared" si="6"/>
        <v>0.12852396703243288</v>
      </c>
      <c r="AL12" s="11">
        <f t="shared" si="6"/>
        <v>4.3537282787113114E-2</v>
      </c>
      <c r="AM12" s="11">
        <f t="shared" si="6"/>
        <v>7.1365140608471225E-2</v>
      </c>
      <c r="AN12" s="11">
        <f t="shared" si="6"/>
        <v>9.4424947905456372E-2</v>
      </c>
      <c r="AO12" s="11">
        <f t="shared" si="6"/>
        <v>5.3274655516256916E-2</v>
      </c>
      <c r="AP12" s="11">
        <f t="shared" si="6"/>
        <v>3.6774599594321174E-2</v>
      </c>
      <c r="AQ12" s="11">
        <f t="shared" si="6"/>
        <v>6.8814459521086058E-2</v>
      </c>
      <c r="AR12" s="11">
        <f t="shared" si="6"/>
        <v>6.5872260427742885E-2</v>
      </c>
      <c r="AS12" s="11">
        <f t="shared" si="6"/>
        <v>7.4827600884385712E-2</v>
      </c>
      <c r="AT12" s="11">
        <f t="shared" si="6"/>
        <v>5.9926842625827273E-2</v>
      </c>
    </row>
    <row r="13" spans="2:210" x14ac:dyDescent="0.2">
      <c r="E13" s="9"/>
      <c r="F13" s="9" t="s">
        <v>112</v>
      </c>
      <c r="G13" s="9">
        <f t="shared" ref="G13:AT13" si="7">SQRT(SUMXMY2(AW50:AW81,$F50:$F81)/COUNT(AW50:AW81))</f>
        <v>1.6282094290033489</v>
      </c>
      <c r="H13" s="9">
        <f t="shared" si="7"/>
        <v>0.43164116428153904</v>
      </c>
      <c r="I13" s="9">
        <f t="shared" si="7"/>
        <v>0.35063310725588648</v>
      </c>
      <c r="J13" s="9">
        <f t="shared" si="7"/>
        <v>1.3269193252011149</v>
      </c>
      <c r="K13" s="9">
        <f t="shared" si="7"/>
        <v>0.36880357878398101</v>
      </c>
      <c r="L13" s="9">
        <f t="shared" si="7"/>
        <v>0.5787827825499553</v>
      </c>
      <c r="M13" s="9">
        <f t="shared" si="7"/>
        <v>0.38222113380945072</v>
      </c>
      <c r="N13" s="9">
        <f t="shared" si="7"/>
        <v>0.32754332043511786</v>
      </c>
      <c r="O13" s="9">
        <f t="shared" si="7"/>
        <v>0.16736599842656225</v>
      </c>
      <c r="P13" s="9">
        <f t="shared" si="7"/>
        <v>0.3732990025140227</v>
      </c>
      <c r="Q13" s="9">
        <f t="shared" si="7"/>
        <v>0.2505226906052383</v>
      </c>
      <c r="R13" s="9">
        <f t="shared" si="7"/>
        <v>0.44007389579897216</v>
      </c>
      <c r="S13" s="9">
        <f t="shared" si="7"/>
        <v>0.2719545987778651</v>
      </c>
      <c r="T13" s="9">
        <f t="shared" si="7"/>
        <v>0.28793689897047603</v>
      </c>
      <c r="U13" s="9">
        <f t="shared" si="7"/>
        <v>0.27285892665145406</v>
      </c>
      <c r="V13" s="9">
        <f t="shared" si="7"/>
        <v>0.21511222185622955</v>
      </c>
      <c r="W13" s="9">
        <f t="shared" si="7"/>
        <v>0.28673266122150709</v>
      </c>
      <c r="X13" s="9">
        <f t="shared" si="7"/>
        <v>0.19714737748164521</v>
      </c>
      <c r="Y13" s="9">
        <f t="shared" si="7"/>
        <v>0.20434062370031544</v>
      </c>
      <c r="Z13" s="9">
        <f t="shared" si="7"/>
        <v>0.15362477945434241</v>
      </c>
      <c r="AA13" s="9">
        <f t="shared" si="7"/>
        <v>0.11231486583893381</v>
      </c>
      <c r="AB13" s="9">
        <f t="shared" si="7"/>
        <v>0.25629155657643365</v>
      </c>
      <c r="AC13" s="9">
        <f t="shared" si="7"/>
        <v>0.1755645182484116</v>
      </c>
      <c r="AD13" s="9">
        <f t="shared" si="7"/>
        <v>8.4465182607961459E-2</v>
      </c>
      <c r="AE13" s="9">
        <f t="shared" si="7"/>
        <v>0.57469189091736483</v>
      </c>
      <c r="AF13" s="9">
        <f t="shared" si="7"/>
        <v>9.3192640456418424E-2</v>
      </c>
      <c r="AG13" s="9">
        <f t="shared" si="7"/>
        <v>0.26625800786200748</v>
      </c>
      <c r="AH13" s="9">
        <f t="shared" si="7"/>
        <v>0.1403381901137305</v>
      </c>
      <c r="AI13" s="9">
        <f t="shared" si="7"/>
        <v>0.12570973364633262</v>
      </c>
      <c r="AJ13" s="9">
        <f t="shared" si="7"/>
        <v>0.20865227375906448</v>
      </c>
      <c r="AK13" s="9">
        <f t="shared" si="7"/>
        <v>0.18820396631508199</v>
      </c>
      <c r="AL13" s="9">
        <f t="shared" si="7"/>
        <v>0.1425345817650939</v>
      </c>
      <c r="AM13" s="9">
        <f t="shared" si="7"/>
        <v>0.264699462802444</v>
      </c>
      <c r="AN13" s="9">
        <f t="shared" si="7"/>
        <v>0.15115424295605298</v>
      </c>
      <c r="AO13" s="9">
        <f t="shared" si="7"/>
        <v>0.14136899425360988</v>
      </c>
      <c r="AP13" s="9">
        <f t="shared" si="7"/>
        <v>0.25337816711220856</v>
      </c>
      <c r="AQ13" s="9">
        <f t="shared" si="7"/>
        <v>0.28287684152409404</v>
      </c>
      <c r="AR13" s="9">
        <f t="shared" si="7"/>
        <v>9.6221435616699921E-2</v>
      </c>
      <c r="AS13" s="9">
        <f t="shared" si="7"/>
        <v>0.20869943492433715</v>
      </c>
      <c r="AT13" s="9">
        <f t="shared" si="7"/>
        <v>6.1864839275030434E-2</v>
      </c>
    </row>
    <row r="14" spans="2:210" x14ac:dyDescent="0.2">
      <c r="E14" s="7"/>
      <c r="F14" s="7" t="s">
        <v>111</v>
      </c>
      <c r="G14" s="7">
        <f t="shared" ref="G14:AT14" si="8">SQRT(SUMXMY2(AW82:AW113,$F82:$F113)/COUNT(AW82:AW113))</f>
        <v>3.0907390212311996</v>
      </c>
      <c r="H14" s="7">
        <f t="shared" si="8"/>
        <v>0.41078221678862142</v>
      </c>
      <c r="I14" s="7">
        <f t="shared" si="8"/>
        <v>0.33524495037225654</v>
      </c>
      <c r="J14" s="7">
        <f t="shared" si="8"/>
        <v>2.7103930215617704</v>
      </c>
      <c r="K14" s="7">
        <f t="shared" si="8"/>
        <v>0.85226522076453926</v>
      </c>
      <c r="L14" s="7">
        <f t="shared" si="8"/>
        <v>1.0733881464143242</v>
      </c>
      <c r="M14" s="7">
        <f t="shared" si="8"/>
        <v>0.86567440904157733</v>
      </c>
      <c r="N14" s="7">
        <f t="shared" si="8"/>
        <v>0.57557257238245585</v>
      </c>
      <c r="O14" s="7">
        <f t="shared" si="8"/>
        <v>0.23681830390516537</v>
      </c>
      <c r="P14" s="7">
        <f t="shared" si="8"/>
        <v>0.85105532910971404</v>
      </c>
      <c r="Q14" s="7">
        <f t="shared" si="8"/>
        <v>0.77529029967905783</v>
      </c>
      <c r="R14" s="7">
        <f t="shared" si="8"/>
        <v>0.33965921326244169</v>
      </c>
      <c r="S14" s="7">
        <f t="shared" si="8"/>
        <v>0.54153842608232405</v>
      </c>
      <c r="T14" s="7">
        <f t="shared" si="8"/>
        <v>0.49586616828115421</v>
      </c>
      <c r="U14" s="7">
        <f t="shared" si="8"/>
        <v>0.4519135124712238</v>
      </c>
      <c r="V14" s="7">
        <f t="shared" si="8"/>
        <v>0.43040924996943641</v>
      </c>
      <c r="W14" s="7">
        <f t="shared" si="8"/>
        <v>0.62761142225694455</v>
      </c>
      <c r="X14" s="7">
        <f t="shared" si="8"/>
        <v>0.40461980225625155</v>
      </c>
      <c r="Y14" s="7">
        <f t="shared" si="8"/>
        <v>0.63420831051017967</v>
      </c>
      <c r="Z14" s="7">
        <f t="shared" si="8"/>
        <v>0.46236467315405388</v>
      </c>
      <c r="AA14" s="7">
        <f t="shared" si="8"/>
        <v>0.2866675606940608</v>
      </c>
      <c r="AB14" s="7">
        <f t="shared" si="8"/>
        <v>0.42524798161710847</v>
      </c>
      <c r="AC14" s="7">
        <f t="shared" si="8"/>
        <v>0.40134613827371912</v>
      </c>
      <c r="AD14" s="7">
        <f t="shared" si="8"/>
        <v>0.16083382703467783</v>
      </c>
      <c r="AE14" s="7">
        <f t="shared" si="8"/>
        <v>1.1665942950082153</v>
      </c>
      <c r="AF14" s="7">
        <f t="shared" si="8"/>
        <v>0.13429190984227443</v>
      </c>
      <c r="AG14" s="7">
        <f t="shared" si="8"/>
        <v>0.47176144543359255</v>
      </c>
      <c r="AH14" s="7">
        <f t="shared" si="8"/>
        <v>0.22545250317725704</v>
      </c>
      <c r="AI14" s="7">
        <f t="shared" si="8"/>
        <v>0.31945188170510885</v>
      </c>
      <c r="AJ14" s="7">
        <f t="shared" si="8"/>
        <v>0.26170579706239439</v>
      </c>
      <c r="AK14" s="7">
        <f t="shared" si="8"/>
        <v>0.19995112594913464</v>
      </c>
      <c r="AL14" s="7">
        <f t="shared" si="8"/>
        <v>0.27525679205605696</v>
      </c>
      <c r="AM14" s="7">
        <f t="shared" si="8"/>
        <v>0.51701279796330391</v>
      </c>
      <c r="AN14" s="7">
        <f t="shared" si="8"/>
        <v>0.21598417517566362</v>
      </c>
      <c r="AO14" s="7">
        <f t="shared" si="8"/>
        <v>0.21416862136607348</v>
      </c>
      <c r="AP14" s="7">
        <f t="shared" si="8"/>
        <v>0.47371527479009828</v>
      </c>
      <c r="AQ14" s="7">
        <f t="shared" si="8"/>
        <v>0.49140663971598658</v>
      </c>
      <c r="AR14" s="7">
        <f t="shared" si="8"/>
        <v>9.0336064642995095E-2</v>
      </c>
      <c r="AS14" s="7">
        <f t="shared" si="8"/>
        <v>0.34627095828932214</v>
      </c>
      <c r="AT14" s="7">
        <f t="shared" si="8"/>
        <v>0.13084227941311677</v>
      </c>
    </row>
    <row r="16" spans="2:210" ht="17" x14ac:dyDescent="0.25">
      <c r="B16" s="5" t="s">
        <v>124</v>
      </c>
      <c r="F16" s="2" t="s">
        <v>125</v>
      </c>
      <c r="CM16" t="s">
        <v>126</v>
      </c>
      <c r="CP16" t="s">
        <v>127</v>
      </c>
      <c r="CS16" t="s">
        <v>128</v>
      </c>
      <c r="CU16" s="3"/>
      <c r="CV16" t="s">
        <v>143</v>
      </c>
      <c r="CX16" s="3"/>
      <c r="CY16" t="s">
        <v>148</v>
      </c>
      <c r="DA16" s="3"/>
      <c r="DB16" t="s">
        <v>129</v>
      </c>
      <c r="DD16" s="3"/>
      <c r="DE16" t="s">
        <v>131</v>
      </c>
      <c r="DG16" s="3"/>
      <c r="DH16" t="s">
        <v>146</v>
      </c>
      <c r="DJ16" s="3"/>
      <c r="DK16" t="s">
        <v>147</v>
      </c>
      <c r="DM16" s="3"/>
      <c r="DN16" t="s">
        <v>135</v>
      </c>
      <c r="DP16" s="3"/>
      <c r="DQ16" t="s">
        <v>138</v>
      </c>
      <c r="DS16" s="3"/>
      <c r="DT16" t="s">
        <v>149</v>
      </c>
      <c r="DV16" s="3"/>
      <c r="DW16" t="s">
        <v>130</v>
      </c>
      <c r="DY16" s="3"/>
      <c r="DZ16" t="s">
        <v>132</v>
      </c>
      <c r="EB16" s="3"/>
      <c r="EC16" t="s">
        <v>133</v>
      </c>
      <c r="EE16" s="3"/>
      <c r="EF16" t="s">
        <v>134</v>
      </c>
      <c r="EH16" s="3"/>
      <c r="EI16" t="s">
        <v>136</v>
      </c>
      <c r="EK16" s="3"/>
      <c r="EL16" t="s">
        <v>137</v>
      </c>
      <c r="EO16" t="s">
        <v>139</v>
      </c>
      <c r="ER16" t="s">
        <v>140</v>
      </c>
      <c r="EU16" t="s">
        <v>141</v>
      </c>
      <c r="EX16" t="s">
        <v>164</v>
      </c>
      <c r="FA16" t="s">
        <v>142</v>
      </c>
      <c r="FD16" t="s">
        <v>150</v>
      </c>
      <c r="FG16" t="s">
        <v>144</v>
      </c>
      <c r="FJ16" t="s">
        <v>151</v>
      </c>
      <c r="FM16" t="s">
        <v>145</v>
      </c>
      <c r="FP16" t="s">
        <v>152</v>
      </c>
      <c r="FS16" t="s">
        <v>165</v>
      </c>
      <c r="FV16" s="18" t="s">
        <v>154</v>
      </c>
      <c r="FY16" t="s">
        <v>153</v>
      </c>
      <c r="GB16" t="s">
        <v>158</v>
      </c>
      <c r="GE16" t="s">
        <v>155</v>
      </c>
      <c r="GH16" s="18" t="s">
        <v>156</v>
      </c>
      <c r="GI16" s="18"/>
      <c r="GJ16" s="18"/>
      <c r="GK16" t="s">
        <v>161</v>
      </c>
      <c r="GL16" s="18"/>
      <c r="GM16" s="18"/>
      <c r="GN16" t="s">
        <v>162</v>
      </c>
      <c r="GQ16" t="s">
        <v>163</v>
      </c>
      <c r="GT16" t="s">
        <v>159</v>
      </c>
      <c r="GW16" t="s">
        <v>160</v>
      </c>
      <c r="GX16" s="18"/>
      <c r="GY16" s="18"/>
      <c r="GZ16" t="s">
        <v>157</v>
      </c>
      <c r="HA16" s="18"/>
      <c r="HB16" s="18"/>
    </row>
    <row r="17" spans="1:225" s="6" customFormat="1" ht="17" x14ac:dyDescent="0.25">
      <c r="A17" s="16"/>
      <c r="B17" s="16" t="s">
        <v>108</v>
      </c>
      <c r="E17" s="7" t="s">
        <v>109</v>
      </c>
      <c r="F17" s="2" t="s">
        <v>107</v>
      </c>
      <c r="G17" s="6" t="str">
        <f t="shared" ref="G17:AT17" si="9">AW17</f>
        <v>HF-3c</v>
      </c>
      <c r="H17" s="6" t="str">
        <f t="shared" si="9"/>
        <v>PBEh-3c</v>
      </c>
      <c r="I17" s="6" t="str">
        <f t="shared" si="9"/>
        <v>r2SCAN-3c</v>
      </c>
      <c r="J17" s="6" t="str">
        <f t="shared" si="9"/>
        <v>HF-D4</v>
      </c>
      <c r="K17" s="6" t="str">
        <f t="shared" si="9"/>
        <v>BP86-D4</v>
      </c>
      <c r="L17" s="6" t="str">
        <f t="shared" si="9"/>
        <v>PBE-D4</v>
      </c>
      <c r="M17" s="6" t="str">
        <f t="shared" si="9"/>
        <v>BLYP-D4</v>
      </c>
      <c r="N17" s="6" t="str">
        <f t="shared" si="9"/>
        <v>B97M-V</v>
      </c>
      <c r="O17" s="6" t="str">
        <f t="shared" si="9"/>
        <v>B97M-D4</v>
      </c>
      <c r="P17" s="6" t="str">
        <f t="shared" si="9"/>
        <v>TPSS-D4</v>
      </c>
      <c r="Q17" s="6" t="str">
        <f t="shared" si="9"/>
        <v>r2SCAN-D4</v>
      </c>
      <c r="R17" s="6" t="str">
        <f t="shared" si="9"/>
        <v>M06-2X</v>
      </c>
      <c r="S17" s="6" t="str">
        <f t="shared" si="9"/>
        <v>PBE0-D4</v>
      </c>
      <c r="T17" s="6" t="str">
        <f t="shared" si="9"/>
        <v>B1LYP-D4</v>
      </c>
      <c r="U17" s="6" t="str">
        <f t="shared" si="9"/>
        <v>B3LYP-D4</v>
      </c>
      <c r="V17" s="6" t="str">
        <f t="shared" si="9"/>
        <v>BH&amp;HLYP-D4</v>
      </c>
      <c r="W17" s="6" t="str">
        <f t="shared" si="9"/>
        <v>TPSSh-D4</v>
      </c>
      <c r="X17" s="6" t="str">
        <f t="shared" si="9"/>
        <v>TPSS0-D4</v>
      </c>
      <c r="Y17" s="6" t="str">
        <f t="shared" si="9"/>
        <v>r2SCANh-D4</v>
      </c>
      <c r="Z17" s="6" t="str">
        <f t="shared" si="9"/>
        <v>r2SCAN0-D4</v>
      </c>
      <c r="AA17" s="6" t="str">
        <f t="shared" si="9"/>
        <v>r2SCAN50-D4</v>
      </c>
      <c r="AB17" s="6" t="str">
        <f t="shared" si="9"/>
        <v>CAM-B3LYP-D4</v>
      </c>
      <c r="AC17" s="6" t="str">
        <f t="shared" si="9"/>
        <v>wr2SCAN-D4</v>
      </c>
      <c r="AD17" s="6" t="str">
        <f t="shared" si="9"/>
        <v>wB97X-V</v>
      </c>
      <c r="AE17" s="6" t="str">
        <f t="shared" si="9"/>
        <v>wB97X-D4</v>
      </c>
      <c r="AF17" s="6" t="str">
        <f t="shared" si="9"/>
        <v>wB97M-V</v>
      </c>
      <c r="AG17" s="6" t="str">
        <f t="shared" si="9"/>
        <v>wB97M-D4</v>
      </c>
      <c r="AH17" s="6" t="str">
        <f t="shared" si="9"/>
        <v>B2PLYP-D4</v>
      </c>
      <c r="AI17" s="6" t="str">
        <f t="shared" si="9"/>
        <v>PBE0-DH-D4</v>
      </c>
      <c r="AJ17" s="6" t="str">
        <f t="shared" si="9"/>
        <v>PWPB95-D4</v>
      </c>
      <c r="AK17" s="6" t="str">
        <f t="shared" si="9"/>
        <v>Pr2SCAN69-D4</v>
      </c>
      <c r="AL17" s="6" t="str">
        <f t="shared" si="9"/>
        <v>revDSD-PBEP86-D4</v>
      </c>
      <c r="AM17" s="6" t="str">
        <f t="shared" si="9"/>
        <v>revDSD-BLYP-D4</v>
      </c>
      <c r="AN17" s="6" t="str">
        <f t="shared" si="9"/>
        <v>revDSD-PBE-D4</v>
      </c>
      <c r="AO17" s="6" t="str">
        <f t="shared" si="9"/>
        <v>xDSD75-PBEP86-D4</v>
      </c>
      <c r="AP17" s="6" t="str">
        <f t="shared" si="9"/>
        <v>SCS-dRPA75-D4</v>
      </c>
      <c r="AQ17" s="6" t="str">
        <f t="shared" si="9"/>
        <v>DSD-PBEdRPA-D4</v>
      </c>
      <c r="AR17" s="6" t="str">
        <f t="shared" si="9"/>
        <v>wB97M(2)</v>
      </c>
      <c r="AS17" s="6" t="str">
        <f t="shared" si="9"/>
        <v>wDSD72-PBEP86-D4 (w=0.13)</v>
      </c>
      <c r="AT17" s="6" t="str">
        <f t="shared" si="9"/>
        <v>wPr2SCAN50-D4</v>
      </c>
      <c r="AV17" s="17"/>
      <c r="AW17" s="6" t="str">
        <f>CM16</f>
        <v>HF-3c</v>
      </c>
      <c r="AX17" s="6" t="str">
        <f>CP16</f>
        <v>PBEh-3c</v>
      </c>
      <c r="AY17" s="6" t="str">
        <f>CS16</f>
        <v>r2SCAN-3c</v>
      </c>
      <c r="AZ17" s="6" t="str">
        <f>CV16</f>
        <v>HF-D4</v>
      </c>
      <c r="BA17" s="6" t="str">
        <f>CY16</f>
        <v>BP86-D4</v>
      </c>
      <c r="BB17" s="6" t="str">
        <f>DB16</f>
        <v>PBE-D4</v>
      </c>
      <c r="BC17" s="6" t="str">
        <f>DE16</f>
        <v>BLYP-D4</v>
      </c>
      <c r="BD17" s="6" t="str">
        <f>DH16</f>
        <v>B97M-V</v>
      </c>
      <c r="BE17" s="6" t="str">
        <f>DK16</f>
        <v>B97M-D4</v>
      </c>
      <c r="BF17" s="6" t="str">
        <f>DN16</f>
        <v>TPSS-D4</v>
      </c>
      <c r="BG17" s="6" t="str">
        <f>DQ16</f>
        <v>r2SCAN-D4</v>
      </c>
      <c r="BH17" s="6" t="str">
        <f>DT16</f>
        <v>M06-2X</v>
      </c>
      <c r="BI17" s="6" t="str">
        <f>DW16</f>
        <v>PBE0-D4</v>
      </c>
      <c r="BJ17" s="6" t="str">
        <f>DZ16</f>
        <v>B1LYP-D4</v>
      </c>
      <c r="BK17" s="6" t="str">
        <f>EC16</f>
        <v>B3LYP-D4</v>
      </c>
      <c r="BL17" s="6" t="str">
        <f>EF16</f>
        <v>BH&amp;HLYP-D4</v>
      </c>
      <c r="BM17" s="6" t="str">
        <f>EI16</f>
        <v>TPSSh-D4</v>
      </c>
      <c r="BN17" s="6" t="str">
        <f>EL16</f>
        <v>TPSS0-D4</v>
      </c>
      <c r="BO17" s="6" t="str">
        <f>EO16</f>
        <v>r2SCANh-D4</v>
      </c>
      <c r="BP17" s="6" t="str">
        <f>ER16</f>
        <v>r2SCAN0-D4</v>
      </c>
      <c r="BQ17" s="6" t="str">
        <f>EU16</f>
        <v>r2SCAN50-D4</v>
      </c>
      <c r="BR17" s="6" t="str">
        <f>EX16</f>
        <v>CAM-B3LYP-D4</v>
      </c>
      <c r="BS17" s="6" t="str">
        <f>FA16</f>
        <v>wr2SCAN-D4</v>
      </c>
      <c r="BT17" s="6" t="str">
        <f>FD16</f>
        <v>wB97X-V</v>
      </c>
      <c r="BU17" s="6" t="str">
        <f>FG16</f>
        <v>wB97X-D4</v>
      </c>
      <c r="BV17" s="6" t="str">
        <f>FJ16</f>
        <v>wB97M-V</v>
      </c>
      <c r="BW17" s="6" t="str">
        <f>FM16</f>
        <v>wB97M-D4</v>
      </c>
      <c r="BX17" s="6" t="str">
        <f>FP16</f>
        <v>B2PLYP-D4</v>
      </c>
      <c r="BY17" s="6" t="str">
        <f>FS16</f>
        <v>PBE0-DH-D4</v>
      </c>
      <c r="BZ17" s="6" t="str">
        <f>FV16</f>
        <v>PWPB95-D4</v>
      </c>
      <c r="CA17" s="6" t="str">
        <f>FY16</f>
        <v>Pr2SCAN69-D4</v>
      </c>
      <c r="CB17" s="6" t="str">
        <f>GB16</f>
        <v>revDSD-PBEP86-D4</v>
      </c>
      <c r="CC17" s="6" t="str">
        <f>GE16</f>
        <v>revDSD-BLYP-D4</v>
      </c>
      <c r="CD17" s="6" t="str">
        <f>GH16</f>
        <v>revDSD-PBE-D4</v>
      </c>
      <c r="CE17" s="6" t="str">
        <f>GK16</f>
        <v>xDSD75-PBEP86-D4</v>
      </c>
      <c r="CF17" s="6" t="str">
        <f>GN16</f>
        <v>SCS-dRPA75-D4</v>
      </c>
      <c r="CG17" s="6" t="str">
        <f>GQ16</f>
        <v>DSD-PBEdRPA-D4</v>
      </c>
      <c r="CH17" s="6" t="str">
        <f>GT16</f>
        <v>wB97M(2)</v>
      </c>
      <c r="CI17" s="6" t="str">
        <f>GW16</f>
        <v>wDSD72-PBEP86-D4 (w=0.13)</v>
      </c>
      <c r="CJ17" s="6" t="str">
        <f>GZ16</f>
        <v>wPr2SCAN50-D4</v>
      </c>
      <c r="CM17" s="6" t="s">
        <v>106</v>
      </c>
      <c r="CN17" s="6" t="s">
        <v>105</v>
      </c>
      <c r="CO17" s="6" t="s">
        <v>104</v>
      </c>
      <c r="CP17" s="6" t="s">
        <v>106</v>
      </c>
      <c r="CQ17" s="6" t="s">
        <v>105</v>
      </c>
      <c r="CR17" s="6" t="s">
        <v>104</v>
      </c>
      <c r="CS17" s="6" t="s">
        <v>106</v>
      </c>
      <c r="CT17" s="6" t="s">
        <v>105</v>
      </c>
      <c r="CU17" s="6" t="s">
        <v>104</v>
      </c>
      <c r="CV17" s="6" t="s">
        <v>106</v>
      </c>
      <c r="CW17" s="6" t="s">
        <v>105</v>
      </c>
      <c r="CX17" s="6" t="s">
        <v>104</v>
      </c>
      <c r="CY17" s="6" t="s">
        <v>106</v>
      </c>
      <c r="CZ17" s="6" t="s">
        <v>105</v>
      </c>
      <c r="DA17" s="6" t="s">
        <v>104</v>
      </c>
      <c r="DB17" s="6" t="s">
        <v>106</v>
      </c>
      <c r="DC17" s="6" t="s">
        <v>105</v>
      </c>
      <c r="DD17" s="6" t="s">
        <v>104</v>
      </c>
      <c r="DE17" s="6" t="s">
        <v>106</v>
      </c>
      <c r="DF17" s="6" t="s">
        <v>105</v>
      </c>
      <c r="DG17" s="6" t="s">
        <v>104</v>
      </c>
      <c r="DH17" s="6" t="s">
        <v>106</v>
      </c>
      <c r="DI17" s="6" t="s">
        <v>105</v>
      </c>
      <c r="DJ17" s="6" t="s">
        <v>104</v>
      </c>
      <c r="DK17" s="6" t="s">
        <v>106</v>
      </c>
      <c r="DL17" s="6" t="s">
        <v>105</v>
      </c>
      <c r="DM17" s="6" t="s">
        <v>104</v>
      </c>
      <c r="DN17" s="6" t="s">
        <v>106</v>
      </c>
      <c r="DO17" s="6" t="s">
        <v>105</v>
      </c>
      <c r="DP17" s="6" t="s">
        <v>104</v>
      </c>
      <c r="DQ17" s="6" t="s">
        <v>106</v>
      </c>
      <c r="DR17" s="6" t="s">
        <v>105</v>
      </c>
      <c r="DS17" s="6" t="s">
        <v>104</v>
      </c>
      <c r="DT17" s="6" t="s">
        <v>106</v>
      </c>
      <c r="DU17" s="6" t="s">
        <v>105</v>
      </c>
      <c r="DV17" s="6" t="s">
        <v>104</v>
      </c>
      <c r="DW17" s="6" t="s">
        <v>106</v>
      </c>
      <c r="DX17" s="6" t="s">
        <v>105</v>
      </c>
      <c r="DY17" s="6" t="s">
        <v>104</v>
      </c>
      <c r="DZ17" s="6" t="s">
        <v>106</v>
      </c>
      <c r="EA17" s="6" t="s">
        <v>105</v>
      </c>
      <c r="EB17" s="6" t="s">
        <v>104</v>
      </c>
      <c r="EC17" s="6" t="s">
        <v>106</v>
      </c>
      <c r="ED17" s="6" t="s">
        <v>105</v>
      </c>
      <c r="EE17" s="6" t="s">
        <v>104</v>
      </c>
      <c r="EF17" s="6" t="s">
        <v>106</v>
      </c>
      <c r="EG17" s="6" t="s">
        <v>105</v>
      </c>
      <c r="EH17" s="6" t="s">
        <v>104</v>
      </c>
      <c r="EI17" s="6" t="s">
        <v>106</v>
      </c>
      <c r="EJ17" s="6" t="s">
        <v>105</v>
      </c>
      <c r="EK17" s="6" t="s">
        <v>104</v>
      </c>
      <c r="EL17" s="6" t="s">
        <v>106</v>
      </c>
      <c r="EM17" s="6" t="s">
        <v>105</v>
      </c>
      <c r="EN17" s="6" t="s">
        <v>104</v>
      </c>
      <c r="EO17" s="6" t="s">
        <v>106</v>
      </c>
      <c r="EP17" s="6" t="s">
        <v>105</v>
      </c>
      <c r="EQ17" s="6" t="s">
        <v>104</v>
      </c>
      <c r="ER17" s="6" t="s">
        <v>106</v>
      </c>
      <c r="ES17" s="6" t="s">
        <v>105</v>
      </c>
      <c r="ET17" s="6" t="s">
        <v>104</v>
      </c>
      <c r="EU17" s="6" t="s">
        <v>106</v>
      </c>
      <c r="EV17" s="6" t="s">
        <v>105</v>
      </c>
      <c r="EW17" s="6" t="s">
        <v>104</v>
      </c>
      <c r="EX17" s="6" t="s">
        <v>106</v>
      </c>
      <c r="EY17" s="6" t="s">
        <v>105</v>
      </c>
      <c r="EZ17" s="6" t="s">
        <v>104</v>
      </c>
      <c r="FA17" s="6" t="s">
        <v>106</v>
      </c>
      <c r="FB17" s="6" t="s">
        <v>105</v>
      </c>
      <c r="FC17" s="6" t="s">
        <v>104</v>
      </c>
      <c r="FD17" s="6" t="s">
        <v>106</v>
      </c>
      <c r="FE17" s="6" t="s">
        <v>105</v>
      </c>
      <c r="FF17" s="6" t="s">
        <v>104</v>
      </c>
      <c r="FG17" s="6" t="s">
        <v>106</v>
      </c>
      <c r="FH17" s="6" t="s">
        <v>105</v>
      </c>
      <c r="FI17" s="6" t="s">
        <v>104</v>
      </c>
      <c r="FJ17" s="6" t="s">
        <v>106</v>
      </c>
      <c r="FK17" s="6" t="s">
        <v>105</v>
      </c>
      <c r="FL17" s="6" t="s">
        <v>104</v>
      </c>
      <c r="FM17" s="6" t="s">
        <v>106</v>
      </c>
      <c r="FN17" s="6" t="s">
        <v>105</v>
      </c>
      <c r="FO17" s="6" t="s">
        <v>104</v>
      </c>
      <c r="FP17" s="6" t="s">
        <v>106</v>
      </c>
      <c r="FQ17" s="6" t="s">
        <v>105</v>
      </c>
      <c r="FR17" s="6" t="s">
        <v>104</v>
      </c>
      <c r="FS17" s="6" t="s">
        <v>106</v>
      </c>
      <c r="FT17" s="6" t="s">
        <v>105</v>
      </c>
      <c r="FU17" s="6" t="s">
        <v>104</v>
      </c>
      <c r="FV17" s="6" t="s">
        <v>106</v>
      </c>
      <c r="FW17" s="6" t="s">
        <v>105</v>
      </c>
      <c r="FX17" s="6" t="s">
        <v>104</v>
      </c>
      <c r="FY17" s="6" t="s">
        <v>106</v>
      </c>
      <c r="FZ17" s="6" t="s">
        <v>105</v>
      </c>
      <c r="GA17" s="6" t="s">
        <v>104</v>
      </c>
      <c r="GB17" s="6" t="s">
        <v>106</v>
      </c>
      <c r="GC17" s="6" t="s">
        <v>105</v>
      </c>
      <c r="GD17" s="6" t="s">
        <v>104</v>
      </c>
      <c r="GE17" s="6" t="s">
        <v>106</v>
      </c>
      <c r="GF17" s="6" t="s">
        <v>105</v>
      </c>
      <c r="GG17" s="6" t="s">
        <v>104</v>
      </c>
      <c r="GH17" s="21" t="s">
        <v>106</v>
      </c>
      <c r="GI17" s="21" t="s">
        <v>105</v>
      </c>
      <c r="GJ17" s="21" t="s">
        <v>104</v>
      </c>
      <c r="GK17" s="21" t="s">
        <v>106</v>
      </c>
      <c r="GL17" s="21" t="s">
        <v>105</v>
      </c>
      <c r="GM17" s="21" t="s">
        <v>104</v>
      </c>
      <c r="GN17" s="6" t="s">
        <v>106</v>
      </c>
      <c r="GO17" s="6" t="s">
        <v>105</v>
      </c>
      <c r="GP17" s="6" t="s">
        <v>104</v>
      </c>
      <c r="GQ17" s="6" t="s">
        <v>106</v>
      </c>
      <c r="GR17" s="6" t="s">
        <v>105</v>
      </c>
      <c r="GS17" s="6" t="s">
        <v>104</v>
      </c>
      <c r="GT17" s="6" t="s">
        <v>106</v>
      </c>
      <c r="GU17" s="6" t="s">
        <v>105</v>
      </c>
      <c r="GV17" s="6" t="s">
        <v>104</v>
      </c>
      <c r="GW17" s="21" t="s">
        <v>106</v>
      </c>
      <c r="GX17" s="21" t="s">
        <v>105</v>
      </c>
      <c r="GY17" s="21" t="s">
        <v>104</v>
      </c>
      <c r="GZ17" s="21" t="s">
        <v>106</v>
      </c>
      <c r="HA17" s="21" t="s">
        <v>105</v>
      </c>
      <c r="HB17" s="21" t="s">
        <v>104</v>
      </c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</row>
    <row r="18" spans="1:225" ht="17" x14ac:dyDescent="0.25">
      <c r="A18" s="5">
        <v>1</v>
      </c>
      <c r="B18" t="s">
        <v>72</v>
      </c>
      <c r="C18" t="s">
        <v>2</v>
      </c>
      <c r="D18" t="s">
        <v>30</v>
      </c>
      <c r="E18" s="3">
        <v>0.9</v>
      </c>
      <c r="F18" s="2">
        <v>-0.59448085364006087</v>
      </c>
      <c r="G18" s="3">
        <f t="shared" ref="G18:G49" si="10">ABS(AW18-$F18)</f>
        <v>0.50243134575372084</v>
      </c>
      <c r="H18" s="3">
        <f t="shared" ref="H18:H49" si="11">ABS(AX18-$F18)</f>
        <v>0.29955816637637883</v>
      </c>
      <c r="I18" s="3">
        <f t="shared" ref="I18:I49" si="12">ABS(AY18-$F18)</f>
        <v>0.51730955711462046</v>
      </c>
      <c r="J18" s="3">
        <f t="shared" ref="J18:J49" si="13">ABS(AZ18-$F18)</f>
        <v>0.49976506482609123</v>
      </c>
      <c r="K18" s="3">
        <f t="shared" ref="K18:K49" si="14">ABS(BA18-$F18)</f>
        <v>0.24303976121037441</v>
      </c>
      <c r="L18" s="3">
        <f t="shared" ref="L18:L49" si="15">ABS(BB18-$F18)</f>
        <v>0.24025875472499536</v>
      </c>
      <c r="M18" s="3">
        <f t="shared" ref="M18:M49" si="16">ABS(BC18-$F18)</f>
        <v>0.10117471325698707</v>
      </c>
      <c r="N18" s="3">
        <f t="shared" ref="N18:N49" si="17">ABS(BD18-$F18)</f>
        <v>0.14555637327375837</v>
      </c>
      <c r="O18" s="3">
        <f t="shared" ref="O18:O49" si="18">ABS(BE18-$F18)</f>
        <v>0.10599064932605273</v>
      </c>
      <c r="P18" s="3">
        <f t="shared" ref="P18:P49" si="19">ABS(BF18-$F18)</f>
        <v>4.7760991879491232E-2</v>
      </c>
      <c r="Q18" s="3">
        <f t="shared" ref="Q18:Q49" si="20">ABS(BG18-$F18)</f>
        <v>0.24705385098063798</v>
      </c>
      <c r="R18" s="3">
        <f t="shared" ref="R18:R49" si="21">ABS(BH18-$F18)</f>
        <v>0.65613588467558115</v>
      </c>
      <c r="S18" s="3">
        <f t="shared" ref="S18:S49" si="22">ABS(BI18-$F18)</f>
        <v>4.691468862616488E-2</v>
      </c>
      <c r="T18" s="3">
        <f t="shared" ref="T18:T49" si="23">ABS(BJ18-$F18)</f>
        <v>7.7183935091737488E-2</v>
      </c>
      <c r="U18" s="3">
        <f t="shared" ref="U18:U49" si="24">ABS(BK18-$F18)</f>
        <v>5.3136908225384194E-2</v>
      </c>
      <c r="V18" s="3">
        <f t="shared" ref="V18:V49" si="25">ABS(BL18-$F18)</f>
        <v>4.1087332119579156E-2</v>
      </c>
      <c r="W18" s="3">
        <f t="shared" ref="W18:W49" si="26">ABS(BM18-$F18)</f>
        <v>2.5137793316603041E-3</v>
      </c>
      <c r="X18" s="3">
        <f t="shared" ref="X18:X49" si="27">ABS(BN18-$F18)</f>
        <v>8.9911739171376404E-2</v>
      </c>
      <c r="Y18" s="3">
        <f t="shared" ref="Y18:Y49" si="28">ABS(BO18-$F18)</f>
        <v>0.2377989292732462</v>
      </c>
      <c r="Z18" s="3">
        <f t="shared" ref="Z18:Z49" si="29">ABS(BP18-$F18)</f>
        <v>0.22310454243649391</v>
      </c>
      <c r="AA18" s="3">
        <f t="shared" ref="AA18:AA49" si="30">ABS(BQ18-$F18)</f>
        <v>0.1839236894980002</v>
      </c>
      <c r="AB18" s="3">
        <f t="shared" ref="AB18:AB49" si="31">ABS(BR18-$F18)</f>
        <v>4.0411910566386045E-2</v>
      </c>
      <c r="AC18" s="3">
        <f t="shared" ref="AC18:AC49" si="32">ABS(BS18-$F18)</f>
        <v>7.0025570258190339E-2</v>
      </c>
      <c r="AD18" s="3">
        <f t="shared" ref="AD18:AD49" si="33">ABS(BT18-$F18)</f>
        <v>0.13474361132966289</v>
      </c>
      <c r="AE18" s="3">
        <f t="shared" ref="AE18:AE49" si="34">ABS(BU18-$F18)</f>
        <v>0.25025495703643597</v>
      </c>
      <c r="AF18" s="3">
        <f t="shared" ref="AF18:AF49" si="35">ABS(BV18-$F18)</f>
        <v>0.16553581623897895</v>
      </c>
      <c r="AG18" s="3">
        <f t="shared" ref="AG18:AG49" si="36">ABS(BW18-$F18)</f>
        <v>0.18833454600820998</v>
      </c>
      <c r="AH18" s="3">
        <f t="shared" ref="AH18:AH49" si="37">ABS(BX18-$F18)</f>
        <v>6.6127897946039016E-2</v>
      </c>
      <c r="AI18" s="3">
        <f t="shared" ref="AI18:AI49" si="38">ABS(BY18-$F18)</f>
        <v>7.222149272060141E-2</v>
      </c>
      <c r="AJ18" s="3">
        <f t="shared" ref="AJ18:AJ49" si="39">ABS(BZ18-$F18)</f>
        <v>0.22635987346812375</v>
      </c>
      <c r="AK18" s="3">
        <f t="shared" ref="AK18:AK49" si="40">ABS(CA18-$F18)</f>
        <v>0.21481604112851183</v>
      </c>
      <c r="AL18" s="3">
        <f t="shared" ref="AL18:AL49" si="41">ABS(CB18-$F18)</f>
        <v>8.8649541416225053E-2</v>
      </c>
      <c r="AM18" s="3">
        <f t="shared" ref="AM18:AM49" si="42">ABS(CC18-$F18)</f>
        <v>0.13028761805905548</v>
      </c>
      <c r="AN18" s="3">
        <f t="shared" ref="AN18:AN49" si="43">ABS(CD18-$F18)</f>
        <v>0.12495606784568258</v>
      </c>
      <c r="AO18" s="3">
        <f t="shared" ref="AO18:AO49" si="44">ABS(CE18-$F18)</f>
        <v>0.10061832695634876</v>
      </c>
      <c r="AP18" s="3">
        <f t="shared" ref="AP18:AP49" si="45">ABS(CF18-$F18)</f>
        <v>6.7937632167569872E-2</v>
      </c>
      <c r="AQ18" s="3">
        <f t="shared" ref="AQ18:AQ49" si="46">ABS(CG18-$F18)</f>
        <v>0.13498702228373816</v>
      </c>
      <c r="AR18" s="3">
        <f t="shared" ref="AR18:AR49" si="47">ABS(CH18-$F18)</f>
        <v>0.13210148259204113</v>
      </c>
      <c r="AS18" s="3">
        <f t="shared" ref="AS18:AS49" si="48">ABS(CI18-$F18)</f>
        <v>0.13998827298896477</v>
      </c>
      <c r="AT18" s="3">
        <f t="shared" ref="AT18:AT49" si="49">ABS(CJ18-$F18)</f>
        <v>0.11756723932296259</v>
      </c>
      <c r="AV18" s="1"/>
      <c r="AW18" s="4">
        <f t="shared" ref="AW18:AW49" si="50">627.5095*(CM18-CN18-CO18)</f>
        <v>-9.2049507886340018E-2</v>
      </c>
      <c r="AX18" s="4">
        <f t="shared" ref="AX18:AX49" si="51">627.5095*(CP18-CQ18-CR18)</f>
        <v>-0.29492268726368204</v>
      </c>
      <c r="AY18" s="4">
        <f t="shared" ref="AY18:AY49" si="52">627.5095*(CS18-CT18-CU18)</f>
        <v>-7.7171296525440428E-2</v>
      </c>
      <c r="AZ18" s="4">
        <f t="shared" ref="AZ18:AZ49" si="53">627.5095*(CV18-CW18-CX18)</f>
        <v>-9.4715788813969623E-2</v>
      </c>
      <c r="BA18" s="4">
        <f t="shared" ref="BA18:BA49" si="54">627.5095*(CY18-CZ18-DA18)</f>
        <v>-0.35144109242968646</v>
      </c>
      <c r="BB18" s="4">
        <f t="shared" ref="BB18:BB49" si="55">627.5095*(DB18-DC18-DD18)</f>
        <v>-0.83473960836505623</v>
      </c>
      <c r="BC18" s="4">
        <f t="shared" ref="BC18:BC49" si="56">627.5095*(DE18-DF18-DG18)</f>
        <v>-0.4933061403830738</v>
      </c>
      <c r="BD18" s="4">
        <f t="shared" ref="BD18:BD49" si="57">627.5095*(DH18-DI18-DJ18)</f>
        <v>-0.74003722691381923</v>
      </c>
      <c r="BE18" s="4">
        <f t="shared" ref="BE18:BE59" si="58">627.5095*(DK18-DL18-DM18)</f>
        <v>-0.7004715029661136</v>
      </c>
      <c r="BF18" s="4">
        <f t="shared" ref="BF18:BF49" si="59">627.5095*(DN18-DO18-DP18)</f>
        <v>-0.6422418455195521</v>
      </c>
      <c r="BG18" s="4">
        <f t="shared" ref="BG18:BG49" si="60">627.5095*(DQ18-DR18-DS18)</f>
        <v>-0.34742700265942289</v>
      </c>
      <c r="BH18" s="4">
        <f t="shared" ref="BH18:BH49" si="61">627.5095*(DT18-DU18-DV18)</f>
        <v>6.1655031035520239E-2</v>
      </c>
      <c r="BI18" s="4">
        <f t="shared" ref="BI18:BI49" si="62">627.5095*(DW18-DX18-DY18)</f>
        <v>-0.64139554226622575</v>
      </c>
      <c r="BJ18" s="4">
        <f t="shared" ref="BJ18:BJ49" si="63">627.5095*(DZ18-EA18-EB18)</f>
        <v>-0.51729691854832338</v>
      </c>
      <c r="BK18" s="4">
        <f t="shared" ref="BK18:BK49" si="64">627.5095*(EC18-ED18-EE18)</f>
        <v>-0.54134394541467667</v>
      </c>
      <c r="BL18" s="4">
        <f t="shared" ref="BL18:BL49" si="65">627.5095*(EF18-EG18-EH18)</f>
        <v>-0.55339352152048171</v>
      </c>
      <c r="BM18" s="4">
        <f t="shared" ref="BM18:BM49" si="66">627.5095*(EI18-EJ18-EK18)</f>
        <v>-0.59699463297172117</v>
      </c>
      <c r="BN18" s="4">
        <f t="shared" ref="BN18:BN49" si="67">627.5095*(EL18-EM18-EN18)</f>
        <v>-0.50456911446868447</v>
      </c>
      <c r="BO18" s="4">
        <f t="shared" ref="BO18:BO49" si="68">627.5095*(EO18-EP18-EQ18)</f>
        <v>-0.35668192436681467</v>
      </c>
      <c r="BP18" s="4">
        <f t="shared" ref="BP18:BP49" si="69">627.5095*(ER18-ES18-ET18)</f>
        <v>-0.37137631120356696</v>
      </c>
      <c r="BQ18" s="4">
        <f t="shared" ref="BQ18:BQ49" si="70">627.5095*(EU18-EV18-EW18)</f>
        <v>-0.41055716414206067</v>
      </c>
      <c r="BR18" s="4">
        <f t="shared" ref="BR18:BR49" si="71">627.5095*(EX18-EY18-EZ18)</f>
        <v>-0.63489276420644691</v>
      </c>
      <c r="BS18" s="4">
        <f t="shared" ref="BS18:BS49" si="72">627.5095*(FA18-FB18-FC18)</f>
        <v>-0.52445528338187053</v>
      </c>
      <c r="BT18" s="4">
        <f t="shared" ref="BT18:BT49" si="73">627.5095*(FD18-FE18-FF18)</f>
        <v>-0.45973724231039798</v>
      </c>
      <c r="BU18" s="4">
        <f t="shared" ref="BU18:BU49" si="74">627.5095*(FG18-FH18-FI18)</f>
        <v>-0.3442258966036249</v>
      </c>
      <c r="BV18" s="4">
        <f t="shared" ref="BV18:BV49" si="75">627.5095*(FJ18-FK18-FL18)</f>
        <v>-0.42894503740108192</v>
      </c>
      <c r="BW18" s="4">
        <f t="shared" ref="BW18:BW49" si="76">627.5095*(FM18-FN18-FO18)</f>
        <v>-0.40614630763185089</v>
      </c>
      <c r="BX18" s="4">
        <f t="shared" ref="BX18:BX49" si="77">627.5095*(FP18-FQ18-FR18)</f>
        <v>-0.52835295569402185</v>
      </c>
      <c r="BY18" s="4">
        <f t="shared" ref="BY18:BY49" si="78">627.5095*(FS18-FT18-FU18)</f>
        <v>-0.52225936091945946</v>
      </c>
      <c r="BZ18" s="4">
        <f t="shared" ref="BZ18:BZ49" si="79">627.5095*(FV18-FW18-FX18)</f>
        <v>-0.36812098017193712</v>
      </c>
      <c r="CA18" s="4">
        <f t="shared" ref="CA18:CA49" si="80">627.5095*(FY18-FZ18-GA18)</f>
        <v>-0.37966481251154904</v>
      </c>
      <c r="CB18" s="4">
        <f t="shared" ref="CB18:CB49" si="81">627.5095*(GB18-GC18-GD18)</f>
        <v>-0.50583131222383582</v>
      </c>
      <c r="CC18" s="4">
        <f t="shared" ref="CC18:CC49" si="82">627.5095*(GE18-GF18-GG18)</f>
        <v>-0.46419323558100539</v>
      </c>
      <c r="CD18" s="4">
        <f t="shared" ref="CD18:CD49" si="83">627.5095*(GH18-GI18-GJ18)</f>
        <v>-0.71943692148574345</v>
      </c>
      <c r="CE18" s="4">
        <f t="shared" ref="CE18:CE49" si="84">627.5095*(GK18-GL18-GM18)</f>
        <v>-0.49386252668371211</v>
      </c>
      <c r="CF18" s="4">
        <f t="shared" ref="CF18:CF49" si="85">627.5095*(GN18-GO18-GP18)</f>
        <v>-0.526543221472491</v>
      </c>
      <c r="CG18" s="4">
        <f t="shared" ref="CG18:CG49" si="86">627.5095*(GQ18-GR18-GS18)</f>
        <v>-0.45949383135632271</v>
      </c>
      <c r="CH18" s="4">
        <f t="shared" ref="CH18:CH49" si="87">627.5095*(GT18-GU18-GV18)</f>
        <v>-0.46237937104801974</v>
      </c>
      <c r="CI18" s="4">
        <f t="shared" ref="CI18:CI49" si="88">627.5095*(GW18-GX18-GY18)</f>
        <v>-0.4544925806510961</v>
      </c>
      <c r="CJ18" s="4">
        <f t="shared" ref="CJ18:CJ49" si="89">627.5095*(GZ18-HA18-HB18)</f>
        <v>-0.47691361431709828</v>
      </c>
      <c r="CL18" t="s">
        <v>103</v>
      </c>
      <c r="CM18">
        <v>-344.52970337491303</v>
      </c>
      <c r="CN18">
        <v>-176.724678330948</v>
      </c>
      <c r="CO18">
        <v>-167.80487835374299</v>
      </c>
      <c r="CP18">
        <v>-348.352185057638</v>
      </c>
      <c r="CQ18">
        <v>-178.823955767304</v>
      </c>
      <c r="CR18">
        <v>-169.52775930113501</v>
      </c>
      <c r="CS18">
        <v>-349.04221185985199</v>
      </c>
      <c r="CT18">
        <v>-179.17560702628799</v>
      </c>
      <c r="CU18">
        <v>-169.86648185327999</v>
      </c>
      <c r="CV18">
        <v>-347.079585422246</v>
      </c>
      <c r="CW18">
        <v>-178.053304705507</v>
      </c>
      <c r="CX18">
        <v>-169.02612977752801</v>
      </c>
      <c r="CY18">
        <v>-349.303699368894</v>
      </c>
      <c r="CZ18">
        <v>-179.31005224254</v>
      </c>
      <c r="DA18">
        <v>-169.99308706934701</v>
      </c>
      <c r="DB18">
        <v>-348.84803202185498</v>
      </c>
      <c r="DC18">
        <v>-179.053187557472</v>
      </c>
      <c r="DD18">
        <v>-169.79351422219801</v>
      </c>
      <c r="DE18">
        <v>-349.17039947476502</v>
      </c>
      <c r="DF18">
        <v>-179.21909330981001</v>
      </c>
      <c r="DG18">
        <v>-169.950520031613</v>
      </c>
      <c r="DH18">
        <v>-349.332709670844</v>
      </c>
      <c r="DI18">
        <v>-179.38563324933301</v>
      </c>
      <c r="DJ18">
        <v>-169.94589709717101</v>
      </c>
      <c r="DK18">
        <v>-349.59347935734201</v>
      </c>
      <c r="DL18">
        <v>-179.54518299274901</v>
      </c>
      <c r="DM18">
        <v>-170.04718009224499</v>
      </c>
      <c r="DN18">
        <v>-349.39302798031002</v>
      </c>
      <c r="DO18">
        <v>-179.38663083890501</v>
      </c>
      <c r="DP18">
        <v>-170.00537366391899</v>
      </c>
      <c r="DQ18">
        <v>-349.09493677803601</v>
      </c>
      <c r="DR18">
        <v>-179.204474055183</v>
      </c>
      <c r="DS18">
        <v>-169.88990906270499</v>
      </c>
      <c r="DT18">
        <v>-349.17282760246798</v>
      </c>
      <c r="DU18">
        <v>-179.264130142662</v>
      </c>
      <c r="DV18">
        <v>-169.90879571334801</v>
      </c>
      <c r="DW18">
        <v>-348.88285464046999</v>
      </c>
      <c r="DX18">
        <v>-179.091277727875</v>
      </c>
      <c r="DY18">
        <v>-169.79055478377899</v>
      </c>
      <c r="DZ18">
        <v>-349.12517969641902</v>
      </c>
      <c r="EA18">
        <v>-179.209993267632</v>
      </c>
      <c r="EB18">
        <v>-169.91436206370801</v>
      </c>
      <c r="EC18">
        <v>-349.09772414066902</v>
      </c>
      <c r="ED18">
        <v>-179.197104179956</v>
      </c>
      <c r="EE18">
        <v>-169.899757274259</v>
      </c>
      <c r="EF18">
        <v>-349.09274387998403</v>
      </c>
      <c r="EG18">
        <v>-179.20771946458501</v>
      </c>
      <c r="EH18">
        <v>-169.88414252672399</v>
      </c>
      <c r="EI18">
        <v>-349.35368704440702</v>
      </c>
      <c r="EJ18">
        <v>-179.36920642392499</v>
      </c>
      <c r="EK18">
        <v>-169.98352924901599</v>
      </c>
      <c r="EL18">
        <v>-349.29896144652298</v>
      </c>
      <c r="EM18">
        <v>-179.345742464046</v>
      </c>
      <c r="EN18">
        <v>-169.95241490044401</v>
      </c>
      <c r="EO18">
        <v>-349.07986904465997</v>
      </c>
      <c r="EP18">
        <v>-179.20109831201401</v>
      </c>
      <c r="EQ18">
        <v>-169.878202323842</v>
      </c>
      <c r="ER18">
        <v>-349.05901315029598</v>
      </c>
      <c r="ES18">
        <v>-179.19689381370301</v>
      </c>
      <c r="ET18">
        <v>-169.86152751079399</v>
      </c>
      <c r="EU18">
        <v>-349.02833558905297</v>
      </c>
      <c r="EV18">
        <v>-179.191818381715</v>
      </c>
      <c r="EW18">
        <v>-169.83586294287801</v>
      </c>
      <c r="EX18">
        <v>-349.10476882791198</v>
      </c>
      <c r="EY18">
        <v>-179.18941310293701</v>
      </c>
      <c r="EZ18">
        <v>-169.914343958995</v>
      </c>
      <c r="FA18">
        <v>-349.09588073147103</v>
      </c>
      <c r="FB18">
        <v>-179.20563653612399</v>
      </c>
      <c r="FC18">
        <v>-169.88940842268801</v>
      </c>
      <c r="FD18">
        <v>-349.19401487210001</v>
      </c>
      <c r="FE18">
        <v>-179.27321316320001</v>
      </c>
      <c r="FF18">
        <v>-169.920069071</v>
      </c>
      <c r="FG18">
        <v>-349.46719206218302</v>
      </c>
      <c r="FH18">
        <v>-179.443330577616</v>
      </c>
      <c r="FI18">
        <v>-170.02331292570599</v>
      </c>
      <c r="FJ18">
        <v>-349.14118245790002</v>
      </c>
      <c r="FK18">
        <v>-179.22215923510001</v>
      </c>
      <c r="FL18">
        <v>-169.91833965539999</v>
      </c>
      <c r="FM18">
        <v>-349.396675549912</v>
      </c>
      <c r="FN18">
        <v>-179.37679281502301</v>
      </c>
      <c r="FO18">
        <v>-170.01923549957601</v>
      </c>
      <c r="FP18">
        <v>-349.01376390342199</v>
      </c>
      <c r="FQ18">
        <v>-179.14370651892301</v>
      </c>
      <c r="FR18">
        <v>-169.869215400504</v>
      </c>
      <c r="FS18">
        <v>-348.89900992490999</v>
      </c>
      <c r="FT18">
        <v>-179.105759181346</v>
      </c>
      <c r="FU18">
        <v>-169.79241847033001</v>
      </c>
      <c r="FV18">
        <v>-349.06479306306198</v>
      </c>
      <c r="FW18">
        <v>-179.18642909900501</v>
      </c>
      <c r="FX18">
        <v>-169.87777732595799</v>
      </c>
      <c r="FY18">
        <v>-348.92318785255202</v>
      </c>
      <c r="FZ18">
        <v>-179.10621616165</v>
      </c>
      <c r="GA18">
        <v>-169.81636665653599</v>
      </c>
      <c r="GB18">
        <v>-348.65201308798203</v>
      </c>
      <c r="GC18">
        <v>-178.93854347174499</v>
      </c>
      <c r="GD18">
        <v>-169.71266352276399</v>
      </c>
      <c r="GE18">
        <v>-348.87909430052599</v>
      </c>
      <c r="GF18">
        <v>-179.06822938842799</v>
      </c>
      <c r="GG18">
        <v>-169.81012517312101</v>
      </c>
      <c r="GH18">
        <v>-349.09459497248099</v>
      </c>
      <c r="GI18">
        <v>-179.21157598004601</v>
      </c>
      <c r="GJ18">
        <v>-169.88187249677</v>
      </c>
      <c r="GK18">
        <v>-348.625561</v>
      </c>
      <c r="GL18">
        <v>-178.92186164</v>
      </c>
      <c r="GM18">
        <v>-169.70291234000001</v>
      </c>
      <c r="GN18">
        <v>-348.83658057000002</v>
      </c>
      <c r="GO18">
        <v>-179.01740812</v>
      </c>
      <c r="GP18">
        <v>-169.81833334999999</v>
      </c>
      <c r="GQ18">
        <v>-348.85782727999998</v>
      </c>
      <c r="GR18">
        <v>-179.04062228000001</v>
      </c>
      <c r="GS18">
        <v>-169.81647275</v>
      </c>
      <c r="GT18">
        <v>-349.37811207179999</v>
      </c>
      <c r="GU18">
        <v>-179.3536482353</v>
      </c>
      <c r="GV18">
        <v>-170.02372698810001</v>
      </c>
      <c r="GW18">
        <v>-348.60155655</v>
      </c>
      <c r="GX18">
        <v>-178.90631012</v>
      </c>
      <c r="GY18">
        <v>-169.69452215000001</v>
      </c>
      <c r="GZ18">
        <v>-348.88730260062999</v>
      </c>
      <c r="HA18">
        <v>-179.081456813919</v>
      </c>
      <c r="HB18">
        <v>-169.805085776521</v>
      </c>
    </row>
    <row r="19" spans="1:225" ht="17" x14ac:dyDescent="0.25">
      <c r="A19" s="5">
        <v>1</v>
      </c>
      <c r="B19" t="s">
        <v>72</v>
      </c>
      <c r="C19" t="s">
        <v>2</v>
      </c>
      <c r="D19" t="s">
        <v>30</v>
      </c>
      <c r="E19" s="3">
        <v>0.95</v>
      </c>
      <c r="F19" s="2">
        <v>-0.68302444267057516</v>
      </c>
      <c r="G19" s="3">
        <f t="shared" si="10"/>
        <v>0.38758976413130097</v>
      </c>
      <c r="H19" s="3">
        <f t="shared" si="11"/>
        <v>0.24594194492099231</v>
      </c>
      <c r="I19" s="3">
        <f t="shared" si="12"/>
        <v>0.43530848686373097</v>
      </c>
      <c r="J19" s="3">
        <f t="shared" si="13"/>
        <v>0.413290904152256</v>
      </c>
      <c r="K19" s="3">
        <f t="shared" si="14"/>
        <v>0.28706053087637529</v>
      </c>
      <c r="L19" s="3">
        <f t="shared" si="15"/>
        <v>0.195652900240187</v>
      </c>
      <c r="M19" s="3">
        <f t="shared" si="16"/>
        <v>0.14065313242432798</v>
      </c>
      <c r="N19" s="3">
        <f t="shared" si="17"/>
        <v>0.13265605623893106</v>
      </c>
      <c r="O19" s="3">
        <f t="shared" si="18"/>
        <v>8.615352975864865E-2</v>
      </c>
      <c r="P19" s="3">
        <f t="shared" si="19"/>
        <v>1.9799983086303485E-2</v>
      </c>
      <c r="Q19" s="3">
        <f t="shared" si="20"/>
        <v>0.23695090849962103</v>
      </c>
      <c r="R19" s="3">
        <f t="shared" si="21"/>
        <v>0.60432746283741245</v>
      </c>
      <c r="S19" s="3">
        <f t="shared" si="22"/>
        <v>2.6317051389506907E-2</v>
      </c>
      <c r="T19" s="3">
        <f t="shared" si="23"/>
        <v>0.10334093250592069</v>
      </c>
      <c r="U19" s="3">
        <f t="shared" si="24"/>
        <v>8.3213222644991203E-2</v>
      </c>
      <c r="V19" s="3">
        <f t="shared" si="25"/>
        <v>5.9598948926781525E-2</v>
      </c>
      <c r="W19" s="3">
        <f t="shared" si="26"/>
        <v>1.6500953912355842E-2</v>
      </c>
      <c r="X19" s="3">
        <f t="shared" si="27"/>
        <v>9.646148937805854E-2</v>
      </c>
      <c r="Y19" s="3">
        <f t="shared" si="28"/>
        <v>0.22704190533690732</v>
      </c>
      <c r="Z19" s="3">
        <f t="shared" si="29"/>
        <v>0.21287324785089468</v>
      </c>
      <c r="AA19" s="3">
        <f t="shared" si="30"/>
        <v>0.17772417106418703</v>
      </c>
      <c r="AB19" s="3">
        <f t="shared" si="31"/>
        <v>1.0959437221790491E-2</v>
      </c>
      <c r="AC19" s="3">
        <f t="shared" si="32"/>
        <v>7.3441857448574677E-2</v>
      </c>
      <c r="AD19" s="3">
        <f t="shared" si="33"/>
        <v>0.10871839839406305</v>
      </c>
      <c r="AE19" s="3">
        <f t="shared" si="34"/>
        <v>0.23023874683801338</v>
      </c>
      <c r="AF19" s="3">
        <f t="shared" si="35"/>
        <v>0.14593611233270465</v>
      </c>
      <c r="AG19" s="3">
        <f t="shared" si="36"/>
        <v>0.17137179700853233</v>
      </c>
      <c r="AH19" s="3">
        <f t="shared" si="37"/>
        <v>7.8089843552834437E-2</v>
      </c>
      <c r="AI19" s="3">
        <f t="shared" si="38"/>
        <v>7.6335835273868002E-2</v>
      </c>
      <c r="AJ19" s="3">
        <f t="shared" si="39"/>
        <v>0.19468029603974712</v>
      </c>
      <c r="AK19" s="3">
        <f t="shared" si="40"/>
        <v>0.1907325979772439</v>
      </c>
      <c r="AL19" s="3">
        <f t="shared" si="41"/>
        <v>8.1766481298489735E-2</v>
      </c>
      <c r="AM19" s="3">
        <f t="shared" si="42"/>
        <v>0.12668277925512672</v>
      </c>
      <c r="AN19" s="3">
        <f t="shared" si="43"/>
        <v>9.7212994378351403E-2</v>
      </c>
      <c r="AO19" s="3">
        <f t="shared" si="44"/>
        <v>9.1044530545635438E-2</v>
      </c>
      <c r="AP19" s="3">
        <f t="shared" si="45"/>
        <v>5.6092251419675887E-2</v>
      </c>
      <c r="AQ19" s="3">
        <f t="shared" si="46"/>
        <v>0.11950208638439452</v>
      </c>
      <c r="AR19" s="3">
        <f t="shared" si="47"/>
        <v>0.11623878600932225</v>
      </c>
      <c r="AS19" s="3">
        <f t="shared" si="48"/>
        <v>0.12607838593563825</v>
      </c>
      <c r="AT19" s="3">
        <f t="shared" si="49"/>
        <v>0.11133046945201486</v>
      </c>
      <c r="AV19" s="1"/>
      <c r="AW19" s="4">
        <f t="shared" si="50"/>
        <v>-0.29543467853927419</v>
      </c>
      <c r="AX19" s="4">
        <f t="shared" si="51"/>
        <v>-0.43708249774958285</v>
      </c>
      <c r="AY19" s="4">
        <f t="shared" si="52"/>
        <v>-0.24771595580684419</v>
      </c>
      <c r="AZ19" s="4">
        <f t="shared" si="53"/>
        <v>-0.26973353851831916</v>
      </c>
      <c r="BA19" s="4">
        <f t="shared" si="54"/>
        <v>-0.39596391179419987</v>
      </c>
      <c r="BB19" s="4">
        <f t="shared" si="55"/>
        <v>-0.87867734291076216</v>
      </c>
      <c r="BC19" s="4">
        <f t="shared" si="56"/>
        <v>-0.54237131024624718</v>
      </c>
      <c r="BD19" s="4">
        <f t="shared" si="57"/>
        <v>-0.81568049890950622</v>
      </c>
      <c r="BE19" s="4">
        <f t="shared" si="58"/>
        <v>-0.76917797242922381</v>
      </c>
      <c r="BF19" s="4">
        <f t="shared" si="59"/>
        <v>-0.70282442575687865</v>
      </c>
      <c r="BG19" s="4">
        <f t="shared" si="60"/>
        <v>-0.44607353417095413</v>
      </c>
      <c r="BH19" s="4">
        <f t="shared" si="61"/>
        <v>-7.8696979833162761E-2</v>
      </c>
      <c r="BI19" s="4">
        <f t="shared" si="62"/>
        <v>-0.70934149406008207</v>
      </c>
      <c r="BJ19" s="4">
        <f t="shared" si="63"/>
        <v>-0.57968351016465447</v>
      </c>
      <c r="BK19" s="4">
        <f t="shared" si="64"/>
        <v>-0.59981122002558396</v>
      </c>
      <c r="BL19" s="4">
        <f t="shared" si="65"/>
        <v>-0.62342549374379364</v>
      </c>
      <c r="BM19" s="4">
        <f t="shared" si="66"/>
        <v>-0.66652348875821932</v>
      </c>
      <c r="BN19" s="4">
        <f t="shared" si="67"/>
        <v>-0.58656295329251662</v>
      </c>
      <c r="BO19" s="4">
        <f t="shared" si="68"/>
        <v>-0.45598253733366784</v>
      </c>
      <c r="BP19" s="4">
        <f t="shared" si="69"/>
        <v>-0.47015119481968048</v>
      </c>
      <c r="BQ19" s="4">
        <f t="shared" si="70"/>
        <v>-0.50530027160638813</v>
      </c>
      <c r="BR19" s="4">
        <f t="shared" si="71"/>
        <v>-0.69398387989236565</v>
      </c>
      <c r="BS19" s="4">
        <f t="shared" si="72"/>
        <v>-0.60958258522200048</v>
      </c>
      <c r="BT19" s="4">
        <f t="shared" si="73"/>
        <v>-0.57430604427651211</v>
      </c>
      <c r="BU19" s="4">
        <f t="shared" si="74"/>
        <v>-0.45278569583256179</v>
      </c>
      <c r="BV19" s="4">
        <f t="shared" si="75"/>
        <v>-0.53708833033787051</v>
      </c>
      <c r="BW19" s="4">
        <f t="shared" si="76"/>
        <v>-0.51165264566204283</v>
      </c>
      <c r="BX19" s="4">
        <f t="shared" si="77"/>
        <v>-0.60493459911774072</v>
      </c>
      <c r="BY19" s="4">
        <f t="shared" si="78"/>
        <v>-0.60668860739670716</v>
      </c>
      <c r="BZ19" s="4">
        <f t="shared" si="79"/>
        <v>-0.48834414663082804</v>
      </c>
      <c r="CA19" s="4">
        <f t="shared" si="80"/>
        <v>-0.49229184469333126</v>
      </c>
      <c r="CB19" s="4">
        <f t="shared" si="81"/>
        <v>-0.60125796137208543</v>
      </c>
      <c r="CC19" s="4">
        <f t="shared" si="82"/>
        <v>-0.55634166341544844</v>
      </c>
      <c r="CD19" s="4">
        <f t="shared" si="83"/>
        <v>-0.78023743704892656</v>
      </c>
      <c r="CE19" s="4">
        <f t="shared" si="84"/>
        <v>-0.59197991212493972</v>
      </c>
      <c r="CF19" s="4">
        <f t="shared" si="85"/>
        <v>-0.62693219125089927</v>
      </c>
      <c r="CG19" s="4">
        <f t="shared" si="86"/>
        <v>-0.56352235628618064</v>
      </c>
      <c r="CH19" s="4">
        <f t="shared" si="87"/>
        <v>-0.56678565666125291</v>
      </c>
      <c r="CI19" s="4">
        <f t="shared" si="88"/>
        <v>-0.55694605673493691</v>
      </c>
      <c r="CJ19" s="4">
        <f t="shared" si="89"/>
        <v>-0.5716939732185603</v>
      </c>
      <c r="CL19" t="s">
        <v>102</v>
      </c>
      <c r="CM19">
        <v>-344.529971031088</v>
      </c>
      <c r="CN19">
        <v>-176.72467818021801</v>
      </c>
      <c r="CO19">
        <v>-167.804822045761</v>
      </c>
      <c r="CP19">
        <v>-348.352231241494</v>
      </c>
      <c r="CQ19">
        <v>-178.82393624078301</v>
      </c>
      <c r="CR19">
        <v>-169.52759846544299</v>
      </c>
      <c r="CS19">
        <v>-349.04246159607999</v>
      </c>
      <c r="CT19">
        <v>-179.17560186688999</v>
      </c>
      <c r="CU19">
        <v>-169.86646496870301</v>
      </c>
      <c r="CV19">
        <v>-347.07984510140699</v>
      </c>
      <c r="CW19">
        <v>-178.05330463932299</v>
      </c>
      <c r="CX19">
        <v>-169.026110614347</v>
      </c>
      <c r="CY19">
        <v>-349.303768137215</v>
      </c>
      <c r="CZ19">
        <v>-179.310051934451</v>
      </c>
      <c r="DA19">
        <v>-169.993085194131</v>
      </c>
      <c r="DB19">
        <v>-348.84810002760702</v>
      </c>
      <c r="DC19">
        <v>-179.05318718565201</v>
      </c>
      <c r="DD19">
        <v>-169.793512580536</v>
      </c>
      <c r="DE19">
        <v>-349.17047769425602</v>
      </c>
      <c r="DF19">
        <v>-179.219093002357</v>
      </c>
      <c r="DG19">
        <v>-169.950520368235</v>
      </c>
      <c r="DH19">
        <v>-349.332826406827</v>
      </c>
      <c r="DI19">
        <v>-179.385632127663</v>
      </c>
      <c r="DJ19">
        <v>-169.945894409602</v>
      </c>
      <c r="DK19">
        <v>-349.59358572769901</v>
      </c>
      <c r="DL19">
        <v>-179.545181872673</v>
      </c>
      <c r="DM19">
        <v>-170.04717809195401</v>
      </c>
      <c r="DN19">
        <v>-349.39312337886298</v>
      </c>
      <c r="DO19">
        <v>-179.38663021554399</v>
      </c>
      <c r="DP19">
        <v>-170.00537314134999</v>
      </c>
      <c r="DQ19">
        <v>-349.09509058246499</v>
      </c>
      <c r="DR19">
        <v>-179.20447366691701</v>
      </c>
      <c r="DS19">
        <v>-169.88990605215201</v>
      </c>
      <c r="DT19">
        <v>-349.17303681421703</v>
      </c>
      <c r="DU19">
        <v>-179.264128813224</v>
      </c>
      <c r="DV19">
        <v>-169.90878258937801</v>
      </c>
      <c r="DW19">
        <v>-348.882955833957</v>
      </c>
      <c r="DX19">
        <v>-179.09127746862001</v>
      </c>
      <c r="DY19">
        <v>-169.790547957759</v>
      </c>
      <c r="DZ19">
        <v>-349.125274092106</v>
      </c>
      <c r="EA19">
        <v>-179.209993085505</v>
      </c>
      <c r="EB19">
        <v>-169.914357222164</v>
      </c>
      <c r="EC19">
        <v>-349.09781244800803</v>
      </c>
      <c r="ED19">
        <v>-179.197103967397</v>
      </c>
      <c r="EE19">
        <v>-169.89975262062799</v>
      </c>
      <c r="EF19">
        <v>-349.09284558183401</v>
      </c>
      <c r="EG19">
        <v>-179.207719358362</v>
      </c>
      <c r="EH19">
        <v>-169.88413273174999</v>
      </c>
      <c r="EI19">
        <v>-349.35379474539502</v>
      </c>
      <c r="EJ19">
        <v>-179.36920590471101</v>
      </c>
      <c r="EK19">
        <v>-169.98352666793801</v>
      </c>
      <c r="EL19">
        <v>-349.299086073328</v>
      </c>
      <c r="EM19">
        <v>-179.34574207921301</v>
      </c>
      <c r="EN19">
        <v>-169.95240924658799</v>
      </c>
      <c r="EO19">
        <v>-349.080022212188</v>
      </c>
      <c r="EP19">
        <v>-179.201097991637</v>
      </c>
      <c r="EQ19">
        <v>-169.878197566154</v>
      </c>
      <c r="ER19">
        <v>-349.05916298259399</v>
      </c>
      <c r="ES19">
        <v>-179.19689358196399</v>
      </c>
      <c r="ET19">
        <v>-169.86152016704099</v>
      </c>
      <c r="EU19">
        <v>-349.02847495964897</v>
      </c>
      <c r="EV19">
        <v>-179.19181823938399</v>
      </c>
      <c r="EW19">
        <v>-169.83585147305899</v>
      </c>
      <c r="EX19">
        <v>-349.10485352897098</v>
      </c>
      <c r="EY19">
        <v>-179.189412867844</v>
      </c>
      <c r="EZ19">
        <v>-169.914334727464</v>
      </c>
      <c r="FA19">
        <v>-349.09600852603802</v>
      </c>
      <c r="FB19">
        <v>-179.20563621949699</v>
      </c>
      <c r="FC19">
        <v>-169.88940087489701</v>
      </c>
      <c r="FD19">
        <v>-349.19419011629998</v>
      </c>
      <c r="FE19">
        <v>-179.27321275200001</v>
      </c>
      <c r="FF19">
        <v>-169.9200621494</v>
      </c>
      <c r="FG19">
        <v>-349.46735960525098</v>
      </c>
      <c r="FH19">
        <v>-179.44333033173999</v>
      </c>
      <c r="FI19">
        <v>-170.02330771360499</v>
      </c>
      <c r="FJ19">
        <v>-349.14134779099999</v>
      </c>
      <c r="FK19">
        <v>-179.2221588763</v>
      </c>
      <c r="FL19">
        <v>-169.91833301</v>
      </c>
      <c r="FM19">
        <v>-349.396838419299</v>
      </c>
      <c r="FN19">
        <v>-179.3767925889</v>
      </c>
      <c r="FO19">
        <v>-170.019230460041</v>
      </c>
      <c r="FP19">
        <v>-349.013881772552</v>
      </c>
      <c r="FQ19">
        <v>-179.143703176797</v>
      </c>
      <c r="FR19">
        <v>-169.86921457114801</v>
      </c>
      <c r="FS19">
        <v>-348.89913592725298</v>
      </c>
      <c r="FT19">
        <v>-179.10575748095499</v>
      </c>
      <c r="FU19">
        <v>-169.79241162650101</v>
      </c>
      <c r="FV19">
        <v>-349.06497728981998</v>
      </c>
      <c r="FW19">
        <v>-179.18642605729201</v>
      </c>
      <c r="FX19">
        <v>-169.877773006626</v>
      </c>
      <c r="FY19">
        <v>-348.92335427992401</v>
      </c>
      <c r="FZ19">
        <v>-179.106209807358</v>
      </c>
      <c r="GA19">
        <v>-169.816359955607</v>
      </c>
      <c r="GB19">
        <v>-348.65215275522303</v>
      </c>
      <c r="GC19">
        <v>-178.93853710278299</v>
      </c>
      <c r="GD19">
        <v>-169.71265748692801</v>
      </c>
      <c r="GE19">
        <v>-348.879230747458</v>
      </c>
      <c r="GF19">
        <v>-179.06822321981701</v>
      </c>
      <c r="GG19">
        <v>-169.81012094080299</v>
      </c>
      <c r="GH19">
        <v>-349.094679919611</v>
      </c>
      <c r="GI19">
        <v>-179.211569363819</v>
      </c>
      <c r="GJ19">
        <v>-169.88186716834201</v>
      </c>
      <c r="GK19">
        <v>-348.62570253000001</v>
      </c>
      <c r="GL19">
        <v>-178.92185382</v>
      </c>
      <c r="GM19">
        <v>-169.70290532999999</v>
      </c>
      <c r="GN19">
        <v>-348.83669787999997</v>
      </c>
      <c r="GO19">
        <v>-179.01738825999999</v>
      </c>
      <c r="GP19">
        <v>-169.81831054</v>
      </c>
      <c r="GQ19">
        <v>-348.85795374999998</v>
      </c>
      <c r="GR19">
        <v>-179.04060501999999</v>
      </c>
      <c r="GS19">
        <v>-169.81645069999999</v>
      </c>
      <c r="GT19">
        <v>-349.37827269899998</v>
      </c>
      <c r="GU19">
        <v>-179.35364417970001</v>
      </c>
      <c r="GV19">
        <v>-170.02372528890001</v>
      </c>
      <c r="GW19">
        <v>-348.60170504000001</v>
      </c>
      <c r="GX19">
        <v>-178.90630231</v>
      </c>
      <c r="GY19">
        <v>-169.69451518</v>
      </c>
      <c r="GZ19">
        <v>-348.88744219503297</v>
      </c>
      <c r="HA19">
        <v>-179.08145172553401</v>
      </c>
      <c r="HB19">
        <v>-169.80507941719901</v>
      </c>
    </row>
    <row r="20" spans="1:225" ht="17" x14ac:dyDescent="0.25">
      <c r="A20" s="5">
        <v>1</v>
      </c>
      <c r="B20" t="s">
        <v>72</v>
      </c>
      <c r="C20" t="s">
        <v>2</v>
      </c>
      <c r="D20" t="s">
        <v>30</v>
      </c>
      <c r="E20" s="3">
        <v>1</v>
      </c>
      <c r="F20" s="2">
        <v>-0.70595329123285766</v>
      </c>
      <c r="G20" s="3">
        <f t="shared" si="10"/>
        <v>0.30847457213384621</v>
      </c>
      <c r="H20" s="3">
        <f t="shared" si="11"/>
        <v>0.20374047807216211</v>
      </c>
      <c r="I20" s="3">
        <f t="shared" si="12"/>
        <v>0.36539877138474247</v>
      </c>
      <c r="J20" s="3">
        <f t="shared" si="13"/>
        <v>0.35012460780344506</v>
      </c>
      <c r="K20" s="3">
        <f t="shared" si="14"/>
        <v>0.31247281356879131</v>
      </c>
      <c r="L20" s="3">
        <f t="shared" si="15"/>
        <v>0.16237329001252443</v>
      </c>
      <c r="M20" s="3">
        <f t="shared" si="16"/>
        <v>0.17038953225065601</v>
      </c>
      <c r="N20" s="3">
        <f t="shared" si="17"/>
        <v>0.11491703504884532</v>
      </c>
      <c r="O20" s="3">
        <f t="shared" si="18"/>
        <v>6.2977217797977603E-2</v>
      </c>
      <c r="P20" s="3">
        <f t="shared" si="19"/>
        <v>9.7827304721187502E-3</v>
      </c>
      <c r="Q20" s="3">
        <f t="shared" si="20"/>
        <v>0.22242388627506365</v>
      </c>
      <c r="R20" s="3">
        <f t="shared" si="21"/>
        <v>0.54497175686967136</v>
      </c>
      <c r="S20" s="3">
        <f t="shared" si="22"/>
        <v>1.345591441946814E-2</v>
      </c>
      <c r="T20" s="3">
        <f t="shared" si="23"/>
        <v>0.12478028748645464</v>
      </c>
      <c r="U20" s="3">
        <f t="shared" si="24"/>
        <v>0.10690330048874519</v>
      </c>
      <c r="V20" s="3">
        <f t="shared" si="25"/>
        <v>7.6991937547044809E-2</v>
      </c>
      <c r="W20" s="3">
        <f t="shared" si="26"/>
        <v>2.0226628748593267E-2</v>
      </c>
      <c r="X20" s="3">
        <f t="shared" si="27"/>
        <v>9.1035663553880597E-2</v>
      </c>
      <c r="Y20" s="3">
        <f t="shared" si="28"/>
        <v>0.21249389984390732</v>
      </c>
      <c r="Z20" s="3">
        <f t="shared" si="29"/>
        <v>0.19945929826401343</v>
      </c>
      <c r="AA20" s="3">
        <f t="shared" si="30"/>
        <v>0.16871106670937608</v>
      </c>
      <c r="AB20" s="3">
        <f t="shared" si="31"/>
        <v>1.3854223326222548E-2</v>
      </c>
      <c r="AC20" s="3">
        <f t="shared" si="32"/>
        <v>7.3444418039456338E-2</v>
      </c>
      <c r="AD20" s="3">
        <f t="shared" si="33"/>
        <v>8.8638687062245425E-2</v>
      </c>
      <c r="AE20" s="3">
        <f t="shared" si="34"/>
        <v>0.21432073439238747</v>
      </c>
      <c r="AF20" s="3">
        <f t="shared" si="35"/>
        <v>0.12975875709471751</v>
      </c>
      <c r="AG20" s="3">
        <f t="shared" si="36"/>
        <v>0.15786197652679956</v>
      </c>
      <c r="AH20" s="3">
        <f t="shared" si="37"/>
        <v>8.7401498749053119E-2</v>
      </c>
      <c r="AI20" s="3">
        <f t="shared" si="38"/>
        <v>7.4894115572923137E-2</v>
      </c>
      <c r="AJ20" s="3">
        <f t="shared" si="39"/>
        <v>0.15722252738814391</v>
      </c>
      <c r="AK20" s="3">
        <f t="shared" si="40"/>
        <v>0.16887358916637429</v>
      </c>
      <c r="AL20" s="3">
        <f t="shared" si="41"/>
        <v>7.6841372297655974E-2</v>
      </c>
      <c r="AM20" s="3">
        <f t="shared" si="42"/>
        <v>0.12384635758875473</v>
      </c>
      <c r="AN20" s="3">
        <f t="shared" si="43"/>
        <v>7.363594670071838E-2</v>
      </c>
      <c r="AO20" s="3">
        <f t="shared" si="44"/>
        <v>8.4003525405086155E-2</v>
      </c>
      <c r="AP20" s="3">
        <f t="shared" si="45"/>
        <v>4.7325595140648491E-2</v>
      </c>
      <c r="AQ20" s="3">
        <f t="shared" si="46"/>
        <v>0.10645581529121573</v>
      </c>
      <c r="AR20" s="3">
        <f t="shared" si="47"/>
        <v>0.10168109550970938</v>
      </c>
      <c r="AS20" s="3">
        <f t="shared" si="48"/>
        <v>0.11514682187637582</v>
      </c>
      <c r="AT20" s="3">
        <f t="shared" si="49"/>
        <v>0.10369523349217158</v>
      </c>
      <c r="AV20" s="1"/>
      <c r="AW20" s="4">
        <f t="shared" si="50"/>
        <v>-0.39747871909901145</v>
      </c>
      <c r="AX20" s="4">
        <f t="shared" si="51"/>
        <v>-0.50221281316069555</v>
      </c>
      <c r="AY20" s="4">
        <f t="shared" si="52"/>
        <v>-0.34055451984811519</v>
      </c>
      <c r="AZ20" s="4">
        <f t="shared" si="53"/>
        <v>-0.3558286834294126</v>
      </c>
      <c r="BA20" s="4">
        <f t="shared" si="54"/>
        <v>-0.39348047766406635</v>
      </c>
      <c r="BB20" s="4">
        <f t="shared" si="55"/>
        <v>-0.86832658124538209</v>
      </c>
      <c r="BC20" s="4">
        <f t="shared" si="56"/>
        <v>-0.53556375898220165</v>
      </c>
      <c r="BD20" s="4">
        <f t="shared" si="57"/>
        <v>-0.82087032628170298</v>
      </c>
      <c r="BE20" s="4">
        <f t="shared" si="58"/>
        <v>-0.76893050903083526</v>
      </c>
      <c r="BF20" s="4">
        <f t="shared" si="59"/>
        <v>-0.71573602170497641</v>
      </c>
      <c r="BG20" s="4">
        <f t="shared" si="60"/>
        <v>-0.48352940495779401</v>
      </c>
      <c r="BH20" s="4">
        <f t="shared" si="61"/>
        <v>-0.1609815343631863</v>
      </c>
      <c r="BI20" s="4">
        <f t="shared" si="62"/>
        <v>-0.7194092056523258</v>
      </c>
      <c r="BJ20" s="4">
        <f t="shared" si="63"/>
        <v>-0.58117300374640302</v>
      </c>
      <c r="BK20" s="4">
        <f t="shared" si="64"/>
        <v>-0.59904999074411247</v>
      </c>
      <c r="BL20" s="4">
        <f t="shared" si="65"/>
        <v>-0.62896135368581285</v>
      </c>
      <c r="BM20" s="4">
        <f t="shared" si="66"/>
        <v>-0.68572666248426439</v>
      </c>
      <c r="BN20" s="4">
        <f t="shared" si="67"/>
        <v>-0.61491762767897706</v>
      </c>
      <c r="BO20" s="4">
        <f t="shared" si="68"/>
        <v>-0.49345939138895034</v>
      </c>
      <c r="BP20" s="4">
        <f t="shared" si="69"/>
        <v>-0.50649399296884423</v>
      </c>
      <c r="BQ20" s="4">
        <f t="shared" si="70"/>
        <v>-0.53724222452348158</v>
      </c>
      <c r="BR20" s="4">
        <f t="shared" si="71"/>
        <v>-0.69209906790663511</v>
      </c>
      <c r="BS20" s="4">
        <f t="shared" si="72"/>
        <v>-0.63250887319340132</v>
      </c>
      <c r="BT20" s="4">
        <f t="shared" si="73"/>
        <v>-0.61731460417061224</v>
      </c>
      <c r="BU20" s="4">
        <f t="shared" si="74"/>
        <v>-0.49163255684047019</v>
      </c>
      <c r="BV20" s="4">
        <f t="shared" si="75"/>
        <v>-0.57619453413814015</v>
      </c>
      <c r="BW20" s="4">
        <f t="shared" si="76"/>
        <v>-0.5480913147060581</v>
      </c>
      <c r="BX20" s="4">
        <f t="shared" si="77"/>
        <v>-0.61855179248380454</v>
      </c>
      <c r="BY20" s="4">
        <f t="shared" si="78"/>
        <v>-0.63105917565993452</v>
      </c>
      <c r="BZ20" s="4">
        <f t="shared" si="79"/>
        <v>-0.54873076384471375</v>
      </c>
      <c r="CA20" s="4">
        <f t="shared" si="80"/>
        <v>-0.53707970206648337</v>
      </c>
      <c r="CB20" s="4">
        <f t="shared" si="81"/>
        <v>-0.62911191893520169</v>
      </c>
      <c r="CC20" s="4">
        <f t="shared" si="82"/>
        <v>-0.58210693364410293</v>
      </c>
      <c r="CD20" s="4">
        <f t="shared" si="83"/>
        <v>-0.77958923793357604</v>
      </c>
      <c r="CE20" s="4">
        <f t="shared" si="84"/>
        <v>-0.62194976582777151</v>
      </c>
      <c r="CF20" s="4">
        <f t="shared" si="85"/>
        <v>-0.65862769609220917</v>
      </c>
      <c r="CG20" s="4">
        <f t="shared" si="86"/>
        <v>-0.59949747594164193</v>
      </c>
      <c r="CH20" s="4">
        <f t="shared" si="87"/>
        <v>-0.60427219572314828</v>
      </c>
      <c r="CI20" s="4">
        <f t="shared" si="88"/>
        <v>-0.59080646935648184</v>
      </c>
      <c r="CJ20" s="4">
        <f t="shared" si="89"/>
        <v>-0.60225805774068608</v>
      </c>
      <c r="CL20" t="s">
        <v>101</v>
      </c>
      <c r="CM20">
        <v>-344.530100384864</v>
      </c>
      <c r="CN20">
        <v>-176.724674645737</v>
      </c>
      <c r="CO20">
        <v>-167.804792316495</v>
      </c>
      <c r="CP20">
        <v>-348.35215268665797</v>
      </c>
      <c r="CQ20">
        <v>-178.82392018060301</v>
      </c>
      <c r="CR20">
        <v>-169.52743217902699</v>
      </c>
      <c r="CS20">
        <v>-349.04257951060799</v>
      </c>
      <c r="CT20">
        <v>-179.175596868035</v>
      </c>
      <c r="CU20">
        <v>-169.866439934423</v>
      </c>
      <c r="CV20">
        <v>-347.079890979487</v>
      </c>
      <c r="CW20">
        <v>-178.05330456841199</v>
      </c>
      <c r="CX20">
        <v>-169.02601936199699</v>
      </c>
      <c r="CY20">
        <v>-349.30377037357698</v>
      </c>
      <c r="CZ20">
        <v>-179.31005168514201</v>
      </c>
      <c r="DA20">
        <v>-169.993091637406</v>
      </c>
      <c r="DB20">
        <v>-348.84808920315402</v>
      </c>
      <c r="DC20">
        <v>-179.05318684877099</v>
      </c>
      <c r="DD20">
        <v>-169.79351858795201</v>
      </c>
      <c r="DE20">
        <v>-349.17047402993899</v>
      </c>
      <c r="DF20">
        <v>-179.21909277658901</v>
      </c>
      <c r="DG20">
        <v>-169.95052777820899</v>
      </c>
      <c r="DH20">
        <v>-349.33279362473201</v>
      </c>
      <c r="DI20">
        <v>-179.385631440986</v>
      </c>
      <c r="DJ20">
        <v>-169.94585404366799</v>
      </c>
      <c r="DK20">
        <v>-349.593543826531</v>
      </c>
      <c r="DL20">
        <v>-179.545181154429</v>
      </c>
      <c r="DM20">
        <v>-170.04713730338801</v>
      </c>
      <c r="DN20">
        <v>-349.393138341758</v>
      </c>
      <c r="DO20">
        <v>-179.386629726395</v>
      </c>
      <c r="DP20">
        <v>-170.00536801745699</v>
      </c>
      <c r="DQ20">
        <v>-349.09512886452001</v>
      </c>
      <c r="DR20">
        <v>-179.20447326831999</v>
      </c>
      <c r="DS20">
        <v>-169.88988504307699</v>
      </c>
      <c r="DT20">
        <v>-349.17312737904598</v>
      </c>
      <c r="DU20">
        <v>-179.26412769622999</v>
      </c>
      <c r="DV20">
        <v>-169.908743142422</v>
      </c>
      <c r="DW20">
        <v>-348.88294036350101</v>
      </c>
      <c r="DX20">
        <v>-179.09127722843101</v>
      </c>
      <c r="DY20">
        <v>-169.790516683573</v>
      </c>
      <c r="DZ20">
        <v>-349.125246039952</v>
      </c>
      <c r="EA20">
        <v>-179.20999294080301</v>
      </c>
      <c r="EB20">
        <v>-169.91432694105299</v>
      </c>
      <c r="EC20">
        <v>-349.09778634105902</v>
      </c>
      <c r="ED20">
        <v>-179.197103796351</v>
      </c>
      <c r="EE20">
        <v>-169.89972789782101</v>
      </c>
      <c r="EF20">
        <v>-349.09278877805201</v>
      </c>
      <c r="EG20">
        <v>-179.20771926944499</v>
      </c>
      <c r="EH20">
        <v>-169.88406719493099</v>
      </c>
      <c r="EI20">
        <v>-349.35380594397299</v>
      </c>
      <c r="EJ20">
        <v>-179.36920549382199</v>
      </c>
      <c r="EK20">
        <v>-169.983507675201</v>
      </c>
      <c r="EL20">
        <v>-349.29909178123899</v>
      </c>
      <c r="EM20">
        <v>-179.34574176253099</v>
      </c>
      <c r="EN20">
        <v>-169.952370085133</v>
      </c>
      <c r="EO20">
        <v>-349.08004956830803</v>
      </c>
      <c r="EP20">
        <v>-179.20109765597201</v>
      </c>
      <c r="EQ20">
        <v>-169.87816553477299</v>
      </c>
      <c r="ER20">
        <v>-349.05917257220199</v>
      </c>
      <c r="ES20">
        <v>-179.19689333196601</v>
      </c>
      <c r="ET20">
        <v>-169.86147209071399</v>
      </c>
      <c r="EU20">
        <v>-349.02845219467798</v>
      </c>
      <c r="EV20">
        <v>-179.19181809954</v>
      </c>
      <c r="EW20">
        <v>-169.83577794519201</v>
      </c>
      <c r="EX20">
        <v>-349.10481304945102</v>
      </c>
      <c r="EY20">
        <v>-179.189412657297</v>
      </c>
      <c r="EZ20">
        <v>-169.91429746213001</v>
      </c>
      <c r="FA20">
        <v>-349.09600969019198</v>
      </c>
      <c r="FB20">
        <v>-179.205635913252</v>
      </c>
      <c r="FC20">
        <v>-169.889365809932</v>
      </c>
      <c r="FD20">
        <v>-349.19423121210002</v>
      </c>
      <c r="FE20">
        <v>-179.27321241109999</v>
      </c>
      <c r="FF20">
        <v>-169.92003504760001</v>
      </c>
      <c r="FG20">
        <v>-349.46739425947698</v>
      </c>
      <c r="FH20">
        <v>-179.44333007411899</v>
      </c>
      <c r="FI20">
        <v>-170.023280719041</v>
      </c>
      <c r="FJ20">
        <v>-349.14137570280002</v>
      </c>
      <c r="FK20">
        <v>-179.2221585803</v>
      </c>
      <c r="FL20">
        <v>-169.91829889810001</v>
      </c>
      <c r="FM20">
        <v>-349.39686233486498</v>
      </c>
      <c r="FN20">
        <v>-179.37679238796301</v>
      </c>
      <c r="FO20">
        <v>-170.019196507831</v>
      </c>
      <c r="FP20">
        <v>-349.01387062995701</v>
      </c>
      <c r="FQ20">
        <v>-179.14370039275499</v>
      </c>
      <c r="FR20">
        <v>-169.869184512217</v>
      </c>
      <c r="FS20">
        <v>-348.89912583759201</v>
      </c>
      <c r="FT20">
        <v>-179.10575603736501</v>
      </c>
      <c r="FU20">
        <v>-169.792364143459</v>
      </c>
      <c r="FV20">
        <v>-349.06503385611398</v>
      </c>
      <c r="FW20">
        <v>-179.18642350830299</v>
      </c>
      <c r="FX20">
        <v>-169.87773588971299</v>
      </c>
      <c r="FY20">
        <v>-348.92337480435998</v>
      </c>
      <c r="FZ20">
        <v>-179.10620449599401</v>
      </c>
      <c r="GA20">
        <v>-169.81631441741601</v>
      </c>
      <c r="GB20">
        <v>-348.65216065198001</v>
      </c>
      <c r="GC20">
        <v>-178.93853185011699</v>
      </c>
      <c r="GD20">
        <v>-169.71262624824601</v>
      </c>
      <c r="GE20">
        <v>-348.87922868041198</v>
      </c>
      <c r="GF20">
        <v>-179.06821807398401</v>
      </c>
      <c r="GG20">
        <v>-169.81008296002</v>
      </c>
      <c r="GH20">
        <v>-349.09463959584201</v>
      </c>
      <c r="GI20">
        <v>-179.21156384193901</v>
      </c>
      <c r="GJ20">
        <v>-169.88183339942401</v>
      </c>
      <c r="GK20">
        <v>-348.62571045999999</v>
      </c>
      <c r="GL20">
        <v>-178.9218473</v>
      </c>
      <c r="GM20">
        <v>-169.70287202</v>
      </c>
      <c r="GN20">
        <v>-348.83668978999998</v>
      </c>
      <c r="GO20">
        <v>-179.01737155999999</v>
      </c>
      <c r="GP20">
        <v>-169.81826864000001</v>
      </c>
      <c r="GQ20">
        <v>-348.85794707000002</v>
      </c>
      <c r="GR20">
        <v>-179.04059051999999</v>
      </c>
      <c r="GS20">
        <v>-169.81640118999999</v>
      </c>
      <c r="GT20">
        <v>-349.37828963250001</v>
      </c>
      <c r="GU20">
        <v>-179.35364081669999</v>
      </c>
      <c r="GV20">
        <v>-170.02368584679999</v>
      </c>
      <c r="GW20">
        <v>-348.60172067000002</v>
      </c>
      <c r="GX20">
        <v>-178.90629577999999</v>
      </c>
      <c r="GY20">
        <v>-169.69448338000001</v>
      </c>
      <c r="GZ20">
        <v>-348.88744888590099</v>
      </c>
      <c r="HA20">
        <v>-179.08144745793501</v>
      </c>
      <c r="HB20">
        <v>-169.805041668699</v>
      </c>
    </row>
    <row r="21" spans="1:225" ht="17" x14ac:dyDescent="0.25">
      <c r="A21" s="5">
        <v>1</v>
      </c>
      <c r="B21" t="s">
        <v>72</v>
      </c>
      <c r="C21" t="s">
        <v>2</v>
      </c>
      <c r="D21" t="s">
        <v>30</v>
      </c>
      <c r="E21" s="3">
        <v>1.05</v>
      </c>
      <c r="F21" s="2">
        <v>-0.68822599334387957</v>
      </c>
      <c r="G21" s="3">
        <f t="shared" si="10"/>
        <v>0.25143230935186356</v>
      </c>
      <c r="H21" s="3">
        <f t="shared" si="11"/>
        <v>0.17092457494512514</v>
      </c>
      <c r="I21" s="3">
        <f t="shared" si="12"/>
        <v>0.3075237413552469</v>
      </c>
      <c r="J21" s="3">
        <f t="shared" si="13"/>
        <v>0.30357578855697165</v>
      </c>
      <c r="K21" s="3">
        <f t="shared" si="14"/>
        <v>0.32428867986615706</v>
      </c>
      <c r="L21" s="3">
        <f t="shared" si="15"/>
        <v>0.13530530702179833</v>
      </c>
      <c r="M21" s="3">
        <f t="shared" si="16"/>
        <v>0.19227212242607428</v>
      </c>
      <c r="N21" s="3">
        <f t="shared" si="17"/>
        <v>9.4693765691845178E-2</v>
      </c>
      <c r="O21" s="3">
        <f t="shared" si="18"/>
        <v>3.8649105105947545E-2</v>
      </c>
      <c r="P21" s="3">
        <f t="shared" si="19"/>
        <v>7.2822200936959458E-3</v>
      </c>
      <c r="Q21" s="3">
        <f t="shared" si="20"/>
        <v>0.20596294085082484</v>
      </c>
      <c r="R21" s="3">
        <f t="shared" si="21"/>
        <v>0.48406720320634022</v>
      </c>
      <c r="S21" s="3">
        <f t="shared" si="22"/>
        <v>4.4517192553230611E-3</v>
      </c>
      <c r="T21" s="3">
        <f t="shared" si="23"/>
        <v>0.14185221292045991</v>
      </c>
      <c r="U21" s="3">
        <f t="shared" si="24"/>
        <v>0.12525455901474536</v>
      </c>
      <c r="V21" s="3">
        <f t="shared" si="25"/>
        <v>9.2422860380897087E-2</v>
      </c>
      <c r="W21" s="3">
        <f t="shared" si="26"/>
        <v>1.8064829517256742E-2</v>
      </c>
      <c r="X21" s="3">
        <f t="shared" si="27"/>
        <v>8.1575786985819021E-2</v>
      </c>
      <c r="Y21" s="3">
        <f t="shared" si="28"/>
        <v>0.19651884445467671</v>
      </c>
      <c r="Z21" s="3">
        <f t="shared" si="29"/>
        <v>0.18507943662444271</v>
      </c>
      <c r="AA21" s="3">
        <f t="shared" si="30"/>
        <v>0.15891363082199195</v>
      </c>
      <c r="AB21" s="3">
        <f t="shared" si="31"/>
        <v>3.4637349760984648E-2</v>
      </c>
      <c r="AC21" s="3">
        <f t="shared" si="32"/>
        <v>7.2803210485837377E-2</v>
      </c>
      <c r="AD21" s="3">
        <f t="shared" si="33"/>
        <v>7.3723196511563227E-2</v>
      </c>
      <c r="AE21" s="3">
        <f t="shared" si="34"/>
        <v>0.20251888571116716</v>
      </c>
      <c r="AF21" s="3">
        <f t="shared" si="35"/>
        <v>0.11546569318721356</v>
      </c>
      <c r="AG21" s="3">
        <f t="shared" si="36"/>
        <v>0.14670039400066848</v>
      </c>
      <c r="AH21" s="3">
        <f t="shared" si="37"/>
        <v>9.4538966134106173E-2</v>
      </c>
      <c r="AI21" s="3">
        <f t="shared" si="38"/>
        <v>7.1047283885814938E-2</v>
      </c>
      <c r="AJ21" s="3">
        <f t="shared" si="39"/>
        <v>0.12829385672264793</v>
      </c>
      <c r="AK21" s="3">
        <f t="shared" si="40"/>
        <v>0.1498940333002996</v>
      </c>
      <c r="AL21" s="3">
        <f t="shared" si="41"/>
        <v>7.3605809530850386E-2</v>
      </c>
      <c r="AM21" s="3">
        <f t="shared" si="42"/>
        <v>0.12138419650684507</v>
      </c>
      <c r="AN21" s="3">
        <f t="shared" si="43"/>
        <v>5.3059908481428275E-2</v>
      </c>
      <c r="AO21" s="3">
        <f t="shared" si="44"/>
        <v>7.9271949261826569E-2</v>
      </c>
      <c r="AP21" s="3">
        <f t="shared" si="45"/>
        <v>4.1834732506446093E-2</v>
      </c>
      <c r="AQ21" s="3">
        <f t="shared" si="46"/>
        <v>9.618960539047805E-2</v>
      </c>
      <c r="AR21" s="3">
        <f t="shared" si="47"/>
        <v>8.8676057634908156E-2</v>
      </c>
      <c r="AS21" s="3">
        <f t="shared" si="48"/>
        <v>0.10692629292763223</v>
      </c>
      <c r="AT21" s="3">
        <f t="shared" si="49"/>
        <v>9.7259542307044811E-2</v>
      </c>
      <c r="AV21" s="1"/>
      <c r="AW21" s="4">
        <f t="shared" si="50"/>
        <v>-0.43679368399201601</v>
      </c>
      <c r="AX21" s="4">
        <f t="shared" si="51"/>
        <v>-0.51730141839875443</v>
      </c>
      <c r="AY21" s="4">
        <f t="shared" si="52"/>
        <v>-0.38070225198863267</v>
      </c>
      <c r="AZ21" s="4">
        <f t="shared" si="53"/>
        <v>-0.38465020478690792</v>
      </c>
      <c r="BA21" s="4">
        <f t="shared" si="54"/>
        <v>-0.36393731347772251</v>
      </c>
      <c r="BB21" s="4">
        <f t="shared" si="55"/>
        <v>-0.8235313003656779</v>
      </c>
      <c r="BC21" s="4">
        <f t="shared" si="56"/>
        <v>-0.4959538709178053</v>
      </c>
      <c r="BD21" s="4">
        <f t="shared" si="57"/>
        <v>-0.78291975903572475</v>
      </c>
      <c r="BE21" s="4">
        <f t="shared" si="58"/>
        <v>-0.72687509844982712</v>
      </c>
      <c r="BF21" s="4">
        <f t="shared" si="59"/>
        <v>-0.69550821343757552</v>
      </c>
      <c r="BG21" s="4">
        <f t="shared" si="60"/>
        <v>-0.48226305249305473</v>
      </c>
      <c r="BH21" s="4">
        <f t="shared" si="61"/>
        <v>-0.20415879013753935</v>
      </c>
      <c r="BI21" s="4">
        <f t="shared" si="62"/>
        <v>-0.69267771259920263</v>
      </c>
      <c r="BJ21" s="4">
        <f t="shared" si="63"/>
        <v>-0.54637378042341966</v>
      </c>
      <c r="BK21" s="4">
        <f t="shared" si="64"/>
        <v>-0.56297143432913421</v>
      </c>
      <c r="BL21" s="4">
        <f t="shared" si="65"/>
        <v>-0.59580313296298248</v>
      </c>
      <c r="BM21" s="4">
        <f t="shared" si="66"/>
        <v>-0.67016116382662283</v>
      </c>
      <c r="BN21" s="4">
        <f t="shared" si="67"/>
        <v>-0.60665020635806055</v>
      </c>
      <c r="BO21" s="4">
        <f t="shared" si="68"/>
        <v>-0.49170714888920286</v>
      </c>
      <c r="BP21" s="4">
        <f t="shared" si="69"/>
        <v>-0.50314655671943687</v>
      </c>
      <c r="BQ21" s="4">
        <f t="shared" si="70"/>
        <v>-0.52931236252188762</v>
      </c>
      <c r="BR21" s="4">
        <f t="shared" si="71"/>
        <v>-0.65358864358289492</v>
      </c>
      <c r="BS21" s="4">
        <f t="shared" si="72"/>
        <v>-0.61542278285804219</v>
      </c>
      <c r="BT21" s="4">
        <f t="shared" si="73"/>
        <v>-0.61450279683231634</v>
      </c>
      <c r="BU21" s="4">
        <f t="shared" si="74"/>
        <v>-0.48570710763271241</v>
      </c>
      <c r="BV21" s="4">
        <f t="shared" si="75"/>
        <v>-0.57276030015666601</v>
      </c>
      <c r="BW21" s="4">
        <f t="shared" si="76"/>
        <v>-0.54152559934321109</v>
      </c>
      <c r="BX21" s="4">
        <f t="shared" si="77"/>
        <v>-0.5936870272097734</v>
      </c>
      <c r="BY21" s="4">
        <f t="shared" si="78"/>
        <v>-0.61717870945806463</v>
      </c>
      <c r="BZ21" s="4">
        <f t="shared" si="79"/>
        <v>-0.55993213662123165</v>
      </c>
      <c r="CA21" s="4">
        <f t="shared" si="80"/>
        <v>-0.53833196004357997</v>
      </c>
      <c r="CB21" s="4">
        <f t="shared" si="81"/>
        <v>-0.61462018381302919</v>
      </c>
      <c r="CC21" s="4">
        <f t="shared" si="82"/>
        <v>-0.56684179683703451</v>
      </c>
      <c r="CD21" s="4">
        <f t="shared" si="83"/>
        <v>-0.74128590182530785</v>
      </c>
      <c r="CE21" s="4">
        <f t="shared" si="84"/>
        <v>-0.608954044082053</v>
      </c>
      <c r="CF21" s="4">
        <f t="shared" si="85"/>
        <v>-0.64639126083743348</v>
      </c>
      <c r="CG21" s="4">
        <f t="shared" si="86"/>
        <v>-0.59203638795340152</v>
      </c>
      <c r="CH21" s="4">
        <f t="shared" si="87"/>
        <v>-0.59954993570897142</v>
      </c>
      <c r="CI21" s="4">
        <f t="shared" si="88"/>
        <v>-0.58129970041624734</v>
      </c>
      <c r="CJ21" s="4">
        <f t="shared" si="89"/>
        <v>-0.59096645103683476</v>
      </c>
      <c r="CL21" t="s">
        <v>100</v>
      </c>
      <c r="CM21">
        <v>-344.530149570655</v>
      </c>
      <c r="CN21">
        <v>-176.72466757077501</v>
      </c>
      <c r="CO21">
        <v>-167.804785924866</v>
      </c>
      <c r="CP21">
        <v>-348.35207680764199</v>
      </c>
      <c r="CQ21">
        <v>-178.82390698513001</v>
      </c>
      <c r="CR21">
        <v>-169.527345450262</v>
      </c>
      <c r="CS21">
        <v>-349.042625035387</v>
      </c>
      <c r="CT21">
        <v>-179.175591994141</v>
      </c>
      <c r="CU21">
        <v>-169.866426353615</v>
      </c>
      <c r="CV21">
        <v>-347.080014200569</v>
      </c>
      <c r="CW21">
        <v>-178.053304499576</v>
      </c>
      <c r="CX21">
        <v>-169.02609672189899</v>
      </c>
      <c r="CY21">
        <v>-349.30371786558999</v>
      </c>
      <c r="CZ21">
        <v>-179.310051366588</v>
      </c>
      <c r="DA21">
        <v>-169.99308652799999</v>
      </c>
      <c r="DB21">
        <v>-348.84801223481497</v>
      </c>
      <c r="DC21">
        <v>-179.05318644541401</v>
      </c>
      <c r="DD21">
        <v>-169.793513408791</v>
      </c>
      <c r="DE21">
        <v>-349.17040297688902</v>
      </c>
      <c r="DF21">
        <v>-179.21909248002399</v>
      </c>
      <c r="DG21">
        <v>-169.950520144096</v>
      </c>
      <c r="DH21">
        <v>-349.332762684508</v>
      </c>
      <c r="DI21">
        <v>-179.38563087374101</v>
      </c>
      <c r="DJ21">
        <v>-169.945884148765</v>
      </c>
      <c r="DK21">
        <v>-349.593506108459</v>
      </c>
      <c r="DL21">
        <v>-179.54518053501201</v>
      </c>
      <c r="DM21">
        <v>-170.04716722429299</v>
      </c>
      <c r="DN21">
        <v>-349.39310798940801</v>
      </c>
      <c r="DO21">
        <v>-179.386629244456</v>
      </c>
      <c r="DP21">
        <v>-170.00537038210899</v>
      </c>
      <c r="DQ21">
        <v>-349.095142194414</v>
      </c>
      <c r="DR21">
        <v>-179.20447284585799</v>
      </c>
      <c r="DS21">
        <v>-169.88990081349399</v>
      </c>
      <c r="DT21">
        <v>-349.17323126202302</v>
      </c>
      <c r="DU21">
        <v>-179.26412686424601</v>
      </c>
      <c r="DV21">
        <v>-169.90877905004899</v>
      </c>
      <c r="DW21">
        <v>-348.88292426796198</v>
      </c>
      <c r="DX21">
        <v>-179.09127692797099</v>
      </c>
      <c r="DY21">
        <v>-169.79054348783799</v>
      </c>
      <c r="DZ21">
        <v>-349.12521526728898</v>
      </c>
      <c r="EA21">
        <v>-179.20999273391701</v>
      </c>
      <c r="EB21">
        <v>-169.91435183136599</v>
      </c>
      <c r="EC21">
        <v>-349.097749223422</v>
      </c>
      <c r="ED21">
        <v>-179.197103567803</v>
      </c>
      <c r="EE21">
        <v>-169.89974850356899</v>
      </c>
      <c r="EF21">
        <v>-349.09279111062199</v>
      </c>
      <c r="EG21">
        <v>-179.20771914217099</v>
      </c>
      <c r="EH21">
        <v>-169.88412249576101</v>
      </c>
      <c r="EI21">
        <v>-349.35379523096998</v>
      </c>
      <c r="EJ21">
        <v>-179.36920507694299</v>
      </c>
      <c r="EK21">
        <v>-169.98352218427701</v>
      </c>
      <c r="EL21">
        <v>-349.29911043142903</v>
      </c>
      <c r="EM21">
        <v>-179.34574142801699</v>
      </c>
      <c r="EN21">
        <v>-169.952402244811</v>
      </c>
      <c r="EO21">
        <v>-349.08007194924198</v>
      </c>
      <c r="EP21">
        <v>-179.201097297464</v>
      </c>
      <c r="EQ21">
        <v>-169.878191066591</v>
      </c>
      <c r="ER21">
        <v>-349.05920670225299</v>
      </c>
      <c r="ES21">
        <v>-179.196893047777</v>
      </c>
      <c r="ET21">
        <v>-169.86151183943301</v>
      </c>
      <c r="EU21">
        <v>-349.028501648548</v>
      </c>
      <c r="EV21">
        <v>-179.19181790495099</v>
      </c>
      <c r="EW21">
        <v>-169.83584023069</v>
      </c>
      <c r="EX21">
        <v>-349.10478487179398</v>
      </c>
      <c r="EY21">
        <v>-179.189412452098</v>
      </c>
      <c r="EZ21">
        <v>-169.914330859937</v>
      </c>
      <c r="FA21">
        <v>-349.09601204011199</v>
      </c>
      <c r="FB21">
        <v>-179.20563563221901</v>
      </c>
      <c r="FC21">
        <v>-169.88939566930199</v>
      </c>
      <c r="FD21">
        <v>-349.19424717549998</v>
      </c>
      <c r="FE21">
        <v>-179.27321212859999</v>
      </c>
      <c r="FF21">
        <v>-169.9200557744</v>
      </c>
      <c r="FG21">
        <v>-349.46740577390699</v>
      </c>
      <c r="FH21">
        <v>-179.443329835556</v>
      </c>
      <c r="FI21">
        <v>-170.02330191483799</v>
      </c>
      <c r="FJ21">
        <v>-349.14139628880002</v>
      </c>
      <c r="FK21">
        <v>-179.22215832000001</v>
      </c>
      <c r="FL21">
        <v>-169.91832521719999</v>
      </c>
      <c r="FM21">
        <v>-349.39687853342298</v>
      </c>
      <c r="FN21">
        <v>-179.37679218475</v>
      </c>
      <c r="FO21">
        <v>-170.01922337273501</v>
      </c>
      <c r="FP21">
        <v>-349.01384273779797</v>
      </c>
      <c r="FQ21">
        <v>-179.14369799113601</v>
      </c>
      <c r="FR21">
        <v>-169.869198646201</v>
      </c>
      <c r="FS21">
        <v>-348.89913800302202</v>
      </c>
      <c r="FT21">
        <v>-179.10575475519599</v>
      </c>
      <c r="FU21">
        <v>-169.79239971098801</v>
      </c>
      <c r="FV21">
        <v>-349.06507234397202</v>
      </c>
      <c r="FW21">
        <v>-179.186421292689</v>
      </c>
      <c r="FX21">
        <v>-169.877758742662</v>
      </c>
      <c r="FY21">
        <v>-348.92339445703601</v>
      </c>
      <c r="FZ21">
        <v>-179.10619998352001</v>
      </c>
      <c r="GA21">
        <v>-169.816336586966</v>
      </c>
      <c r="GB21">
        <v>-348.65214269305602</v>
      </c>
      <c r="GC21">
        <v>-178.93852701616899</v>
      </c>
      <c r="GD21">
        <v>-169.71263621731899</v>
      </c>
      <c r="GE21">
        <v>-348.87921503357501</v>
      </c>
      <c r="GF21">
        <v>-179.068213703157</v>
      </c>
      <c r="GG21">
        <v>-169.81009801055299</v>
      </c>
      <c r="GH21">
        <v>-349.094585530659</v>
      </c>
      <c r="GI21">
        <v>-179.21155914061299</v>
      </c>
      <c r="GJ21">
        <v>-169.88184507581599</v>
      </c>
      <c r="GK21">
        <v>-348.62569232999999</v>
      </c>
      <c r="GL21">
        <v>-178.92184180000001</v>
      </c>
      <c r="GM21">
        <v>-169.70288009999999</v>
      </c>
      <c r="GN21">
        <v>-348.83665008999998</v>
      </c>
      <c r="GO21">
        <v>-179.01735762999999</v>
      </c>
      <c r="GP21">
        <v>-169.81826237000001</v>
      </c>
      <c r="GQ21">
        <v>-348.85792874999999</v>
      </c>
      <c r="GR21">
        <v>-179.04057842</v>
      </c>
      <c r="GS21">
        <v>-169.81640686</v>
      </c>
      <c r="GT21">
        <v>-349.37829750809999</v>
      </c>
      <c r="GU21">
        <v>-179.3536379844</v>
      </c>
      <c r="GV21">
        <v>-170.0237040801</v>
      </c>
      <c r="GW21">
        <v>-348.60170700999998</v>
      </c>
      <c r="GX21">
        <v>-178.90629027</v>
      </c>
      <c r="GY21">
        <v>-169.69449037999999</v>
      </c>
      <c r="GZ21">
        <v>-348.88744769324302</v>
      </c>
      <c r="HA21">
        <v>-179.08144384988299</v>
      </c>
      <c r="HB21">
        <v>-169.80506207841299</v>
      </c>
    </row>
    <row r="22" spans="1:225" ht="17" x14ac:dyDescent="0.25">
      <c r="A22" s="5">
        <v>1</v>
      </c>
      <c r="B22" t="s">
        <v>72</v>
      </c>
      <c r="C22" t="s">
        <v>2</v>
      </c>
      <c r="D22" t="s">
        <v>30</v>
      </c>
      <c r="E22" s="3">
        <v>1.1000000000000001</v>
      </c>
      <c r="F22" s="2">
        <v>-0.64812783464615253</v>
      </c>
      <c r="G22" s="3">
        <f t="shared" si="10"/>
        <v>0.20956033251782114</v>
      </c>
      <c r="H22" s="3">
        <f t="shared" si="11"/>
        <v>0.14431665811867112</v>
      </c>
      <c r="I22" s="3">
        <f t="shared" si="12"/>
        <v>0.25961045321605747</v>
      </c>
      <c r="J22" s="3">
        <f t="shared" si="13"/>
        <v>0.26889858968231561</v>
      </c>
      <c r="K22" s="3">
        <f t="shared" si="14"/>
        <v>0.32441581222774618</v>
      </c>
      <c r="L22" s="3">
        <f t="shared" si="15"/>
        <v>0.11412302337821356</v>
      </c>
      <c r="M22" s="3">
        <f t="shared" si="16"/>
        <v>0.20586875624822731</v>
      </c>
      <c r="N22" s="3">
        <f t="shared" si="17"/>
        <v>7.750384244518127E-2</v>
      </c>
      <c r="O22" s="3">
        <f t="shared" si="18"/>
        <v>1.8618833520590683E-2</v>
      </c>
      <c r="P22" s="3">
        <f t="shared" si="19"/>
        <v>9.8832536684669847E-3</v>
      </c>
      <c r="Q22" s="3">
        <f t="shared" si="20"/>
        <v>0.18713461512364449</v>
      </c>
      <c r="R22" s="3">
        <f t="shared" si="21"/>
        <v>0.42456609059271816</v>
      </c>
      <c r="S22" s="3">
        <f t="shared" si="22"/>
        <v>8.7064145468096488E-4</v>
      </c>
      <c r="T22" s="3">
        <f t="shared" si="23"/>
        <v>0.15321970582951266</v>
      </c>
      <c r="U22" s="3">
        <f t="shared" si="24"/>
        <v>0.13733039470246322</v>
      </c>
      <c r="V22" s="3">
        <f t="shared" si="25"/>
        <v>0.10380240646711669</v>
      </c>
      <c r="W22" s="3">
        <f t="shared" si="26"/>
        <v>1.1997498052099709E-2</v>
      </c>
      <c r="X22" s="3">
        <f t="shared" si="27"/>
        <v>6.9566676667337068E-2</v>
      </c>
      <c r="Y22" s="3">
        <f t="shared" si="28"/>
        <v>0.17857696058388817</v>
      </c>
      <c r="Z22" s="3">
        <f t="shared" si="29"/>
        <v>0.1690772304337359</v>
      </c>
      <c r="AA22" s="3">
        <f t="shared" si="30"/>
        <v>0.14770510903890688</v>
      </c>
      <c r="AB22" s="3">
        <f t="shared" si="31"/>
        <v>4.9957464143837726E-2</v>
      </c>
      <c r="AC22" s="3">
        <f t="shared" si="32"/>
        <v>7.0789606073010991E-2</v>
      </c>
      <c r="AD22" s="3">
        <f t="shared" si="33"/>
        <v>6.1721587424095725E-2</v>
      </c>
      <c r="AE22" s="3">
        <f t="shared" si="34"/>
        <v>0.19331875766614676</v>
      </c>
      <c r="AF22" s="3">
        <f t="shared" si="35"/>
        <v>0.10052451586572497</v>
      </c>
      <c r="AG22" s="3">
        <f t="shared" si="36"/>
        <v>0.13385744147218748</v>
      </c>
      <c r="AH22" s="3">
        <f t="shared" si="37"/>
        <v>9.8215425230793407E-2</v>
      </c>
      <c r="AI22" s="3">
        <f t="shared" si="38"/>
        <v>6.4870967868086216E-2</v>
      </c>
      <c r="AJ22" s="3">
        <f t="shared" si="39"/>
        <v>0.11220862602110804</v>
      </c>
      <c r="AK22" s="3">
        <f t="shared" si="40"/>
        <v>0.13253431134126292</v>
      </c>
      <c r="AL22" s="3">
        <f t="shared" si="41"/>
        <v>7.0715571257665144E-2</v>
      </c>
      <c r="AM22" s="3">
        <f t="shared" si="42"/>
        <v>0.117732624796415</v>
      </c>
      <c r="AN22" s="3">
        <f t="shared" si="43"/>
        <v>3.6765041522666464E-2</v>
      </c>
      <c r="AO22" s="3">
        <f t="shared" si="44"/>
        <v>7.5123809801814212E-2</v>
      </c>
      <c r="AP22" s="3">
        <f t="shared" si="45"/>
        <v>3.7510890371896033E-2</v>
      </c>
      <c r="AQ22" s="3">
        <f t="shared" si="46"/>
        <v>8.6958638979030667E-2</v>
      </c>
      <c r="AR22" s="3">
        <f t="shared" si="47"/>
        <v>7.6119039866444194E-2</v>
      </c>
      <c r="AS22" s="3">
        <f t="shared" si="48"/>
        <v>9.9703356921815978E-2</v>
      </c>
      <c r="AT22" s="3">
        <f t="shared" si="49"/>
        <v>8.7838278054474972E-2</v>
      </c>
      <c r="AV22" s="1"/>
      <c r="AW22" s="4">
        <f t="shared" si="50"/>
        <v>-0.4385675021283314</v>
      </c>
      <c r="AX22" s="4">
        <f t="shared" si="51"/>
        <v>-0.50381117652748142</v>
      </c>
      <c r="AY22" s="4">
        <f t="shared" si="52"/>
        <v>-0.38851738143009507</v>
      </c>
      <c r="AZ22" s="4">
        <f t="shared" si="53"/>
        <v>-0.37922924496383692</v>
      </c>
      <c r="BA22" s="4">
        <f t="shared" si="54"/>
        <v>-0.32371202241840635</v>
      </c>
      <c r="BB22" s="4">
        <f t="shared" si="55"/>
        <v>-0.7622508580243661</v>
      </c>
      <c r="BC22" s="4">
        <f t="shared" si="56"/>
        <v>-0.44225907839792522</v>
      </c>
      <c r="BD22" s="4">
        <f t="shared" si="57"/>
        <v>-0.7256316770913338</v>
      </c>
      <c r="BE22" s="4">
        <f t="shared" si="58"/>
        <v>-0.66674666816674322</v>
      </c>
      <c r="BF22" s="4">
        <f t="shared" si="59"/>
        <v>-0.65801108831461952</v>
      </c>
      <c r="BG22" s="4">
        <f t="shared" si="60"/>
        <v>-0.46099321952250805</v>
      </c>
      <c r="BH22" s="4">
        <f t="shared" si="61"/>
        <v>-0.22356174405343437</v>
      </c>
      <c r="BI22" s="4">
        <f t="shared" si="62"/>
        <v>-0.64725719319147157</v>
      </c>
      <c r="BJ22" s="4">
        <f t="shared" si="63"/>
        <v>-0.49490812881663987</v>
      </c>
      <c r="BK22" s="4">
        <f t="shared" si="64"/>
        <v>-0.51079743994368931</v>
      </c>
      <c r="BL22" s="4">
        <f t="shared" si="65"/>
        <v>-0.54432542817903584</v>
      </c>
      <c r="BM22" s="4">
        <f t="shared" si="66"/>
        <v>-0.63613033659405283</v>
      </c>
      <c r="BN22" s="4">
        <f t="shared" si="67"/>
        <v>-0.57856115797881547</v>
      </c>
      <c r="BO22" s="4">
        <f t="shared" si="68"/>
        <v>-0.46955087406226437</v>
      </c>
      <c r="BP22" s="4">
        <f t="shared" si="69"/>
        <v>-0.47905060421241663</v>
      </c>
      <c r="BQ22" s="4">
        <f t="shared" si="70"/>
        <v>-0.50042272560724566</v>
      </c>
      <c r="BR22" s="4">
        <f t="shared" si="71"/>
        <v>-0.59817037050231481</v>
      </c>
      <c r="BS22" s="4">
        <f t="shared" si="72"/>
        <v>-0.57733822857314154</v>
      </c>
      <c r="BT22" s="4">
        <f t="shared" si="73"/>
        <v>-0.58640624722205681</v>
      </c>
      <c r="BU22" s="4">
        <f t="shared" si="74"/>
        <v>-0.45480907698000578</v>
      </c>
      <c r="BV22" s="4">
        <f t="shared" si="75"/>
        <v>-0.54760331878042756</v>
      </c>
      <c r="BW22" s="4">
        <f t="shared" si="76"/>
        <v>-0.51427039317396506</v>
      </c>
      <c r="BX22" s="4">
        <f t="shared" si="77"/>
        <v>-0.54991240941535913</v>
      </c>
      <c r="BY22" s="4">
        <f t="shared" si="78"/>
        <v>-0.58325686677806632</v>
      </c>
      <c r="BZ22" s="4">
        <f t="shared" si="79"/>
        <v>-0.5359192086250445</v>
      </c>
      <c r="CA22" s="4">
        <f t="shared" si="80"/>
        <v>-0.51559352330488961</v>
      </c>
      <c r="CB22" s="4">
        <f t="shared" si="81"/>
        <v>-0.57741226338848739</v>
      </c>
      <c r="CC22" s="4">
        <f t="shared" si="82"/>
        <v>-0.53039520984973754</v>
      </c>
      <c r="CD22" s="4">
        <f t="shared" si="83"/>
        <v>-0.684892876168819</v>
      </c>
      <c r="CE22" s="4">
        <f t="shared" si="84"/>
        <v>-0.57300402484433832</v>
      </c>
      <c r="CF22" s="4">
        <f t="shared" si="85"/>
        <v>-0.6106169442742565</v>
      </c>
      <c r="CG22" s="4">
        <f t="shared" si="86"/>
        <v>-0.56116919566712187</v>
      </c>
      <c r="CH22" s="4">
        <f t="shared" si="87"/>
        <v>-0.57200879477970834</v>
      </c>
      <c r="CI22" s="4">
        <f t="shared" si="88"/>
        <v>-0.54842447772433656</v>
      </c>
      <c r="CJ22" s="4">
        <f t="shared" si="89"/>
        <v>-0.56028955659167756</v>
      </c>
      <c r="CL22" t="s">
        <v>99</v>
      </c>
      <c r="CM22">
        <v>-344.530118264664</v>
      </c>
      <c r="CN22">
        <v>-176.72465801694</v>
      </c>
      <c r="CO22">
        <v>-167.80476134595099</v>
      </c>
      <c r="CP22">
        <v>-348.35191548371301</v>
      </c>
      <c r="CQ22">
        <v>-178.823896395053</v>
      </c>
      <c r="CR22">
        <v>-169.52721621447799</v>
      </c>
      <c r="CS22">
        <v>-349.04261283100902</v>
      </c>
      <c r="CT22">
        <v>-179.17558748505701</v>
      </c>
      <c r="CU22">
        <v>-169.86640620412001</v>
      </c>
      <c r="CV22">
        <v>-347.07996365058801</v>
      </c>
      <c r="CW22">
        <v>-178.05330443997201</v>
      </c>
      <c r="CX22">
        <v>-169.02605487037101</v>
      </c>
      <c r="CY22">
        <v>-349.30365209839999</v>
      </c>
      <c r="CZ22">
        <v>-179.310050966277</v>
      </c>
      <c r="DA22">
        <v>-169.9930852642</v>
      </c>
      <c r="DB22">
        <v>-348.84791233979399</v>
      </c>
      <c r="DC22">
        <v>-179.05318599316101</v>
      </c>
      <c r="DD22">
        <v>-169.79351162262</v>
      </c>
      <c r="DE22">
        <v>-349.17032037604201</v>
      </c>
      <c r="DF22">
        <v>-179.21909209087599</v>
      </c>
      <c r="DG22">
        <v>-169.95052350049201</v>
      </c>
      <c r="DH22">
        <v>-349.33265556174501</v>
      </c>
      <c r="DI22">
        <v>-179.38563025650501</v>
      </c>
      <c r="DJ22">
        <v>-169.94586893760399</v>
      </c>
      <c r="DK22">
        <v>-349.59339521532303</v>
      </c>
      <c r="DL22">
        <v>-179.54517986245401</v>
      </c>
      <c r="DM22">
        <v>-170.04715282446401</v>
      </c>
      <c r="DN22">
        <v>-349.393046054114</v>
      </c>
      <c r="DO22">
        <v>-179.386628760142</v>
      </c>
      <c r="DP22">
        <v>-170.00536868659901</v>
      </c>
      <c r="DQ22">
        <v>-349.09509779373502</v>
      </c>
      <c r="DR22">
        <v>-179.20447244104301</v>
      </c>
      <c r="DS22">
        <v>-169.889890713265</v>
      </c>
      <c r="DT22">
        <v>-349.17323987167799</v>
      </c>
      <c r="DU22">
        <v>-179.26412633375199</v>
      </c>
      <c r="DV22">
        <v>-169.908757269624</v>
      </c>
      <c r="DW22">
        <v>-348.88283377792197</v>
      </c>
      <c r="DX22">
        <v>-179.091276589225</v>
      </c>
      <c r="DY22">
        <v>-169.79052571874601</v>
      </c>
      <c r="DZ22">
        <v>-349.12512010204398</v>
      </c>
      <c r="EA22">
        <v>-179.209992459403</v>
      </c>
      <c r="EB22">
        <v>-169.914338956368</v>
      </c>
      <c r="EC22">
        <v>-349.097654278086</v>
      </c>
      <c r="ED22">
        <v>-179.19710326562</v>
      </c>
      <c r="EE22">
        <v>-169.899737004965</v>
      </c>
      <c r="EF22">
        <v>-349.09268075230602</v>
      </c>
      <c r="EG22">
        <v>-179.20771896640699</v>
      </c>
      <c r="EH22">
        <v>-169.88409434815</v>
      </c>
      <c r="EI22">
        <v>-349.35373251715902</v>
      </c>
      <c r="EJ22">
        <v>-179.36920464716201</v>
      </c>
      <c r="EK22">
        <v>-169.98351413181999</v>
      </c>
      <c r="EL22">
        <v>-349.299047967653</v>
      </c>
      <c r="EM22">
        <v>-179.34574107682599</v>
      </c>
      <c r="EN22">
        <v>-169.952384894972</v>
      </c>
      <c r="EO22">
        <v>-349.08002118182702</v>
      </c>
      <c r="EP22">
        <v>-179.20109695279899</v>
      </c>
      <c r="EQ22">
        <v>-169.87817595211101</v>
      </c>
      <c r="ER22">
        <v>-349.05914558175601</v>
      </c>
      <c r="ES22">
        <v>-179.19689274277499</v>
      </c>
      <c r="ET22">
        <v>-169.861489423281</v>
      </c>
      <c r="EU22">
        <v>-349.02842142035098</v>
      </c>
      <c r="EV22">
        <v>-179.191817722661</v>
      </c>
      <c r="EW22">
        <v>-169.83580622334799</v>
      </c>
      <c r="EX22">
        <v>-349.10467589409598</v>
      </c>
      <c r="EY22">
        <v>-179.189412229498</v>
      </c>
      <c r="EZ22">
        <v>-169.91431041947499</v>
      </c>
      <c r="FA22">
        <v>-349.09593217012701</v>
      </c>
      <c r="FB22">
        <v>-179.20563543183999</v>
      </c>
      <c r="FC22">
        <v>-169.88937669129399</v>
      </c>
      <c r="FD22">
        <v>-349.19418806909999</v>
      </c>
      <c r="FE22">
        <v>-179.27321189680001</v>
      </c>
      <c r="FF22">
        <v>-169.9200416745</v>
      </c>
      <c r="FG22">
        <v>-349.46734396388598</v>
      </c>
      <c r="FH22">
        <v>-179.443329650127</v>
      </c>
      <c r="FI22">
        <v>-170.02328952939001</v>
      </c>
      <c r="FJ22">
        <v>-349.14134090260001</v>
      </c>
      <c r="FK22">
        <v>-179.22215808070001</v>
      </c>
      <c r="FL22">
        <v>-169.9183101605</v>
      </c>
      <c r="FM22">
        <v>-349.39682155587701</v>
      </c>
      <c r="FN22">
        <v>-179.37679195285099</v>
      </c>
      <c r="FO22">
        <v>-170.01921006102199</v>
      </c>
      <c r="FP22">
        <v>-349.01376440821599</v>
      </c>
      <c r="FQ22">
        <v>-179.14369591470501</v>
      </c>
      <c r="FR22">
        <v>-169.86919215234099</v>
      </c>
      <c r="FS22">
        <v>-348.899061757852</v>
      </c>
      <c r="FT22">
        <v>-179.10575362173799</v>
      </c>
      <c r="FU22">
        <v>-169.79237865717101</v>
      </c>
      <c r="FV22">
        <v>-349.06501901530203</v>
      </c>
      <c r="FW22">
        <v>-179.18641936000401</v>
      </c>
      <c r="FX22">
        <v>-169.87774561371199</v>
      </c>
      <c r="FY22">
        <v>-348.92333991209603</v>
      </c>
      <c r="FZ22">
        <v>-179.106196181314</v>
      </c>
      <c r="GA22">
        <v>-169.81632208023601</v>
      </c>
      <c r="GB22">
        <v>-348.65206973213202</v>
      </c>
      <c r="GC22">
        <v>-178.938523131636</v>
      </c>
      <c r="GD22">
        <v>-169.712626435521</v>
      </c>
      <c r="GE22">
        <v>-348.87914357128699</v>
      </c>
      <c r="GF22">
        <v>-179.06821000737099</v>
      </c>
      <c r="GG22">
        <v>-169.810088325382</v>
      </c>
      <c r="GH22">
        <v>-349.09448149304899</v>
      </c>
      <c r="GI22">
        <v>-179.21155517670101</v>
      </c>
      <c r="GJ22">
        <v>-169.881834870121</v>
      </c>
      <c r="GK22">
        <v>-348.62562050000003</v>
      </c>
      <c r="GL22">
        <v>-178.92183718999999</v>
      </c>
      <c r="GM22">
        <v>-169.70287017000001</v>
      </c>
      <c r="GN22">
        <v>-348.83656322000002</v>
      </c>
      <c r="GO22">
        <v>-179.01734594999999</v>
      </c>
      <c r="GP22">
        <v>-169.81824419</v>
      </c>
      <c r="GQ22">
        <v>-348.85784739000002</v>
      </c>
      <c r="GR22">
        <v>-179.04056826999999</v>
      </c>
      <c r="GS22">
        <v>-169.81638484000001</v>
      </c>
      <c r="GT22">
        <v>-349.37824264710002</v>
      </c>
      <c r="GU22">
        <v>-179.3536356091</v>
      </c>
      <c r="GV22">
        <v>-170.023695484</v>
      </c>
      <c r="GW22">
        <v>-348.60164047000001</v>
      </c>
      <c r="GX22">
        <v>-178.90628565</v>
      </c>
      <c r="GY22">
        <v>-169.69448084999999</v>
      </c>
      <c r="GZ22">
        <v>-348.88737950485898</v>
      </c>
      <c r="HA22">
        <v>-179.08144082540801</v>
      </c>
      <c r="HB22">
        <v>-169.805045801245</v>
      </c>
    </row>
    <row r="23" spans="1:225" ht="17" x14ac:dyDescent="0.25">
      <c r="A23" s="5">
        <v>1</v>
      </c>
      <c r="B23" t="s">
        <v>72</v>
      </c>
      <c r="C23" t="s">
        <v>2</v>
      </c>
      <c r="D23" t="s">
        <v>30</v>
      </c>
      <c r="E23" s="3">
        <v>1.25</v>
      </c>
      <c r="F23" s="2">
        <v>-0.48745445145399946</v>
      </c>
      <c r="G23" s="3">
        <f t="shared" si="10"/>
        <v>0.13420310955273279</v>
      </c>
      <c r="H23" s="3">
        <f t="shared" si="11"/>
        <v>9.1152022767254481E-2</v>
      </c>
      <c r="I23" s="3">
        <f t="shared" si="12"/>
        <v>0.16481507931706146</v>
      </c>
      <c r="J23" s="3">
        <f t="shared" si="13"/>
        <v>0.21294520734831629</v>
      </c>
      <c r="K23" s="3">
        <f t="shared" si="14"/>
        <v>0.2884678280607193</v>
      </c>
      <c r="L23" s="3">
        <f t="shared" si="15"/>
        <v>6.3813846598926416E-2</v>
      </c>
      <c r="M23" s="3">
        <f t="shared" si="16"/>
        <v>0.21923400525504722</v>
      </c>
      <c r="N23" s="3">
        <f t="shared" si="17"/>
        <v>4.3592382452538048E-2</v>
      </c>
      <c r="O23" s="3">
        <f t="shared" si="18"/>
        <v>2.0470713116567174E-2</v>
      </c>
      <c r="P23" s="3">
        <f t="shared" si="19"/>
        <v>1.437943759976712E-2</v>
      </c>
      <c r="Q23" s="3">
        <f t="shared" si="20"/>
        <v>0.13546873849154606</v>
      </c>
      <c r="R23" s="3">
        <f t="shared" si="21"/>
        <v>0.24732424587903271</v>
      </c>
      <c r="S23" s="3">
        <f t="shared" si="22"/>
        <v>1.2421264111074692E-2</v>
      </c>
      <c r="T23" s="3">
        <f t="shared" si="23"/>
        <v>0.16788363907223686</v>
      </c>
      <c r="U23" s="3">
        <f t="shared" si="24"/>
        <v>0.15299533861956105</v>
      </c>
      <c r="V23" s="3">
        <f t="shared" si="25"/>
        <v>0.12288264492244161</v>
      </c>
      <c r="W23" s="3">
        <f t="shared" si="26"/>
        <v>3.1733436852199315E-4</v>
      </c>
      <c r="X23" s="3">
        <f t="shared" si="27"/>
        <v>4.3333314558893554E-2</v>
      </c>
      <c r="Y23" s="3">
        <f t="shared" si="28"/>
        <v>0.12936121552188024</v>
      </c>
      <c r="Z23" s="3">
        <f t="shared" si="29"/>
        <v>0.12444265299708063</v>
      </c>
      <c r="AA23" s="3">
        <f t="shared" si="30"/>
        <v>0.11352362376442582</v>
      </c>
      <c r="AB23" s="3">
        <f t="shared" si="31"/>
        <v>7.68534388015088E-2</v>
      </c>
      <c r="AC23" s="3">
        <f t="shared" si="32"/>
        <v>6.0634631224756319E-2</v>
      </c>
      <c r="AD23" s="3">
        <f t="shared" si="33"/>
        <v>4.1969581439968151E-2</v>
      </c>
      <c r="AE23" s="3">
        <f t="shared" si="34"/>
        <v>0.17609248614688933</v>
      </c>
      <c r="AF23" s="3">
        <f t="shared" si="35"/>
        <v>6.0043047281884143E-2</v>
      </c>
      <c r="AG23" s="3">
        <f t="shared" si="36"/>
        <v>9.9443147017232281E-2</v>
      </c>
      <c r="AH23" s="3">
        <f t="shared" si="37"/>
        <v>9.9250466487953271E-2</v>
      </c>
      <c r="AI23" s="3">
        <f t="shared" si="38"/>
        <v>4.7601250764294056E-2</v>
      </c>
      <c r="AJ23" s="3">
        <f t="shared" si="39"/>
        <v>5.8785838909297894E-2</v>
      </c>
      <c r="AK23" s="3">
        <f t="shared" si="40"/>
        <v>9.0078892406145139E-2</v>
      </c>
      <c r="AL23" s="3">
        <f t="shared" si="41"/>
        <v>6.5250340756843939E-2</v>
      </c>
      <c r="AM23" s="3">
        <f t="shared" si="42"/>
        <v>0.10600691336517293</v>
      </c>
      <c r="AN23" s="3">
        <f t="shared" si="43"/>
        <v>2.6056883107212214E-3</v>
      </c>
      <c r="AO23" s="3">
        <f t="shared" si="44"/>
        <v>6.8322031124235016E-2</v>
      </c>
      <c r="AP23" s="3">
        <f t="shared" si="45"/>
        <v>3.4430243038470254E-2</v>
      </c>
      <c r="AQ23" s="3">
        <f t="shared" si="46"/>
        <v>6.983432902397757E-2</v>
      </c>
      <c r="AR23" s="3">
        <f t="shared" si="47"/>
        <v>4.7878963870642E-2</v>
      </c>
      <c r="AS23" s="3">
        <f t="shared" si="48"/>
        <v>8.602407412590618E-2</v>
      </c>
      <c r="AT23" s="3">
        <f t="shared" si="49"/>
        <v>6.5113317773315971E-2</v>
      </c>
      <c r="AV23" s="1"/>
      <c r="AW23" s="4">
        <f t="shared" si="50"/>
        <v>-0.35325134190126667</v>
      </c>
      <c r="AX23" s="4">
        <f t="shared" si="51"/>
        <v>-0.39630242868674498</v>
      </c>
      <c r="AY23" s="4">
        <f t="shared" si="52"/>
        <v>-0.322639372136938</v>
      </c>
      <c r="AZ23" s="4">
        <f t="shared" si="53"/>
        <v>-0.27450924410568317</v>
      </c>
      <c r="BA23" s="4">
        <f t="shared" si="54"/>
        <v>-0.19898662339328016</v>
      </c>
      <c r="BB23" s="4">
        <f t="shared" si="55"/>
        <v>-0.55126829805292588</v>
      </c>
      <c r="BC23" s="4">
        <f t="shared" si="56"/>
        <v>-0.26822044619895224</v>
      </c>
      <c r="BD23" s="4">
        <f t="shared" si="57"/>
        <v>-0.53104683390653751</v>
      </c>
      <c r="BE23" s="4">
        <f t="shared" si="58"/>
        <v>-0.46698373833743229</v>
      </c>
      <c r="BF23" s="4">
        <f t="shared" si="59"/>
        <v>-0.50183388905376658</v>
      </c>
      <c r="BG23" s="4">
        <f t="shared" si="60"/>
        <v>-0.3519857129624534</v>
      </c>
      <c r="BH23" s="4">
        <f t="shared" si="61"/>
        <v>-0.24013020557496675</v>
      </c>
      <c r="BI23" s="4">
        <f t="shared" si="62"/>
        <v>-0.47503318734292477</v>
      </c>
      <c r="BJ23" s="4">
        <f t="shared" si="63"/>
        <v>-0.3195708123817626</v>
      </c>
      <c r="BK23" s="4">
        <f t="shared" si="64"/>
        <v>-0.33445911283443841</v>
      </c>
      <c r="BL23" s="4">
        <f t="shared" si="65"/>
        <v>-0.36457180653155785</v>
      </c>
      <c r="BM23" s="4">
        <f t="shared" si="66"/>
        <v>-0.48713711708547747</v>
      </c>
      <c r="BN23" s="4">
        <f t="shared" si="67"/>
        <v>-0.44412113689510591</v>
      </c>
      <c r="BO23" s="4">
        <f t="shared" si="68"/>
        <v>-0.35809323593211922</v>
      </c>
      <c r="BP23" s="4">
        <f t="shared" si="69"/>
        <v>-0.36301179845691883</v>
      </c>
      <c r="BQ23" s="4">
        <f t="shared" si="70"/>
        <v>-0.37393082768957364</v>
      </c>
      <c r="BR23" s="4">
        <f t="shared" si="71"/>
        <v>-0.41060101265249066</v>
      </c>
      <c r="BS23" s="4">
        <f t="shared" si="72"/>
        <v>-0.42681982022924314</v>
      </c>
      <c r="BT23" s="4">
        <f t="shared" si="73"/>
        <v>-0.44548487001403131</v>
      </c>
      <c r="BU23" s="4">
        <f t="shared" si="74"/>
        <v>-0.31136196530711013</v>
      </c>
      <c r="BV23" s="4">
        <f t="shared" si="75"/>
        <v>-0.42741140417211532</v>
      </c>
      <c r="BW23" s="4">
        <f t="shared" si="76"/>
        <v>-0.38801130443676718</v>
      </c>
      <c r="BX23" s="4">
        <f t="shared" si="77"/>
        <v>-0.38820398496604619</v>
      </c>
      <c r="BY23" s="4">
        <f t="shared" si="78"/>
        <v>-0.4398532006897054</v>
      </c>
      <c r="BZ23" s="4">
        <f t="shared" si="79"/>
        <v>-0.42866861254470157</v>
      </c>
      <c r="CA23" s="4">
        <f t="shared" si="80"/>
        <v>-0.39737555904785432</v>
      </c>
      <c r="CB23" s="4">
        <f t="shared" si="81"/>
        <v>-0.42220411069715552</v>
      </c>
      <c r="CC23" s="4">
        <f t="shared" si="82"/>
        <v>-0.38144753808882653</v>
      </c>
      <c r="CD23" s="4">
        <f t="shared" si="83"/>
        <v>-0.49006013976472068</v>
      </c>
      <c r="CE23" s="4">
        <f t="shared" si="84"/>
        <v>-0.41913242032976444</v>
      </c>
      <c r="CF23" s="4">
        <f t="shared" si="85"/>
        <v>-0.45302420841552921</v>
      </c>
      <c r="CG23" s="4">
        <f t="shared" si="86"/>
        <v>-0.41762012243002189</v>
      </c>
      <c r="CH23" s="4">
        <f t="shared" si="87"/>
        <v>-0.43957548758335746</v>
      </c>
      <c r="CI23" s="4">
        <f t="shared" si="88"/>
        <v>-0.40143037732809328</v>
      </c>
      <c r="CJ23" s="4">
        <f t="shared" si="89"/>
        <v>-0.42234113368068349</v>
      </c>
      <c r="CL23" t="s">
        <v>98</v>
      </c>
      <c r="CM23">
        <v>-344.52992875174903</v>
      </c>
      <c r="CN23">
        <v>-176.724626348957</v>
      </c>
      <c r="CO23">
        <v>-167.80473946096899</v>
      </c>
      <c r="CP23">
        <v>-348.35148715998099</v>
      </c>
      <c r="CQ23">
        <v>-178.82387559463601</v>
      </c>
      <c r="CR23">
        <v>-169.52698001725099</v>
      </c>
      <c r="CS23">
        <v>-349.04244439509603</v>
      </c>
      <c r="CT23">
        <v>-179.17557734485601</v>
      </c>
      <c r="CU23">
        <v>-169.86635289169399</v>
      </c>
      <c r="CV23">
        <v>-347.07978656750799</v>
      </c>
      <c r="CW23">
        <v>-178.05330413769701</v>
      </c>
      <c r="CX23">
        <v>-169.02604497150301</v>
      </c>
      <c r="CY23">
        <v>-349.303451025051</v>
      </c>
      <c r="CZ23">
        <v>-179.310050058294</v>
      </c>
      <c r="DA23">
        <v>-169.993083861401</v>
      </c>
      <c r="DB23">
        <v>-348.84757358163</v>
      </c>
      <c r="DC23">
        <v>-179.053185106629</v>
      </c>
      <c r="DD23">
        <v>-169.79350997308501</v>
      </c>
      <c r="DE23">
        <v>-349.17004073350898</v>
      </c>
      <c r="DF23">
        <v>-179.21909125014099</v>
      </c>
      <c r="DG23">
        <v>-169.95052204689699</v>
      </c>
      <c r="DH23">
        <v>-349.33233548907799</v>
      </c>
      <c r="DI23">
        <v>-179.385628722489</v>
      </c>
      <c r="DJ23">
        <v>-169.945860489626</v>
      </c>
      <c r="DK23">
        <v>-349.593067847859</v>
      </c>
      <c r="DL23">
        <v>-179.54517831047099</v>
      </c>
      <c r="DM23">
        <v>-170.04714535146201</v>
      </c>
      <c r="DN23">
        <v>-349.392793578924</v>
      </c>
      <c r="DO23">
        <v>-179.38662776328701</v>
      </c>
      <c r="DP23">
        <v>-170.00536609246299</v>
      </c>
      <c r="DQ23">
        <v>-349.09491889595802</v>
      </c>
      <c r="DR23">
        <v>-179.20447170609501</v>
      </c>
      <c r="DS23">
        <v>-169.88988626494799</v>
      </c>
      <c r="DT23">
        <v>-349.173260319463</v>
      </c>
      <c r="DU23">
        <v>-179.264125275081</v>
      </c>
      <c r="DV23">
        <v>-169.90875237255699</v>
      </c>
      <c r="DW23">
        <v>-348.88255381018098</v>
      </c>
      <c r="DX23">
        <v>-179.09127587278201</v>
      </c>
      <c r="DY23">
        <v>-169.79052092385999</v>
      </c>
      <c r="DZ23">
        <v>-349.12483559080698</v>
      </c>
      <c r="EA23">
        <v>-179.209991823336</v>
      </c>
      <c r="EB23">
        <v>-169.91433449898599</v>
      </c>
      <c r="EC23">
        <v>-349.097368648631</v>
      </c>
      <c r="ED23">
        <v>-179.19710259750499</v>
      </c>
      <c r="EE23">
        <v>-169.899733056625</v>
      </c>
      <c r="EF23">
        <v>-349.09238626563899</v>
      </c>
      <c r="EG23">
        <v>-179.207718491105</v>
      </c>
      <c r="EH23">
        <v>-169.884086792403</v>
      </c>
      <c r="EI23">
        <v>-349.35349046147201</v>
      </c>
      <c r="EJ23">
        <v>-179.36920373233099</v>
      </c>
      <c r="EK23">
        <v>-169.98351042676299</v>
      </c>
      <c r="EL23">
        <v>-349.29882750271798</v>
      </c>
      <c r="EM23">
        <v>-179.345740273117</v>
      </c>
      <c r="EN23">
        <v>-169.95237947754799</v>
      </c>
      <c r="EO23">
        <v>-349.07983760397201</v>
      </c>
      <c r="EP23">
        <v>-179.20109629126401</v>
      </c>
      <c r="EQ23">
        <v>-169.878170654836</v>
      </c>
      <c r="ER23">
        <v>-349.05895354549898</v>
      </c>
      <c r="ES23">
        <v>-179.19689221200699</v>
      </c>
      <c r="ET23">
        <v>-169.861482837392</v>
      </c>
      <c r="EU23">
        <v>-349.02821068634597</v>
      </c>
      <c r="EV23">
        <v>-179.19181727213501</v>
      </c>
      <c r="EW23">
        <v>-169.83579751753101</v>
      </c>
      <c r="EX23">
        <v>-349.10437147533003</v>
      </c>
      <c r="EY23">
        <v>-179.18941175206601</v>
      </c>
      <c r="EZ23">
        <v>-169.914305388927</v>
      </c>
      <c r="FA23">
        <v>-349.09568609312902</v>
      </c>
      <c r="FB23">
        <v>-179.20563494191799</v>
      </c>
      <c r="FC23">
        <v>-169.88937097056001</v>
      </c>
      <c r="FD23">
        <v>-349.19395658079998</v>
      </c>
      <c r="FE23">
        <v>-179.27321134970001</v>
      </c>
      <c r="FF23">
        <v>-169.92003530580001</v>
      </c>
      <c r="FG23">
        <v>-349.46711054113302</v>
      </c>
      <c r="FH23">
        <v>-179.44332924984599</v>
      </c>
      <c r="FI23">
        <v>-170.02328510443201</v>
      </c>
      <c r="FJ23">
        <v>-349.14114140620001</v>
      </c>
      <c r="FK23">
        <v>-179.22215743660001</v>
      </c>
      <c r="FL23">
        <v>-169.91830284619999</v>
      </c>
      <c r="FM23">
        <v>-349.39661392561999</v>
      </c>
      <c r="FN23">
        <v>-179.37679137966899</v>
      </c>
      <c r="FO23">
        <v>-170.01920421060399</v>
      </c>
      <c r="FP23">
        <v>-349.01349045548898</v>
      </c>
      <c r="FQ23">
        <v>-179.14369127323101</v>
      </c>
      <c r="FR23">
        <v>-169.86918053985499</v>
      </c>
      <c r="FS23">
        <v>-348.898821089504</v>
      </c>
      <c r="FT23">
        <v>-179.10575107704</v>
      </c>
      <c r="FU23">
        <v>-169.7923690618</v>
      </c>
      <c r="FV23">
        <v>-349.06483288978598</v>
      </c>
      <c r="FW23">
        <v>-179.18641509146099</v>
      </c>
      <c r="FX23">
        <v>-169.877734671436</v>
      </c>
      <c r="FY23">
        <v>-348.923123696696</v>
      </c>
      <c r="FZ23">
        <v>-179.10618781487199</v>
      </c>
      <c r="GA23">
        <v>-169.816302623588</v>
      </c>
      <c r="GB23">
        <v>-348.65179709275799</v>
      </c>
      <c r="GC23">
        <v>-178.93851483974001</v>
      </c>
      <c r="GD23">
        <v>-169.712609427968</v>
      </c>
      <c r="GE23">
        <v>-348.87888062371297</v>
      </c>
      <c r="GF23">
        <v>-179.06820182650401</v>
      </c>
      <c r="GG23">
        <v>-169.81007092188901</v>
      </c>
      <c r="GH23">
        <v>-349.09414482915798</v>
      </c>
      <c r="GI23">
        <v>-179.21154644944301</v>
      </c>
      <c r="GJ23">
        <v>-169.881817419204</v>
      </c>
      <c r="GK23">
        <v>-348.62534517</v>
      </c>
      <c r="GL23">
        <v>-178.92182700000001</v>
      </c>
      <c r="GM23">
        <v>-169.70285024</v>
      </c>
      <c r="GN23">
        <v>-348.83624416999999</v>
      </c>
      <c r="GO23">
        <v>-179.01732056</v>
      </c>
      <c r="GP23">
        <v>-169.81820167000001</v>
      </c>
      <c r="GQ23">
        <v>-348.85755799999998</v>
      </c>
      <c r="GR23">
        <v>-179.04054618999999</v>
      </c>
      <c r="GS23">
        <v>-169.81634629000001</v>
      </c>
      <c r="GT23">
        <v>-349.3780106712</v>
      </c>
      <c r="GU23">
        <v>-179.35363031879999</v>
      </c>
      <c r="GV23">
        <v>-170.02367984430001</v>
      </c>
      <c r="GW23">
        <v>-348.60137608999997</v>
      </c>
      <c r="GX23">
        <v>-178.90627551</v>
      </c>
      <c r="GY23">
        <v>-169.69446085999999</v>
      </c>
      <c r="GZ23">
        <v>-348.88713844785599</v>
      </c>
      <c r="HA23">
        <v>-179.08143416876399</v>
      </c>
      <c r="HB23">
        <v>-169.80503123568201</v>
      </c>
    </row>
    <row r="24" spans="1:225" ht="17" x14ac:dyDescent="0.25">
      <c r="A24" s="5">
        <v>1</v>
      </c>
      <c r="B24" t="s">
        <v>72</v>
      </c>
      <c r="C24" t="s">
        <v>2</v>
      </c>
      <c r="D24" t="s">
        <v>30</v>
      </c>
      <c r="E24" s="3">
        <v>1.5</v>
      </c>
      <c r="F24" s="2">
        <v>-0.26735181068612907</v>
      </c>
      <c r="G24" s="3">
        <f t="shared" si="10"/>
        <v>7.0575053627233986E-2</v>
      </c>
      <c r="H24" s="3">
        <f t="shared" si="11"/>
        <v>4.5114408484062479E-2</v>
      </c>
      <c r="I24" s="3">
        <f t="shared" si="12"/>
        <v>8.1812083347976766E-2</v>
      </c>
      <c r="J24" s="3">
        <f t="shared" si="13"/>
        <v>0.18306567714836641</v>
      </c>
      <c r="K24" s="3">
        <f t="shared" si="14"/>
        <v>0.19511106462261768</v>
      </c>
      <c r="L24" s="3">
        <f t="shared" si="15"/>
        <v>4.4717486280723695E-3</v>
      </c>
      <c r="M24" s="3">
        <f t="shared" si="16"/>
        <v>0.19467364155050665</v>
      </c>
      <c r="N24" s="3">
        <f t="shared" si="17"/>
        <v>2.757889994288526E-2</v>
      </c>
      <c r="O24" s="3">
        <f t="shared" si="18"/>
        <v>3.9463137613934024E-2</v>
      </c>
      <c r="P24" s="3">
        <f t="shared" si="19"/>
        <v>1.1733977893143732E-2</v>
      </c>
      <c r="Q24" s="3">
        <f t="shared" si="20"/>
        <v>7.0255190694808733E-2</v>
      </c>
      <c r="R24" s="3">
        <f t="shared" si="21"/>
        <v>9.1336145820552828E-2</v>
      </c>
      <c r="S24" s="3">
        <f t="shared" si="22"/>
        <v>2.9139574730598056E-2</v>
      </c>
      <c r="T24" s="3">
        <f t="shared" si="23"/>
        <v>0.15207155537555345</v>
      </c>
      <c r="U24" s="3">
        <f t="shared" si="24"/>
        <v>0.13978502793545067</v>
      </c>
      <c r="V24" s="3">
        <f t="shared" si="25"/>
        <v>0.11570716712572388</v>
      </c>
      <c r="W24" s="3">
        <f t="shared" si="26"/>
        <v>1.7574299784882702E-2</v>
      </c>
      <c r="X24" s="3">
        <f t="shared" si="27"/>
        <v>4.06500461187283E-2</v>
      </c>
      <c r="Y24" s="3">
        <f t="shared" si="28"/>
        <v>6.7565028596200394E-2</v>
      </c>
      <c r="Z24" s="3">
        <f t="shared" si="29"/>
        <v>6.7385269732021885E-2</v>
      </c>
      <c r="AA24" s="3">
        <f t="shared" si="30"/>
        <v>6.6039381083107668E-2</v>
      </c>
      <c r="AB24" s="3">
        <f t="shared" si="31"/>
        <v>7.9399496313647094E-2</v>
      </c>
      <c r="AC24" s="3">
        <f t="shared" si="32"/>
        <v>4.3430056268932232E-2</v>
      </c>
      <c r="AD24" s="3">
        <f t="shared" si="33"/>
        <v>2.6978586382046754E-2</v>
      </c>
      <c r="AE24" s="3">
        <f t="shared" si="34"/>
        <v>0.15693831575902117</v>
      </c>
      <c r="AF24" s="3">
        <f t="shared" si="35"/>
        <v>1.6742400401082158E-2</v>
      </c>
      <c r="AG24" s="3">
        <f t="shared" si="36"/>
        <v>6.0457558589490257E-2</v>
      </c>
      <c r="AH24" s="3">
        <f t="shared" si="37"/>
        <v>8.0394669895171966E-2</v>
      </c>
      <c r="AI24" s="3">
        <f t="shared" si="38"/>
        <v>3.2488714051741724E-2</v>
      </c>
      <c r="AJ24" s="3">
        <f t="shared" si="39"/>
        <v>1.1210806280032237E-2</v>
      </c>
      <c r="AK24" s="3">
        <f t="shared" si="40"/>
        <v>4.7223205605263274E-2</v>
      </c>
      <c r="AL24" s="3">
        <f t="shared" si="41"/>
        <v>5.2425927676202688E-2</v>
      </c>
      <c r="AM24" s="3">
        <f t="shared" si="42"/>
        <v>8.1928467544014089E-2</v>
      </c>
      <c r="AN24" s="3">
        <f t="shared" si="43"/>
        <v>2.0008833956594668E-2</v>
      </c>
      <c r="AO24" s="3">
        <f t="shared" si="44"/>
        <v>5.5498328389534113E-2</v>
      </c>
      <c r="AP24" s="3">
        <f t="shared" si="45"/>
        <v>3.794061258034595E-2</v>
      </c>
      <c r="AQ24" s="3">
        <f t="shared" si="46"/>
        <v>5.6583919829640617E-2</v>
      </c>
      <c r="AR24" s="3">
        <f t="shared" si="47"/>
        <v>1.7939061025190495E-2</v>
      </c>
      <c r="AS24" s="3">
        <f t="shared" si="48"/>
        <v>6.7483759841376612E-2</v>
      </c>
      <c r="AT24" s="3">
        <f t="shared" si="49"/>
        <v>3.4686652641760157E-2</v>
      </c>
      <c r="AV24" s="1"/>
      <c r="AW24" s="4">
        <f t="shared" si="50"/>
        <v>-0.19677675705889508</v>
      </c>
      <c r="AX24" s="4">
        <f t="shared" si="51"/>
        <v>-0.22223740220206659</v>
      </c>
      <c r="AY24" s="4">
        <f t="shared" si="52"/>
        <v>-0.1855397273381523</v>
      </c>
      <c r="AZ24" s="4">
        <f t="shared" si="53"/>
        <v>-8.4286133537762667E-2</v>
      </c>
      <c r="BA24" s="4">
        <f t="shared" si="54"/>
        <v>-7.2240746063511385E-2</v>
      </c>
      <c r="BB24" s="4">
        <f t="shared" si="55"/>
        <v>-0.27182355931420144</v>
      </c>
      <c r="BC24" s="4">
        <f t="shared" si="56"/>
        <v>-7.2678169135622403E-2</v>
      </c>
      <c r="BD24" s="4">
        <f t="shared" si="57"/>
        <v>-0.29493071062901433</v>
      </c>
      <c r="BE24" s="4">
        <f t="shared" si="58"/>
        <v>-0.22788867307219504</v>
      </c>
      <c r="BF24" s="4">
        <f t="shared" si="59"/>
        <v>-0.25561783279298533</v>
      </c>
      <c r="BG24" s="4">
        <f t="shared" si="60"/>
        <v>-0.19709661999132033</v>
      </c>
      <c r="BH24" s="4">
        <f t="shared" si="61"/>
        <v>-0.17601566486557624</v>
      </c>
      <c r="BI24" s="4">
        <f t="shared" si="62"/>
        <v>-0.23821223595553101</v>
      </c>
      <c r="BJ24" s="4">
        <f t="shared" si="63"/>
        <v>-0.11528025531057561</v>
      </c>
      <c r="BK24" s="4">
        <f t="shared" si="64"/>
        <v>-0.1275667827506784</v>
      </c>
      <c r="BL24" s="4">
        <f t="shared" si="65"/>
        <v>-0.15164464356040519</v>
      </c>
      <c r="BM24" s="4">
        <f t="shared" si="66"/>
        <v>-0.24977751090124636</v>
      </c>
      <c r="BN24" s="4">
        <f t="shared" si="67"/>
        <v>-0.22670176456740077</v>
      </c>
      <c r="BO24" s="4">
        <f t="shared" si="68"/>
        <v>-0.19978678208992867</v>
      </c>
      <c r="BP24" s="4">
        <f t="shared" si="69"/>
        <v>-0.19996654095410718</v>
      </c>
      <c r="BQ24" s="4">
        <f t="shared" si="70"/>
        <v>-0.2013124296030214</v>
      </c>
      <c r="BR24" s="4">
        <f t="shared" si="71"/>
        <v>-0.18795231437248197</v>
      </c>
      <c r="BS24" s="4">
        <f t="shared" si="72"/>
        <v>-0.22392175441719683</v>
      </c>
      <c r="BT24" s="4">
        <f t="shared" si="73"/>
        <v>-0.24037322430408231</v>
      </c>
      <c r="BU24" s="4">
        <f t="shared" si="74"/>
        <v>-0.11041349492710789</v>
      </c>
      <c r="BV24" s="4">
        <f t="shared" si="75"/>
        <v>-0.25060941028504691</v>
      </c>
      <c r="BW24" s="4">
        <f t="shared" si="76"/>
        <v>-0.20689425209663881</v>
      </c>
      <c r="BX24" s="4">
        <f t="shared" si="77"/>
        <v>-0.1869571407909571</v>
      </c>
      <c r="BY24" s="4">
        <f t="shared" si="78"/>
        <v>-0.23486309663438734</v>
      </c>
      <c r="BZ24" s="4">
        <f t="shared" si="79"/>
        <v>-0.25614100440609683</v>
      </c>
      <c r="CA24" s="4">
        <f t="shared" si="80"/>
        <v>-0.22012860508086579</v>
      </c>
      <c r="CB24" s="4">
        <f t="shared" si="81"/>
        <v>-0.21492588300992638</v>
      </c>
      <c r="CC24" s="4">
        <f t="shared" si="82"/>
        <v>-0.18542334314211498</v>
      </c>
      <c r="CD24" s="4">
        <f t="shared" si="83"/>
        <v>-0.2473429767295344</v>
      </c>
      <c r="CE24" s="4">
        <f t="shared" si="84"/>
        <v>-0.21185348229659495</v>
      </c>
      <c r="CF24" s="4">
        <f t="shared" si="85"/>
        <v>-0.22941119810578312</v>
      </c>
      <c r="CG24" s="4">
        <f t="shared" si="86"/>
        <v>-0.21076789085648845</v>
      </c>
      <c r="CH24" s="4">
        <f t="shared" si="87"/>
        <v>-0.24941274966093857</v>
      </c>
      <c r="CI24" s="4">
        <f t="shared" si="88"/>
        <v>-0.19986805084475245</v>
      </c>
      <c r="CJ24" s="4">
        <f t="shared" si="89"/>
        <v>-0.23266515804436891</v>
      </c>
      <c r="CL24" t="s">
        <v>97</v>
      </c>
      <c r="CM24">
        <v>-344.52962882023098</v>
      </c>
      <c r="CN24">
        <v>-176.72459704091301</v>
      </c>
      <c r="CO24">
        <v>-167.80471819560799</v>
      </c>
      <c r="CP24">
        <v>-348.351024159134</v>
      </c>
      <c r="CQ24">
        <v>-178.82385548645399</v>
      </c>
      <c r="CR24">
        <v>-169.526814514851</v>
      </c>
      <c r="CS24">
        <v>-349.042140780534</v>
      </c>
      <c r="CT24">
        <v>-179.175570535285</v>
      </c>
      <c r="CU24">
        <v>-169.86627456888499</v>
      </c>
      <c r="CV24">
        <v>-347.07952968933802</v>
      </c>
      <c r="CW24">
        <v>-178.053303871303</v>
      </c>
      <c r="CX24">
        <v>-169.02609149953699</v>
      </c>
      <c r="CY24">
        <v>-349.303251656648</v>
      </c>
      <c r="CZ24">
        <v>-179.31005074224899</v>
      </c>
      <c r="DA24">
        <v>-169.99308579144699</v>
      </c>
      <c r="DB24">
        <v>-348.84713165970101</v>
      </c>
      <c r="DC24">
        <v>-179.053185182249</v>
      </c>
      <c r="DD24">
        <v>-169.79351329905501</v>
      </c>
      <c r="DE24">
        <v>-349.16972375213902</v>
      </c>
      <c r="DF24">
        <v>-179.21909232745699</v>
      </c>
      <c r="DG24">
        <v>-169.950515604652</v>
      </c>
      <c r="DH24">
        <v>-349.33197848895202</v>
      </c>
      <c r="DI24">
        <v>-179.38562820362199</v>
      </c>
      <c r="DJ24">
        <v>-169.94588028334499</v>
      </c>
      <c r="DK24">
        <v>-349.592704823095</v>
      </c>
      <c r="DL24">
        <v>-179.545177991164</v>
      </c>
      <c r="DM24">
        <v>-170.04716366822899</v>
      </c>
      <c r="DN24">
        <v>-349.39239681650798</v>
      </c>
      <c r="DO24">
        <v>-179.386627431855</v>
      </c>
      <c r="DP24">
        <v>-170.00536203172399</v>
      </c>
      <c r="DQ24">
        <v>-349.09468487310897</v>
      </c>
      <c r="DR24">
        <v>-179.20447139664799</v>
      </c>
      <c r="DS24">
        <v>-169.889899383017</v>
      </c>
      <c r="DT24">
        <v>-349.17317568435999</v>
      </c>
      <c r="DU24">
        <v>-179.26412492740201</v>
      </c>
      <c r="DV24">
        <v>-169.908770258153</v>
      </c>
      <c r="DW24">
        <v>-348.882199295693</v>
      </c>
      <c r="DX24">
        <v>-179.09127574577801</v>
      </c>
      <c r="DY24">
        <v>-169.790543934569</v>
      </c>
      <c r="DZ24">
        <v>-349.12452429111698</v>
      </c>
      <c r="EA24">
        <v>-179.20999256928999</v>
      </c>
      <c r="EB24">
        <v>-169.91434801105399</v>
      </c>
      <c r="EC24">
        <v>-349.09705173771698</v>
      </c>
      <c r="ED24">
        <v>-179.19710332324701</v>
      </c>
      <c r="EE24">
        <v>-169.89974512386999</v>
      </c>
      <c r="EF24">
        <v>-349.09207932420998</v>
      </c>
      <c r="EG24">
        <v>-179.20771893010499</v>
      </c>
      <c r="EH24">
        <v>-169.88411873299299</v>
      </c>
      <c r="EI24">
        <v>-349.353116503281</v>
      </c>
      <c r="EJ24">
        <v>-179.36920338365599</v>
      </c>
      <c r="EK24">
        <v>-169.98351507384101</v>
      </c>
      <c r="EL24">
        <v>-349.29849791794197</v>
      </c>
      <c r="EM24">
        <v>-179.34573988239899</v>
      </c>
      <c r="EN24">
        <v>-169.95239676329999</v>
      </c>
      <c r="EO24">
        <v>-349.07960439595399</v>
      </c>
      <c r="EP24">
        <v>-179.20109602272899</v>
      </c>
      <c r="EQ24">
        <v>-169.878189992735</v>
      </c>
      <c r="ER24">
        <v>-349.05872180789697</v>
      </c>
      <c r="ES24">
        <v>-179.196891970552</v>
      </c>
      <c r="ET24">
        <v>-169.861511170391</v>
      </c>
      <c r="EU24">
        <v>-349.02797773140497</v>
      </c>
      <c r="EV24">
        <v>-179.19181705238699</v>
      </c>
      <c r="EW24">
        <v>-169.83583986725401</v>
      </c>
      <c r="EX24">
        <v>-349.10403722235702</v>
      </c>
      <c r="EY24">
        <v>-179.18941208088401</v>
      </c>
      <c r="EZ24">
        <v>-169.914325620407</v>
      </c>
      <c r="FA24">
        <v>-349.095382555821</v>
      </c>
      <c r="FB24">
        <v>-179.205634686172</v>
      </c>
      <c r="FC24">
        <v>-169.88939102763399</v>
      </c>
      <c r="FD24">
        <v>-349.19364065769997</v>
      </c>
      <c r="FE24">
        <v>-179.27321080839999</v>
      </c>
      <c r="FF24">
        <v>-169.92004679019999</v>
      </c>
      <c r="FG24">
        <v>-349.46680297852799</v>
      </c>
      <c r="FH24">
        <v>-179.44332893230501</v>
      </c>
      <c r="FI24">
        <v>-170.02329809112601</v>
      </c>
      <c r="FJ24">
        <v>-349.1408698308</v>
      </c>
      <c r="FK24">
        <v>-179.2221569287</v>
      </c>
      <c r="FL24">
        <v>-169.91831353059999</v>
      </c>
      <c r="FM24">
        <v>-349.39633793963498</v>
      </c>
      <c r="FN24">
        <v>-179.37679180008001</v>
      </c>
      <c r="FO24">
        <v>-170.01921643259101</v>
      </c>
      <c r="FP24">
        <v>-349.01316320542702</v>
      </c>
      <c r="FQ24">
        <v>-179.14368758876299</v>
      </c>
      <c r="FR24">
        <v>-169.86917768150801</v>
      </c>
      <c r="FS24">
        <v>-348.89851487731897</v>
      </c>
      <c r="FT24">
        <v>-179.10574890347701</v>
      </c>
      <c r="FU24">
        <v>-169.79239169568899</v>
      </c>
      <c r="FV24">
        <v>-349.06456058675099</v>
      </c>
      <c r="FW24">
        <v>-179.186411400607</v>
      </c>
      <c r="FX24">
        <v>-169.877740999488</v>
      </c>
      <c r="FY24">
        <v>-348.92283511701402</v>
      </c>
      <c r="FZ24">
        <v>-179.106179799355</v>
      </c>
      <c r="GA24">
        <v>-169.81630452041199</v>
      </c>
      <c r="GB24">
        <v>-348.65145085578598</v>
      </c>
      <c r="GC24">
        <v>-178.93850689798799</v>
      </c>
      <c r="GD24">
        <v>-169.712601451616</v>
      </c>
      <c r="GE24">
        <v>-348.87855267344099</v>
      </c>
      <c r="GF24">
        <v>-179.06819438880601</v>
      </c>
      <c r="GG24">
        <v>-169.810062793741</v>
      </c>
      <c r="GH24">
        <v>-349.09374246659502</v>
      </c>
      <c r="GI24">
        <v>-179.21153820554201</v>
      </c>
      <c r="GJ24">
        <v>-169.88181009494599</v>
      </c>
      <c r="GK24">
        <v>-348.62500051000001</v>
      </c>
      <c r="GL24">
        <v>-178.92182396000001</v>
      </c>
      <c r="GM24">
        <v>-169.70283893999999</v>
      </c>
      <c r="GN24">
        <v>-348.83582213</v>
      </c>
      <c r="GO24">
        <v>-179.01729558</v>
      </c>
      <c r="GP24">
        <v>-169.81816096</v>
      </c>
      <c r="GQ24">
        <v>-348.85717880999999</v>
      </c>
      <c r="GR24">
        <v>-179.04052446</v>
      </c>
      <c r="GS24">
        <v>-169.81631847</v>
      </c>
      <c r="GT24">
        <v>-349.37770138439998</v>
      </c>
      <c r="GU24">
        <v>-179.35362897549999</v>
      </c>
      <c r="GV24">
        <v>-170.0236749444</v>
      </c>
      <c r="GW24">
        <v>-348.6010397</v>
      </c>
      <c r="GX24">
        <v>-178.90627248999999</v>
      </c>
      <c r="GY24">
        <v>-169.69444870000001</v>
      </c>
      <c r="GZ24">
        <v>-348.88683012225101</v>
      </c>
      <c r="HA24">
        <v>-179.081427768737</v>
      </c>
      <c r="HB24">
        <v>-169.80503157799899</v>
      </c>
    </row>
    <row r="25" spans="1:225" ht="17" x14ac:dyDescent="0.25">
      <c r="A25" s="5">
        <v>1</v>
      </c>
      <c r="B25" t="s">
        <v>72</v>
      </c>
      <c r="C25" t="s">
        <v>2</v>
      </c>
      <c r="D25" t="s">
        <v>30</v>
      </c>
      <c r="E25" s="3">
        <v>2</v>
      </c>
      <c r="F25" s="2">
        <v>-8.0107390760735489E-2</v>
      </c>
      <c r="G25" s="3">
        <f t="shared" si="10"/>
        <v>2.2138066317611393E-2</v>
      </c>
      <c r="H25" s="3">
        <f t="shared" si="11"/>
        <v>1.2566578546879592E-2</v>
      </c>
      <c r="I25" s="3">
        <f t="shared" si="12"/>
        <v>2.3364393662707379E-2</v>
      </c>
      <c r="J25" s="3">
        <f t="shared" si="13"/>
        <v>0.17520499965800182</v>
      </c>
      <c r="K25" s="3">
        <f t="shared" si="14"/>
        <v>9.2340596829843719E-2</v>
      </c>
      <c r="L25" s="3">
        <f t="shared" si="15"/>
        <v>4.5127333022536041E-2</v>
      </c>
      <c r="M25" s="3">
        <f t="shared" si="16"/>
        <v>0.13369288868626966</v>
      </c>
      <c r="N25" s="3">
        <f t="shared" si="17"/>
        <v>7.904640674596522E-3</v>
      </c>
      <c r="O25" s="3">
        <f t="shared" si="18"/>
        <v>6.1060911797828202E-2</v>
      </c>
      <c r="P25" s="3">
        <f t="shared" si="19"/>
        <v>6.003289058870262E-2</v>
      </c>
      <c r="Q25" s="3">
        <f t="shared" si="20"/>
        <v>2.488328544329952E-2</v>
      </c>
      <c r="R25" s="3">
        <f t="shared" si="21"/>
        <v>4.7641958739145965E-2</v>
      </c>
      <c r="S25" s="3">
        <f t="shared" si="22"/>
        <v>4.6198230686936216E-2</v>
      </c>
      <c r="T25" s="3">
        <f t="shared" si="23"/>
        <v>0.10513420658050465</v>
      </c>
      <c r="U25" s="3">
        <f t="shared" si="24"/>
        <v>9.8574910655422038E-2</v>
      </c>
      <c r="V25" s="3">
        <f t="shared" si="25"/>
        <v>7.9838738867794287E-2</v>
      </c>
      <c r="W25" s="3">
        <f t="shared" si="26"/>
        <v>5.6711143950556223E-2</v>
      </c>
      <c r="X25" s="3">
        <f t="shared" si="27"/>
        <v>6.0021678237550904E-2</v>
      </c>
      <c r="Y25" s="3">
        <f t="shared" si="28"/>
        <v>2.5110605792874212E-2</v>
      </c>
      <c r="Z25" s="3">
        <f t="shared" si="29"/>
        <v>2.7290012163750182E-2</v>
      </c>
      <c r="AA25" s="3">
        <f t="shared" si="30"/>
        <v>3.0220020930967782E-2</v>
      </c>
      <c r="AB25" s="3">
        <f t="shared" si="31"/>
        <v>5.580308122830873E-2</v>
      </c>
      <c r="AC25" s="3">
        <f t="shared" si="32"/>
        <v>3.2277057929843797E-2</v>
      </c>
      <c r="AD25" s="3">
        <f t="shared" si="33"/>
        <v>8.3602135631079683E-3</v>
      </c>
      <c r="AE25" s="3">
        <f t="shared" si="34"/>
        <v>0.13566118833716112</v>
      </c>
      <c r="AF25" s="3">
        <f t="shared" si="35"/>
        <v>1.5908293260823159E-3</v>
      </c>
      <c r="AG25" s="3">
        <f t="shared" si="36"/>
        <v>4.5790395309403424E-2</v>
      </c>
      <c r="AH25" s="3">
        <f t="shared" si="37"/>
        <v>4.5092066377102405E-2</v>
      </c>
      <c r="AI25" s="3">
        <f t="shared" si="38"/>
        <v>2.8764688998207451E-2</v>
      </c>
      <c r="AJ25" s="3">
        <f t="shared" si="39"/>
        <v>2.0848392447834874E-2</v>
      </c>
      <c r="AK25" s="3">
        <f t="shared" si="40"/>
        <v>1.8546983800554862E-2</v>
      </c>
      <c r="AL25" s="3">
        <f t="shared" si="41"/>
        <v>3.3066385835034441E-2</v>
      </c>
      <c r="AM25" s="3">
        <f t="shared" si="42"/>
        <v>5.4743176260522095E-2</v>
      </c>
      <c r="AN25" s="3">
        <f t="shared" si="43"/>
        <v>3.0704835379268665E-2</v>
      </c>
      <c r="AO25" s="3">
        <f t="shared" si="44"/>
        <v>2.8482184173409926E-2</v>
      </c>
      <c r="AP25" s="3">
        <f t="shared" si="45"/>
        <v>4.4063245076856578E-2</v>
      </c>
      <c r="AQ25" s="3">
        <f t="shared" si="46"/>
        <v>4.866916482233679E-2</v>
      </c>
      <c r="AR25" s="3">
        <f t="shared" si="47"/>
        <v>7.6921696923318295E-3</v>
      </c>
      <c r="AS25" s="3">
        <f t="shared" si="48"/>
        <v>3.6859436027197094E-2</v>
      </c>
      <c r="AT25" s="3">
        <f t="shared" si="49"/>
        <v>1.6554378205045836E-2</v>
      </c>
      <c r="AV25" s="1"/>
      <c r="AW25" s="4">
        <f t="shared" si="50"/>
        <v>-5.7969324443124096E-2</v>
      </c>
      <c r="AX25" s="4">
        <f t="shared" si="51"/>
        <v>-6.7540812213855897E-2</v>
      </c>
      <c r="AY25" s="4">
        <f t="shared" si="52"/>
        <v>-5.674299709802811E-2</v>
      </c>
      <c r="AZ25" s="4">
        <f t="shared" si="53"/>
        <v>9.5097608897266331E-2</v>
      </c>
      <c r="BA25" s="4">
        <f t="shared" si="54"/>
        <v>1.2233206069108235E-2</v>
      </c>
      <c r="BB25" s="4">
        <f t="shared" si="55"/>
        <v>-3.4980057738199448E-2</v>
      </c>
      <c r="BC25" s="4">
        <f t="shared" si="56"/>
        <v>5.3585497925534173E-2</v>
      </c>
      <c r="BD25" s="4">
        <f t="shared" si="57"/>
        <v>-8.8012031435332011E-2</v>
      </c>
      <c r="BE25" s="4">
        <f t="shared" si="58"/>
        <v>-1.9046478962907287E-2</v>
      </c>
      <c r="BF25" s="4">
        <f t="shared" si="59"/>
        <v>-2.0074500172032869E-2</v>
      </c>
      <c r="BG25" s="4">
        <f t="shared" si="60"/>
        <v>-5.5224105317435969E-2</v>
      </c>
      <c r="BH25" s="4">
        <f t="shared" si="61"/>
        <v>-3.2465432021589524E-2</v>
      </c>
      <c r="BI25" s="4">
        <f t="shared" si="62"/>
        <v>-3.3909160073799273E-2</v>
      </c>
      <c r="BJ25" s="4">
        <f t="shared" si="63"/>
        <v>2.5026815819769156E-2</v>
      </c>
      <c r="BK25" s="4">
        <f t="shared" si="64"/>
        <v>1.8467519894686545E-2</v>
      </c>
      <c r="BL25" s="4">
        <f t="shared" si="65"/>
        <v>-2.6865189294120737E-4</v>
      </c>
      <c r="BM25" s="4">
        <f t="shared" si="66"/>
        <v>-2.3396246810179263E-2</v>
      </c>
      <c r="BN25" s="4">
        <f t="shared" si="67"/>
        <v>-2.0085712523184585E-2</v>
      </c>
      <c r="BO25" s="4">
        <f t="shared" si="68"/>
        <v>-5.4996784967861277E-2</v>
      </c>
      <c r="BP25" s="4">
        <f t="shared" si="69"/>
        <v>-5.2817378596985307E-2</v>
      </c>
      <c r="BQ25" s="4">
        <f t="shared" si="70"/>
        <v>-4.9887369829767707E-2</v>
      </c>
      <c r="BR25" s="4">
        <f t="shared" si="71"/>
        <v>-2.4304309532426759E-2</v>
      </c>
      <c r="BS25" s="4">
        <f t="shared" si="72"/>
        <v>-4.7830332830891692E-2</v>
      </c>
      <c r="BT25" s="4">
        <f t="shared" si="73"/>
        <v>-7.1747177197627521E-2</v>
      </c>
      <c r="BU25" s="4">
        <f t="shared" si="74"/>
        <v>5.5553797576425638E-2</v>
      </c>
      <c r="BV25" s="4">
        <f t="shared" si="75"/>
        <v>-7.8516561434653173E-2</v>
      </c>
      <c r="BW25" s="4">
        <f t="shared" si="76"/>
        <v>-3.4316995451332065E-2</v>
      </c>
      <c r="BX25" s="4">
        <f t="shared" si="77"/>
        <v>-3.5015324383633084E-2</v>
      </c>
      <c r="BY25" s="4">
        <f t="shared" si="78"/>
        <v>-5.1342701762528038E-2</v>
      </c>
      <c r="BZ25" s="4">
        <f t="shared" si="79"/>
        <v>-5.9258998312900615E-2</v>
      </c>
      <c r="CA25" s="4">
        <f t="shared" si="80"/>
        <v>-6.1560406960180628E-2</v>
      </c>
      <c r="CB25" s="4">
        <f t="shared" si="81"/>
        <v>-4.7041004925701048E-2</v>
      </c>
      <c r="CC25" s="4">
        <f t="shared" si="82"/>
        <v>-2.5364214500213395E-2</v>
      </c>
      <c r="CD25" s="4">
        <f t="shared" si="83"/>
        <v>-4.9402555381466824E-2</v>
      </c>
      <c r="CE25" s="4">
        <f t="shared" si="84"/>
        <v>-5.1625206587325563E-2</v>
      </c>
      <c r="CF25" s="4">
        <f t="shared" si="85"/>
        <v>-3.6044145683878911E-2</v>
      </c>
      <c r="CG25" s="4">
        <f t="shared" si="86"/>
        <v>-3.1438225938398699E-2</v>
      </c>
      <c r="CH25" s="4">
        <f t="shared" si="87"/>
        <v>-8.7799560453067318E-2</v>
      </c>
      <c r="CI25" s="4">
        <f t="shared" si="88"/>
        <v>-4.3247954733538395E-2</v>
      </c>
      <c r="CJ25" s="4">
        <f t="shared" si="89"/>
        <v>-6.3553012555689653E-2</v>
      </c>
      <c r="CL25" t="s">
        <v>96</v>
      </c>
      <c r="CM25">
        <v>-344.52943651651498</v>
      </c>
      <c r="CN25">
        <v>-176.72459026667201</v>
      </c>
      <c r="CO25">
        <v>-167.80475386984801</v>
      </c>
      <c r="CP25">
        <v>-348.35064626198101</v>
      </c>
      <c r="CQ25">
        <v>-178.82383030569201</v>
      </c>
      <c r="CR25">
        <v>-169.526708323158</v>
      </c>
      <c r="CS25">
        <v>-349.04178566128201</v>
      </c>
      <c r="CT25">
        <v>-179.17556330227299</v>
      </c>
      <c r="CU25">
        <v>-169.866131933291</v>
      </c>
      <c r="CV25">
        <v>-347.079220319944</v>
      </c>
      <c r="CW25">
        <v>-178.053303748817</v>
      </c>
      <c r="CX25">
        <v>-169.02606811880699</v>
      </c>
      <c r="CY25">
        <v>-349.30311350248502</v>
      </c>
      <c r="CZ25">
        <v>-179.310049953423</v>
      </c>
      <c r="DA25">
        <v>-169.99308304391599</v>
      </c>
      <c r="DB25">
        <v>-348.846749642026</v>
      </c>
      <c r="DC25">
        <v>-179.05318448556</v>
      </c>
      <c r="DD25">
        <v>-169.79350941219801</v>
      </c>
      <c r="DE25">
        <v>-349.16952400392199</v>
      </c>
      <c r="DF25">
        <v>-179.21909177317599</v>
      </c>
      <c r="DG25">
        <v>-169.950517624669</v>
      </c>
      <c r="DH25">
        <v>-349.33163140101902</v>
      </c>
      <c r="DI25">
        <v>-179.38562731597099</v>
      </c>
      <c r="DJ25">
        <v>-169.945863828954</v>
      </c>
      <c r="DK25">
        <v>-349.59235467277301</v>
      </c>
      <c r="DL25">
        <v>-179.545176907876</v>
      </c>
      <c r="DM25">
        <v>-170.04714741240201</v>
      </c>
      <c r="DN25">
        <v>-349.39201705505201</v>
      </c>
      <c r="DO25">
        <v>-179.38662647558399</v>
      </c>
      <c r="DP25">
        <v>-170.005358588717</v>
      </c>
      <c r="DQ25">
        <v>-349.09445006203498</v>
      </c>
      <c r="DR25">
        <v>-179.204470857568</v>
      </c>
      <c r="DS25">
        <v>-169.88989119925699</v>
      </c>
      <c r="DT25">
        <v>-349.172935117115</v>
      </c>
      <c r="DU25">
        <v>-179.26412456050099</v>
      </c>
      <c r="DV25">
        <v>-169.90875881965701</v>
      </c>
      <c r="DW25">
        <v>-348.88185763651802</v>
      </c>
      <c r="DX25">
        <v>-179.091275223341</v>
      </c>
      <c r="DY25">
        <v>-169.79052837549301</v>
      </c>
      <c r="DZ25">
        <v>-349.12429067532997</v>
      </c>
      <c r="EA25">
        <v>-179.209992310118</v>
      </c>
      <c r="EB25">
        <v>-169.91433824798</v>
      </c>
      <c r="EC25">
        <v>-349.09680963399597</v>
      </c>
      <c r="ED25">
        <v>-179.197102987611</v>
      </c>
      <c r="EE25">
        <v>-169.89973607625001</v>
      </c>
      <c r="EF25">
        <v>-349.09181666160202</v>
      </c>
      <c r="EG25">
        <v>-179.20771884423499</v>
      </c>
      <c r="EH25">
        <v>-169.88409738924301</v>
      </c>
      <c r="EI25">
        <v>-349.35274684410899</v>
      </c>
      <c r="EJ25">
        <v>-179.36920253688899</v>
      </c>
      <c r="EK25">
        <v>-169.98350702292899</v>
      </c>
      <c r="EL25">
        <v>-349.29815301063002</v>
      </c>
      <c r="EM25">
        <v>-179.34573917937999</v>
      </c>
      <c r="EN25">
        <v>-169.952381822631</v>
      </c>
      <c r="EO25">
        <v>-349.07936105076499</v>
      </c>
      <c r="EP25">
        <v>-179.20109558437301</v>
      </c>
      <c r="EQ25">
        <v>-169.87817782344001</v>
      </c>
      <c r="ER25">
        <v>-349.058468996567</v>
      </c>
      <c r="ES25">
        <v>-179.19689167042401</v>
      </c>
      <c r="ET25">
        <v>-169.86149315629601</v>
      </c>
      <c r="EU25">
        <v>-349.027708848629</v>
      </c>
      <c r="EV25">
        <v>-179.191816887328</v>
      </c>
      <c r="EW25">
        <v>-169.83581246072001</v>
      </c>
      <c r="EX25">
        <v>-349.10376185485001</v>
      </c>
      <c r="EY25">
        <v>-179.189411914011</v>
      </c>
      <c r="EZ25">
        <v>-169.91431120945799</v>
      </c>
      <c r="FA25">
        <v>-349.09508765870999</v>
      </c>
      <c r="FB25">
        <v>-179.20563445158999</v>
      </c>
      <c r="FC25">
        <v>-169.88937698463599</v>
      </c>
      <c r="FD25">
        <v>-349.19336277240001</v>
      </c>
      <c r="FE25">
        <v>-179.27321006310001</v>
      </c>
      <c r="FF25">
        <v>-169.9200383729</v>
      </c>
      <c r="FG25">
        <v>-349.46653265995798</v>
      </c>
      <c r="FH25">
        <v>-179.44332876438199</v>
      </c>
      <c r="FI25">
        <v>-170.02329242618401</v>
      </c>
      <c r="FJ25">
        <v>-349.14058336800002</v>
      </c>
      <c r="FK25">
        <v>-179.22215573470001</v>
      </c>
      <c r="FL25">
        <v>-169.9183025092</v>
      </c>
      <c r="FM25">
        <v>-349.39605359784002</v>
      </c>
      <c r="FN25">
        <v>-179.37679162694801</v>
      </c>
      <c r="FO25">
        <v>-170.01920728328099</v>
      </c>
      <c r="FP25">
        <v>-349.01290001206098</v>
      </c>
      <c r="FQ25">
        <v>-179.143682264446</v>
      </c>
      <c r="FR25">
        <v>-169.86916194714601</v>
      </c>
      <c r="FS25">
        <v>-348.89819668735697</v>
      </c>
      <c r="FT25">
        <v>-179.105746016751</v>
      </c>
      <c r="FU25">
        <v>-169.79236885080601</v>
      </c>
      <c r="FV25">
        <v>-349.06422414500099</v>
      </c>
      <c r="FW25">
        <v>-179.186406574778</v>
      </c>
      <c r="FX25">
        <v>-169.87772313500199</v>
      </c>
      <c r="FY25">
        <v>-348.92254562932197</v>
      </c>
      <c r="FZ25">
        <v>-179.10616971495</v>
      </c>
      <c r="GA25">
        <v>-169.816277811623</v>
      </c>
      <c r="GB25">
        <v>-348.65115168223298</v>
      </c>
      <c r="GC25">
        <v>-178.93849671472401</v>
      </c>
      <c r="GD25">
        <v>-169.71258000289899</v>
      </c>
      <c r="GE25">
        <v>-348.87826553517402</v>
      </c>
      <c r="GF25">
        <v>-179.06818465152099</v>
      </c>
      <c r="GG25">
        <v>-169.81004046320601</v>
      </c>
      <c r="GH25">
        <v>-349.09339367845303</v>
      </c>
      <c r="GI25">
        <v>-179.21152772199699</v>
      </c>
      <c r="GJ25">
        <v>-169.88178722847601</v>
      </c>
      <c r="GK25">
        <v>-348.62470859000001</v>
      </c>
      <c r="GL25">
        <v>-178.92181170999999</v>
      </c>
      <c r="GM25">
        <v>-169.70281460999999</v>
      </c>
      <c r="GN25">
        <v>-348.83543103</v>
      </c>
      <c r="GO25">
        <v>-179.01726381</v>
      </c>
      <c r="GP25">
        <v>-169.81810977999999</v>
      </c>
      <c r="GQ25">
        <v>-348.85681564999999</v>
      </c>
      <c r="GR25">
        <v>-179.04049678999999</v>
      </c>
      <c r="GS25">
        <v>-169.81626876000001</v>
      </c>
      <c r="GT25">
        <v>-349.37741810659998</v>
      </c>
      <c r="GU25">
        <v>-179.35362294239999</v>
      </c>
      <c r="GV25">
        <v>-170.0236552467</v>
      </c>
      <c r="GW25">
        <v>-348.60075397999998</v>
      </c>
      <c r="GX25">
        <v>-178.90626021</v>
      </c>
      <c r="GY25">
        <v>-169.69442484999999</v>
      </c>
      <c r="GZ25">
        <v>-348.88653082979499</v>
      </c>
      <c r="HA25">
        <v>-179.081419854247</v>
      </c>
      <c r="HB25">
        <v>-169.80500969738</v>
      </c>
    </row>
    <row r="26" spans="1:225" ht="17" x14ac:dyDescent="0.25">
      <c r="A26" s="5">
        <v>2</v>
      </c>
      <c r="B26" t="s">
        <v>72</v>
      </c>
      <c r="C26" t="s">
        <v>2</v>
      </c>
      <c r="D26" t="s">
        <v>21</v>
      </c>
      <c r="E26" s="3">
        <v>0.9</v>
      </c>
      <c r="F26" s="2">
        <v>-0.48101807458465928</v>
      </c>
      <c r="G26" s="3">
        <f t="shared" si="10"/>
        <v>0.97515044917813276</v>
      </c>
      <c r="H26" s="3">
        <f t="shared" si="11"/>
        <v>0.52270628230180027</v>
      </c>
      <c r="I26" s="3">
        <f t="shared" si="12"/>
        <v>0.45304134915561861</v>
      </c>
      <c r="J26" s="3">
        <f t="shared" si="13"/>
        <v>0.51224194705003667</v>
      </c>
      <c r="K26" s="3">
        <f t="shared" si="14"/>
        <v>6.9977594429928902E-2</v>
      </c>
      <c r="L26" s="3">
        <f t="shared" si="15"/>
        <v>0.5508778751493606</v>
      </c>
      <c r="M26" s="3">
        <f t="shared" si="16"/>
        <v>0.29468445737340754</v>
      </c>
      <c r="N26" s="3">
        <f t="shared" si="17"/>
        <v>0.2834546653374701</v>
      </c>
      <c r="O26" s="3">
        <f t="shared" si="18"/>
        <v>0.31973243969730669</v>
      </c>
      <c r="P26" s="3">
        <f t="shared" si="19"/>
        <v>0.32059737116608544</v>
      </c>
      <c r="Q26" s="3">
        <f t="shared" si="20"/>
        <v>6.3376251005012318E-2</v>
      </c>
      <c r="R26" s="3">
        <f t="shared" si="21"/>
        <v>0.63335757259058412</v>
      </c>
      <c r="S26" s="3">
        <f t="shared" si="22"/>
        <v>0.21586118559761991</v>
      </c>
      <c r="T26" s="3">
        <f t="shared" si="23"/>
        <v>0.16886367711265005</v>
      </c>
      <c r="U26" s="3">
        <f t="shared" si="24"/>
        <v>0.20628005805848049</v>
      </c>
      <c r="V26" s="3">
        <f t="shared" si="25"/>
        <v>9.5264061764051333E-2</v>
      </c>
      <c r="W26" s="3">
        <f t="shared" si="26"/>
        <v>0.21581367685000141</v>
      </c>
      <c r="X26" s="3">
        <f t="shared" si="27"/>
        <v>5.9507288448465756E-2</v>
      </c>
      <c r="Y26" s="3">
        <f t="shared" si="28"/>
        <v>8.8789020875685909E-2</v>
      </c>
      <c r="Z26" s="3">
        <f t="shared" si="29"/>
        <v>0.11588002106323991</v>
      </c>
      <c r="AA26" s="3">
        <f t="shared" si="30"/>
        <v>0.13101597185073188</v>
      </c>
      <c r="AB26" s="3">
        <f t="shared" si="31"/>
        <v>0.23477272430009599</v>
      </c>
      <c r="AC26" s="3">
        <f t="shared" si="32"/>
        <v>4.8912534759289694E-2</v>
      </c>
      <c r="AD26" s="3">
        <f t="shared" si="33"/>
        <v>0.12755979449503785</v>
      </c>
      <c r="AE26" s="3">
        <f t="shared" si="34"/>
        <v>9.2391886790405275E-2</v>
      </c>
      <c r="AF26" s="3">
        <f t="shared" si="35"/>
        <v>0.12275834282222525</v>
      </c>
      <c r="AG26" s="3">
        <f t="shared" si="36"/>
        <v>0.10031416847215324</v>
      </c>
      <c r="AH26" s="3">
        <f t="shared" si="37"/>
        <v>6.505656516112357E-2</v>
      </c>
      <c r="AI26" s="3">
        <f t="shared" si="38"/>
        <v>8.3937957773989047E-3</v>
      </c>
      <c r="AJ26" s="3">
        <f t="shared" si="39"/>
        <v>0.18893293505539105</v>
      </c>
      <c r="AK26" s="3">
        <f t="shared" si="40"/>
        <v>0.21812904322551374</v>
      </c>
      <c r="AL26" s="3">
        <f t="shared" si="41"/>
        <v>4.7936219738320018E-2</v>
      </c>
      <c r="AM26" s="3">
        <f t="shared" si="42"/>
        <v>4.254891260990501E-2</v>
      </c>
      <c r="AN26" s="3">
        <f t="shared" si="43"/>
        <v>0.21120842352312086</v>
      </c>
      <c r="AO26" s="3">
        <f t="shared" si="44"/>
        <v>8.0980768328067498E-2</v>
      </c>
      <c r="AP26" s="3">
        <f t="shared" si="45"/>
        <v>2.7711486866307145E-2</v>
      </c>
      <c r="AQ26" s="3">
        <f t="shared" si="46"/>
        <v>9.9580149913186478E-2</v>
      </c>
      <c r="AR26" s="3">
        <f t="shared" si="47"/>
        <v>7.2677688110005412E-2</v>
      </c>
      <c r="AS26" s="3">
        <f t="shared" si="48"/>
        <v>0.11210523954401069</v>
      </c>
      <c r="AT26" s="3">
        <f t="shared" si="49"/>
        <v>6.9747113958855134E-2</v>
      </c>
      <c r="AV26" s="1"/>
      <c r="AW26" s="4">
        <f t="shared" si="50"/>
        <v>0.49413237459347348</v>
      </c>
      <c r="AX26" s="4">
        <f t="shared" si="51"/>
        <v>4.1688207717140935E-2</v>
      </c>
      <c r="AY26" s="4">
        <f t="shared" si="52"/>
        <v>-2.7976725429040675E-2</v>
      </c>
      <c r="AZ26" s="4">
        <f t="shared" si="53"/>
        <v>3.1223872465377396E-2</v>
      </c>
      <c r="BA26" s="4">
        <f t="shared" si="54"/>
        <v>-0.55099566901458819</v>
      </c>
      <c r="BB26" s="4">
        <f t="shared" si="55"/>
        <v>-1.0318959497340199</v>
      </c>
      <c r="BC26" s="4">
        <f t="shared" si="56"/>
        <v>-0.77570253195806682</v>
      </c>
      <c r="BD26" s="4">
        <f t="shared" si="57"/>
        <v>-0.76447273992212939</v>
      </c>
      <c r="BE26" s="4">
        <f t="shared" si="58"/>
        <v>-0.80075051428196597</v>
      </c>
      <c r="BF26" s="4">
        <f t="shared" si="59"/>
        <v>-0.80161544575074473</v>
      </c>
      <c r="BG26" s="4">
        <f t="shared" si="60"/>
        <v>-0.41764182357964696</v>
      </c>
      <c r="BH26" s="4">
        <f t="shared" si="61"/>
        <v>0.15233949800592486</v>
      </c>
      <c r="BI26" s="4">
        <f t="shared" si="62"/>
        <v>-0.69687926018227919</v>
      </c>
      <c r="BJ26" s="4">
        <f t="shared" si="63"/>
        <v>-0.64988175169730933</v>
      </c>
      <c r="BK26" s="4">
        <f t="shared" si="64"/>
        <v>-0.68729813264313977</v>
      </c>
      <c r="BL26" s="4">
        <f t="shared" si="65"/>
        <v>-0.57628213634871062</v>
      </c>
      <c r="BM26" s="4">
        <f t="shared" si="66"/>
        <v>-0.6968317514346607</v>
      </c>
      <c r="BN26" s="4">
        <f t="shared" si="67"/>
        <v>-0.54052536303312504</v>
      </c>
      <c r="BO26" s="4">
        <f t="shared" si="68"/>
        <v>-0.39222905370897337</v>
      </c>
      <c r="BP26" s="4">
        <f t="shared" si="69"/>
        <v>-0.36513805352141937</v>
      </c>
      <c r="BQ26" s="4">
        <f t="shared" si="70"/>
        <v>-0.3500021027339274</v>
      </c>
      <c r="BR26" s="4">
        <f t="shared" si="71"/>
        <v>-0.71579079888475527</v>
      </c>
      <c r="BS26" s="4">
        <f t="shared" si="72"/>
        <v>-0.52993060934394898</v>
      </c>
      <c r="BT26" s="4">
        <f t="shared" si="73"/>
        <v>-0.35345828008962143</v>
      </c>
      <c r="BU26" s="4">
        <f t="shared" si="74"/>
        <v>-0.38862618779425401</v>
      </c>
      <c r="BV26" s="4">
        <f t="shared" si="75"/>
        <v>-0.35825973176243403</v>
      </c>
      <c r="BW26" s="4">
        <f t="shared" si="76"/>
        <v>-0.38070390611250604</v>
      </c>
      <c r="BX26" s="4">
        <f t="shared" si="77"/>
        <v>-0.54607463974578285</v>
      </c>
      <c r="BY26" s="4">
        <f t="shared" si="78"/>
        <v>-0.48941187036205819</v>
      </c>
      <c r="BZ26" s="4">
        <f t="shared" si="79"/>
        <v>-0.29208513952926823</v>
      </c>
      <c r="CA26" s="4">
        <f t="shared" si="80"/>
        <v>-0.26288903135914554</v>
      </c>
      <c r="CB26" s="4">
        <f t="shared" si="81"/>
        <v>-0.43308185484633926</v>
      </c>
      <c r="CC26" s="4">
        <f t="shared" si="82"/>
        <v>-0.43846916197475427</v>
      </c>
      <c r="CD26" s="4">
        <f t="shared" si="83"/>
        <v>-0.69222649810778014</v>
      </c>
      <c r="CE26" s="4">
        <f t="shared" si="84"/>
        <v>-0.40003730625659178</v>
      </c>
      <c r="CF26" s="4">
        <f t="shared" si="85"/>
        <v>-0.45330658771835214</v>
      </c>
      <c r="CG26" s="4">
        <f t="shared" si="86"/>
        <v>-0.38143792467147281</v>
      </c>
      <c r="CH26" s="4">
        <f t="shared" si="87"/>
        <v>-0.40834038647465387</v>
      </c>
      <c r="CI26" s="4">
        <f t="shared" si="88"/>
        <v>-0.36891283504064859</v>
      </c>
      <c r="CJ26" s="4">
        <f t="shared" si="89"/>
        <v>-0.41127096062580415</v>
      </c>
      <c r="CL26" t="s">
        <v>95</v>
      </c>
      <c r="CM26">
        <v>-291.01904874670799</v>
      </c>
      <c r="CN26">
        <v>-176.72492608610199</v>
      </c>
      <c r="CO26">
        <v>-114.294910110636</v>
      </c>
      <c r="CP26">
        <v>-294.291550909759</v>
      </c>
      <c r="CQ26">
        <v>-178.823904838826</v>
      </c>
      <c r="CR26">
        <v>-115.467712505318</v>
      </c>
      <c r="CS26">
        <v>-294.87245283231101</v>
      </c>
      <c r="CT26">
        <v>-179.17559725603999</v>
      </c>
      <c r="CU26">
        <v>-115.696810992523</v>
      </c>
      <c r="CV26">
        <v>-293.16027969798699</v>
      </c>
      <c r="CW26">
        <v>-178.05324837233999</v>
      </c>
      <c r="CX26">
        <v>-115.10708108405299</v>
      </c>
      <c r="CY26">
        <v>-295.09804973790699</v>
      </c>
      <c r="CZ26">
        <v>-179.31004229525101</v>
      </c>
      <c r="DA26">
        <v>-115.787129375202</v>
      </c>
      <c r="DB26">
        <v>-294.69793095013603</v>
      </c>
      <c r="DC26">
        <v>-179.053171173116</v>
      </c>
      <c r="DD26">
        <v>-115.64311534621901</v>
      </c>
      <c r="DE26">
        <v>-294.96958881234002</v>
      </c>
      <c r="DF26">
        <v>-179.219095988502</v>
      </c>
      <c r="DG26">
        <v>-115.749256663219</v>
      </c>
      <c r="DH26">
        <v>-295.14075750812202</v>
      </c>
      <c r="DI26">
        <v>-179.385580541168</v>
      </c>
      <c r="DJ26">
        <v>-115.753958702147</v>
      </c>
      <c r="DK26">
        <v>-295.376707830398</v>
      </c>
      <c r="DL26">
        <v>-179.54512975218699</v>
      </c>
      <c r="DM26">
        <v>-115.830302001093</v>
      </c>
      <c r="DN26">
        <v>-295.18620589675498</v>
      </c>
      <c r="DO26">
        <v>-179.38661961813</v>
      </c>
      <c r="DP26">
        <v>-115.798308823151</v>
      </c>
      <c r="DQ26">
        <v>-294.91918483722299</v>
      </c>
      <c r="DR26">
        <v>-179.20443943358401</v>
      </c>
      <c r="DS26">
        <v>-115.71407984905601</v>
      </c>
      <c r="DT26">
        <v>-294.991854314607</v>
      </c>
      <c r="DU26">
        <v>-179.264069951491</v>
      </c>
      <c r="DV26">
        <v>-115.728027131549</v>
      </c>
      <c r="DW26">
        <v>-294.74090981844199</v>
      </c>
      <c r="DX26">
        <v>-179.09122237914801</v>
      </c>
      <c r="DY26">
        <v>-115.648576891549</v>
      </c>
      <c r="DZ26">
        <v>-294.94150139288899</v>
      </c>
      <c r="EA26">
        <v>-179.209953721364</v>
      </c>
      <c r="EB26">
        <v>-115.730512019074</v>
      </c>
      <c r="EC26">
        <v>-294.921651136219</v>
      </c>
      <c r="ED26">
        <v>-179.19706643589601</v>
      </c>
      <c r="EE26">
        <v>-115.723489421076</v>
      </c>
      <c r="EF26">
        <v>-294.92392102643203</v>
      </c>
      <c r="EG26">
        <v>-179.20764003053401</v>
      </c>
      <c r="EH26">
        <v>-115.715362631895</v>
      </c>
      <c r="EI26">
        <v>-295.15560697822099</v>
      </c>
      <c r="EJ26">
        <v>-179.36917907757501</v>
      </c>
      <c r="EK26">
        <v>-115.78531742861099</v>
      </c>
      <c r="EL26">
        <v>-295.11333953316301</v>
      </c>
      <c r="EM26">
        <v>-179.34569137919601</v>
      </c>
      <c r="EN26">
        <v>-115.76678677200699</v>
      </c>
      <c r="EO26">
        <v>-294.90934550764803</v>
      </c>
      <c r="EP26">
        <v>-179.20105092798499</v>
      </c>
      <c r="EQ26">
        <v>-115.70766952290499</v>
      </c>
      <c r="ER26">
        <v>-294.89596294955197</v>
      </c>
      <c r="ES26">
        <v>-179.19682776443</v>
      </c>
      <c r="ET26">
        <v>-115.698553300619</v>
      </c>
      <c r="EU26">
        <v>-294.87684125914302</v>
      </c>
      <c r="EV26">
        <v>-179.19172239033799</v>
      </c>
      <c r="EW26">
        <v>-115.68456110497399</v>
      </c>
      <c r="EX26">
        <v>-294.92493338692901</v>
      </c>
      <c r="EY26">
        <v>-179.18933848267201</v>
      </c>
      <c r="EZ26">
        <v>-115.73445421905799</v>
      </c>
      <c r="FA26">
        <v>-294.928652218016</v>
      </c>
      <c r="FB26">
        <v>-179.205558039355</v>
      </c>
      <c r="FC26">
        <v>-115.72224968051501</v>
      </c>
      <c r="FD26">
        <v>-295.01295367940003</v>
      </c>
      <c r="FE26">
        <v>-179.27317526120001</v>
      </c>
      <c r="FF26">
        <v>-115.7392151466</v>
      </c>
      <c r="FG26">
        <v>-295.26045655280097</v>
      </c>
      <c r="FH26">
        <v>-179.443290147179</v>
      </c>
      <c r="FI26">
        <v>-115.816547090396</v>
      </c>
      <c r="FJ26">
        <v>-294.9480466951</v>
      </c>
      <c r="FK26">
        <v>-179.22211594020001</v>
      </c>
      <c r="FL26">
        <v>-115.7253598317</v>
      </c>
      <c r="FM26">
        <v>-295.17903901407101</v>
      </c>
      <c r="FN26">
        <v>-179.376749196878</v>
      </c>
      <c r="FO26">
        <v>-115.80168312692599</v>
      </c>
      <c r="FP26">
        <v>-294.845087933473</v>
      </c>
      <c r="FQ26">
        <v>-179.14367721242101</v>
      </c>
      <c r="FR26">
        <v>-115.700540495757</v>
      </c>
      <c r="FS26">
        <v>-294.75996382322597</v>
      </c>
      <c r="FT26">
        <v>-179.10569355170901</v>
      </c>
      <c r="FU26">
        <v>-115.65349034408899</v>
      </c>
      <c r="FV26">
        <v>-294.89334824483302</v>
      </c>
      <c r="FW26">
        <v>-179.18638234420999</v>
      </c>
      <c r="FX26">
        <v>-115.706500433344</v>
      </c>
      <c r="FY26">
        <v>-294.77982626350899</v>
      </c>
      <c r="FZ26">
        <v>-179.106180129541</v>
      </c>
      <c r="GA26">
        <v>-115.67322719364699</v>
      </c>
      <c r="GB26">
        <v>-294.53744742180498</v>
      </c>
      <c r="GC26">
        <v>-178.93852626957101</v>
      </c>
      <c r="GD26">
        <v>-115.598230992396</v>
      </c>
      <c r="GE26">
        <v>-294.73344064126002</v>
      </c>
      <c r="GF26">
        <v>-179.06820276110301</v>
      </c>
      <c r="GG26">
        <v>-115.66453913509901</v>
      </c>
      <c r="GH26">
        <v>-294.93726467212298</v>
      </c>
      <c r="GI26">
        <v>-179.21155097604901</v>
      </c>
      <c r="GJ26">
        <v>-115.72461056297701</v>
      </c>
      <c r="GK26">
        <v>-294.51422198</v>
      </c>
      <c r="GL26">
        <v>-178.92184520999999</v>
      </c>
      <c r="GM26">
        <v>-115.59173927000001</v>
      </c>
      <c r="GN26">
        <v>-294.70647244000003</v>
      </c>
      <c r="GO26">
        <v>-179.0174212</v>
      </c>
      <c r="GP26">
        <v>-115.68832885</v>
      </c>
      <c r="GQ26">
        <v>-294.72733651999999</v>
      </c>
      <c r="GR26">
        <v>-179.04061725</v>
      </c>
      <c r="GS26">
        <v>-115.68611141</v>
      </c>
      <c r="GT26">
        <v>-295.15947956730002</v>
      </c>
      <c r="GU26">
        <v>-179.35359923659999</v>
      </c>
      <c r="GV26">
        <v>-115.8052295989</v>
      </c>
      <c r="GW26">
        <v>-294.49219814999998</v>
      </c>
      <c r="GX26">
        <v>-178.90629240999999</v>
      </c>
      <c r="GY26">
        <v>-115.58531784</v>
      </c>
      <c r="GZ26">
        <v>-294.74526755810001</v>
      </c>
      <c r="HA26">
        <v>-179.08141308237299</v>
      </c>
      <c r="HB26">
        <v>-115.66319907376</v>
      </c>
    </row>
    <row r="27" spans="1:225" ht="17" x14ac:dyDescent="0.25">
      <c r="A27" s="5">
        <v>2</v>
      </c>
      <c r="B27" t="s">
        <v>72</v>
      </c>
      <c r="C27" t="s">
        <v>2</v>
      </c>
      <c r="D27" t="s">
        <v>21</v>
      </c>
      <c r="E27" s="3">
        <v>0.95</v>
      </c>
      <c r="F27" s="2">
        <v>-0.66722527993946779</v>
      </c>
      <c r="G27" s="3">
        <f t="shared" si="10"/>
        <v>0.72179920574615331</v>
      </c>
      <c r="H27" s="3">
        <f t="shared" si="11"/>
        <v>0.40533178423692073</v>
      </c>
      <c r="I27" s="3">
        <f t="shared" si="12"/>
        <v>0.40258087861621755</v>
      </c>
      <c r="J27" s="3">
        <f t="shared" si="13"/>
        <v>0.3789222023198846</v>
      </c>
      <c r="K27" s="3">
        <f t="shared" si="14"/>
        <v>2.9625559594992579E-2</v>
      </c>
      <c r="L27" s="3">
        <f t="shared" si="15"/>
        <v>0.45356790060956031</v>
      </c>
      <c r="M27" s="3">
        <f t="shared" si="16"/>
        <v>0.20911625046826621</v>
      </c>
      <c r="N27" s="3">
        <f t="shared" si="17"/>
        <v>0.26244955733989672</v>
      </c>
      <c r="O27" s="3">
        <f t="shared" si="18"/>
        <v>0.29434178390989907</v>
      </c>
      <c r="P27" s="3">
        <f t="shared" si="19"/>
        <v>0.23330099810832328</v>
      </c>
      <c r="Q27" s="3">
        <f t="shared" si="20"/>
        <v>0.10209250776030798</v>
      </c>
      <c r="R27" s="3">
        <f t="shared" si="21"/>
        <v>0.58868913078997132</v>
      </c>
      <c r="S27" s="3">
        <f t="shared" si="22"/>
        <v>0.16634106956162631</v>
      </c>
      <c r="T27" s="3">
        <f t="shared" si="23"/>
        <v>0.12161449783780154</v>
      </c>
      <c r="U27" s="3">
        <f t="shared" si="24"/>
        <v>0.14941862362285874</v>
      </c>
      <c r="V27" s="3">
        <f t="shared" si="25"/>
        <v>7.4213245344265544E-2</v>
      </c>
      <c r="W27" s="3">
        <f t="shared" si="26"/>
        <v>0.1488915903541983</v>
      </c>
      <c r="X27" s="3">
        <f t="shared" si="27"/>
        <v>1.9234892844992024E-2</v>
      </c>
      <c r="Y27" s="3">
        <f t="shared" si="28"/>
        <v>0.11771857109174066</v>
      </c>
      <c r="Z27" s="3">
        <f t="shared" si="29"/>
        <v>0.13327339894582912</v>
      </c>
      <c r="AA27" s="3">
        <f t="shared" si="30"/>
        <v>0.13575810438278224</v>
      </c>
      <c r="AB27" s="3">
        <f t="shared" si="31"/>
        <v>0.18336909955423641</v>
      </c>
      <c r="AC27" s="3">
        <f t="shared" si="32"/>
        <v>2.3333634265769398E-2</v>
      </c>
      <c r="AD27" s="3">
        <f t="shared" si="33"/>
        <v>0.10862717895098395</v>
      </c>
      <c r="AE27" s="3">
        <f t="shared" si="34"/>
        <v>7.7411445902585529E-2</v>
      </c>
      <c r="AF27" s="3">
        <f t="shared" si="35"/>
        <v>0.11003593779918264</v>
      </c>
      <c r="AG27" s="3">
        <f t="shared" si="36"/>
        <v>8.5324286095345148E-2</v>
      </c>
      <c r="AH27" s="3">
        <f t="shared" si="37"/>
        <v>3.7389645668992055E-2</v>
      </c>
      <c r="AI27" s="3">
        <f t="shared" si="38"/>
        <v>1.365248221284121E-2</v>
      </c>
      <c r="AJ27" s="3">
        <f t="shared" si="39"/>
        <v>0.16261142906805648</v>
      </c>
      <c r="AK27" s="3">
        <f t="shared" si="40"/>
        <v>0.19651811862577018</v>
      </c>
      <c r="AL27" s="3">
        <f t="shared" si="41"/>
        <v>4.1891654080101093E-2</v>
      </c>
      <c r="AM27" s="3">
        <f t="shared" si="42"/>
        <v>4.2540197034347416E-2</v>
      </c>
      <c r="AN27" s="3">
        <f t="shared" si="43"/>
        <v>0.17880981699192211</v>
      </c>
      <c r="AO27" s="3">
        <f t="shared" si="44"/>
        <v>7.1875641801615209E-2</v>
      </c>
      <c r="AP27" s="3">
        <f t="shared" si="45"/>
        <v>1.6027296317774553E-2</v>
      </c>
      <c r="AQ27" s="3">
        <f t="shared" si="46"/>
        <v>8.4545058607087498E-2</v>
      </c>
      <c r="AR27" s="3">
        <f t="shared" si="47"/>
        <v>6.6215255125473549E-2</v>
      </c>
      <c r="AS27" s="3">
        <f t="shared" si="48"/>
        <v>9.9429583948031142E-2</v>
      </c>
      <c r="AT27" s="3">
        <f t="shared" si="49"/>
        <v>7.288034161462098E-2</v>
      </c>
      <c r="AV27" s="1"/>
      <c r="AW27" s="4">
        <f t="shared" si="50"/>
        <v>5.4573925806685575E-2</v>
      </c>
      <c r="AX27" s="4">
        <f t="shared" si="51"/>
        <v>-0.26189349570254705</v>
      </c>
      <c r="AY27" s="4">
        <f t="shared" si="52"/>
        <v>-0.26464440132325023</v>
      </c>
      <c r="AZ27" s="4">
        <f t="shared" si="53"/>
        <v>-0.28830307761958318</v>
      </c>
      <c r="BA27" s="4">
        <f t="shared" si="54"/>
        <v>-0.63759972034447521</v>
      </c>
      <c r="BB27" s="4">
        <f t="shared" si="55"/>
        <v>-1.1207931805490281</v>
      </c>
      <c r="BC27" s="4">
        <f t="shared" si="56"/>
        <v>-0.87634153040773399</v>
      </c>
      <c r="BD27" s="4">
        <f t="shared" si="57"/>
        <v>-0.92967483727936451</v>
      </c>
      <c r="BE27" s="4">
        <f t="shared" si="58"/>
        <v>-0.96156706384936685</v>
      </c>
      <c r="BF27" s="4">
        <f t="shared" si="59"/>
        <v>-0.90052627804779106</v>
      </c>
      <c r="BG27" s="4">
        <f t="shared" si="60"/>
        <v>-0.5651327721791598</v>
      </c>
      <c r="BH27" s="4">
        <f t="shared" si="61"/>
        <v>-7.8536149149496415E-2</v>
      </c>
      <c r="BI27" s="4">
        <f t="shared" si="62"/>
        <v>-0.83356634950109409</v>
      </c>
      <c r="BJ27" s="4">
        <f t="shared" si="63"/>
        <v>-0.78883977777726932</v>
      </c>
      <c r="BK27" s="4">
        <f t="shared" si="64"/>
        <v>-0.81664390356232652</v>
      </c>
      <c r="BL27" s="4">
        <f t="shared" si="65"/>
        <v>-0.74143852528373333</v>
      </c>
      <c r="BM27" s="4">
        <f t="shared" si="66"/>
        <v>-0.81611687029366609</v>
      </c>
      <c r="BN27" s="4">
        <f t="shared" si="67"/>
        <v>-0.68646017278445981</v>
      </c>
      <c r="BO27" s="4">
        <f t="shared" si="68"/>
        <v>-0.54950670884772712</v>
      </c>
      <c r="BP27" s="4">
        <f t="shared" si="69"/>
        <v>-0.53395188099363866</v>
      </c>
      <c r="BQ27" s="4">
        <f t="shared" si="70"/>
        <v>-0.53146717555668554</v>
      </c>
      <c r="BR27" s="4">
        <f t="shared" si="71"/>
        <v>-0.8505943794937042</v>
      </c>
      <c r="BS27" s="4">
        <f t="shared" si="72"/>
        <v>-0.69055891420523718</v>
      </c>
      <c r="BT27" s="4">
        <f t="shared" si="73"/>
        <v>-0.55859810098848384</v>
      </c>
      <c r="BU27" s="4">
        <f t="shared" si="74"/>
        <v>-0.58981383403688226</v>
      </c>
      <c r="BV27" s="4">
        <f t="shared" si="75"/>
        <v>-0.55718934214028515</v>
      </c>
      <c r="BW27" s="4">
        <f t="shared" si="76"/>
        <v>-0.58190099384412264</v>
      </c>
      <c r="BX27" s="4">
        <f t="shared" si="77"/>
        <v>-0.70461492560845984</v>
      </c>
      <c r="BY27" s="4">
        <f t="shared" si="78"/>
        <v>-0.65357279772662658</v>
      </c>
      <c r="BZ27" s="4">
        <f t="shared" si="79"/>
        <v>-0.50461385087141131</v>
      </c>
      <c r="CA27" s="4">
        <f t="shared" si="80"/>
        <v>-0.47070716131369761</v>
      </c>
      <c r="CB27" s="4">
        <f t="shared" si="81"/>
        <v>-0.62533362585936669</v>
      </c>
      <c r="CC27" s="4">
        <f t="shared" si="82"/>
        <v>-0.62468508290512037</v>
      </c>
      <c r="CD27" s="4">
        <f t="shared" si="83"/>
        <v>-0.8460350969313899</v>
      </c>
      <c r="CE27" s="4">
        <f t="shared" si="84"/>
        <v>-0.59534963813785258</v>
      </c>
      <c r="CF27" s="4">
        <f t="shared" si="85"/>
        <v>-0.65119798362169323</v>
      </c>
      <c r="CG27" s="4">
        <f t="shared" si="86"/>
        <v>-0.58268022133238029</v>
      </c>
      <c r="CH27" s="4">
        <f t="shared" si="87"/>
        <v>-0.60101002481399424</v>
      </c>
      <c r="CI27" s="4">
        <f t="shared" si="88"/>
        <v>-0.56779569599143664</v>
      </c>
      <c r="CJ27" s="4">
        <f t="shared" si="89"/>
        <v>-0.59434493832484681</v>
      </c>
      <c r="CL27" t="s">
        <v>94</v>
      </c>
      <c r="CM27">
        <v>-291.01965539484098</v>
      </c>
      <c r="CN27">
        <v>-176.72492854355201</v>
      </c>
      <c r="CO27">
        <v>-114.294813820372</v>
      </c>
      <c r="CP27">
        <v>-294.29183428227401</v>
      </c>
      <c r="CQ27">
        <v>-178.82388484009201</v>
      </c>
      <c r="CR27">
        <v>-115.46753208834799</v>
      </c>
      <c r="CS27">
        <v>-294.87279852879499</v>
      </c>
      <c r="CT27">
        <v>-179.17558769065801</v>
      </c>
      <c r="CU27">
        <v>-115.696789100456</v>
      </c>
      <c r="CV27">
        <v>-293.16077448883698</v>
      </c>
      <c r="CW27">
        <v>-178.053248459565</v>
      </c>
      <c r="CX27">
        <v>-115.107066589092</v>
      </c>
      <c r="CY27">
        <v>-295.098183433668</v>
      </c>
      <c r="CZ27">
        <v>-179.31004181332801</v>
      </c>
      <c r="DA27">
        <v>-115.787125540551</v>
      </c>
      <c r="DB27">
        <v>-294.69806630672599</v>
      </c>
      <c r="DC27">
        <v>-179.053170604229</v>
      </c>
      <c r="DD27">
        <v>-115.643109604947</v>
      </c>
      <c r="DE27">
        <v>-294.96975312740801</v>
      </c>
      <c r="DF27">
        <v>-179.21909546536301</v>
      </c>
      <c r="DG27">
        <v>-115.74926112298</v>
      </c>
      <c r="DH27">
        <v>-295.14101304765899</v>
      </c>
      <c r="DI27">
        <v>-179.385576882376</v>
      </c>
      <c r="DJ27">
        <v>-115.753954634187</v>
      </c>
      <c r="DK27">
        <v>-295.37695726078499</v>
      </c>
      <c r="DL27">
        <v>-179.545126070496</v>
      </c>
      <c r="DM27">
        <v>-115.83029883569699</v>
      </c>
      <c r="DN27">
        <v>-295.18636507114701</v>
      </c>
      <c r="DO27">
        <v>-179.38661822380399</v>
      </c>
      <c r="DP27">
        <v>-115.798311767431</v>
      </c>
      <c r="DQ27">
        <v>-294.91941614751698</v>
      </c>
      <c r="DR27">
        <v>-179.20443889921</v>
      </c>
      <c r="DS27">
        <v>-115.714076651946</v>
      </c>
      <c r="DT27">
        <v>-294.99221124321502</v>
      </c>
      <c r="DU27">
        <v>-179.264067845135</v>
      </c>
      <c r="DV27">
        <v>-115.728018242765</v>
      </c>
      <c r="DW27">
        <v>-294.74111552791902</v>
      </c>
      <c r="DX27">
        <v>-179.09122202520899</v>
      </c>
      <c r="DY27">
        <v>-115.648565130232</v>
      </c>
      <c r="DZ27">
        <v>-294.94172071568897</v>
      </c>
      <c r="EA27">
        <v>-179.20995343073</v>
      </c>
      <c r="EB27">
        <v>-115.730510188807</v>
      </c>
      <c r="EC27">
        <v>-294.92185463646598</v>
      </c>
      <c r="ED27">
        <v>-179.19706608922701</v>
      </c>
      <c r="EE27">
        <v>-115.72348714239401</v>
      </c>
      <c r="EF27">
        <v>-294.92417592146597</v>
      </c>
      <c r="EG27">
        <v>-179.20763991784099</v>
      </c>
      <c r="EH27">
        <v>-115.715354446174</v>
      </c>
      <c r="EI27">
        <v>-295.15579568178202</v>
      </c>
      <c r="EJ27">
        <v>-179.36917794284599</v>
      </c>
      <c r="EK27">
        <v>-115.785317173972</v>
      </c>
      <c r="EL27">
        <v>-295.11356621023901</v>
      </c>
      <c r="EM27">
        <v>-179.345690584587</v>
      </c>
      <c r="EN27">
        <v>-115.76678168177899</v>
      </c>
      <c r="EO27">
        <v>-294.90959009865702</v>
      </c>
      <c r="EP27">
        <v>-179.201050510833</v>
      </c>
      <c r="EQ27">
        <v>-115.707663893179</v>
      </c>
      <c r="ER27">
        <v>-294.89622238946203</v>
      </c>
      <c r="ES27">
        <v>-179.19682747859801</v>
      </c>
      <c r="ET27">
        <v>-115.698544004414</v>
      </c>
      <c r="EU27">
        <v>-294.87711498822301</v>
      </c>
      <c r="EV27">
        <v>-179.191722274732</v>
      </c>
      <c r="EW27">
        <v>-115.68454576667099</v>
      </c>
      <c r="EX27">
        <v>-294.92514103551599</v>
      </c>
      <c r="EY27">
        <v>-179.18933814036501</v>
      </c>
      <c r="EZ27">
        <v>-115.734447386781</v>
      </c>
      <c r="FA27">
        <v>-294.92889988095698</v>
      </c>
      <c r="FB27">
        <v>-179.20555765469501</v>
      </c>
      <c r="FC27">
        <v>-115.722241750629</v>
      </c>
      <c r="FD27">
        <v>-295.0132720158</v>
      </c>
      <c r="FE27">
        <v>-179.2731747057</v>
      </c>
      <c r="FF27">
        <v>-115.73920712739999</v>
      </c>
      <c r="FG27">
        <v>-295.26077222409202</v>
      </c>
      <c r="FH27">
        <v>-179.44328992980101</v>
      </c>
      <c r="FI27">
        <v>-115.816542366156</v>
      </c>
      <c r="FJ27">
        <v>-294.94835783439999</v>
      </c>
      <c r="FK27">
        <v>-179.22211549170001</v>
      </c>
      <c r="FL27">
        <v>-115.725354405</v>
      </c>
      <c r="FM27">
        <v>-295.17935725971603</v>
      </c>
      <c r="FN27">
        <v>-179.37674903003901</v>
      </c>
      <c r="FO27">
        <v>-115.80168091145499</v>
      </c>
      <c r="FP27">
        <v>-294.84533218184902</v>
      </c>
      <c r="FQ27">
        <v>-179.14367366935599</v>
      </c>
      <c r="FR27">
        <v>-115.70053563718101</v>
      </c>
      <c r="FS27">
        <v>-294.76020885760499</v>
      </c>
      <c r="FT27">
        <v>-179.10569174955299</v>
      </c>
      <c r="FU27">
        <v>-115.65347557354499</v>
      </c>
      <c r="FV27">
        <v>-294.89367531423397</v>
      </c>
      <c r="FW27">
        <v>-179.18637915648401</v>
      </c>
      <c r="FX27">
        <v>-115.706492004425</v>
      </c>
      <c r="FY27">
        <v>-294.78013757243298</v>
      </c>
      <c r="FZ27">
        <v>-179.106173410937</v>
      </c>
      <c r="GA27">
        <v>-115.673214041918</v>
      </c>
      <c r="GB27">
        <v>-294.53773510287499</v>
      </c>
      <c r="GC27">
        <v>-178.938519446892</v>
      </c>
      <c r="GD27">
        <v>-115.598219123459</v>
      </c>
      <c r="GE27">
        <v>-294.73372179309803</v>
      </c>
      <c r="GF27">
        <v>-179.06819620899299</v>
      </c>
      <c r="GG27">
        <v>-115.6645300851</v>
      </c>
      <c r="GH27">
        <v>-294.93749010204903</v>
      </c>
      <c r="GI27">
        <v>-179.21154392770899</v>
      </c>
      <c r="GJ27">
        <v>-115.724597931649</v>
      </c>
      <c r="GK27">
        <v>-294.51450971000003</v>
      </c>
      <c r="GL27">
        <v>-178.92183685000001</v>
      </c>
      <c r="GM27">
        <v>-115.59172411</v>
      </c>
      <c r="GN27">
        <v>-294.70673472999999</v>
      </c>
      <c r="GO27">
        <v>-179.01739954999999</v>
      </c>
      <c r="GP27">
        <v>-115.68829743000001</v>
      </c>
      <c r="GQ27">
        <v>-294.72760768000001</v>
      </c>
      <c r="GR27">
        <v>-179.04059842999999</v>
      </c>
      <c r="GS27">
        <v>-115.68608069</v>
      </c>
      <c r="GT27">
        <v>-295.15977420199999</v>
      </c>
      <c r="GU27">
        <v>-179.3535949976</v>
      </c>
      <c r="GV27">
        <v>-115.805221434</v>
      </c>
      <c r="GW27">
        <v>-294.49249184000001</v>
      </c>
      <c r="GX27">
        <v>-178.90628407</v>
      </c>
      <c r="GY27">
        <v>-115.58530293</v>
      </c>
      <c r="GZ27">
        <v>-294.74554043820802</v>
      </c>
      <c r="HA27">
        <v>-179.081407409223</v>
      </c>
      <c r="HB27">
        <v>-115.663185880076</v>
      </c>
    </row>
    <row r="28" spans="1:225" ht="17" x14ac:dyDescent="0.25">
      <c r="A28" s="5">
        <v>2</v>
      </c>
      <c r="B28" t="s">
        <v>72</v>
      </c>
      <c r="C28" t="s">
        <v>2</v>
      </c>
      <c r="D28" t="s">
        <v>21</v>
      </c>
      <c r="E28" s="3">
        <v>1</v>
      </c>
      <c r="F28" s="2">
        <v>-0.76104632739244271</v>
      </c>
      <c r="G28" s="3">
        <f t="shared" si="10"/>
        <v>0.54096694165725645</v>
      </c>
      <c r="H28" s="3">
        <f t="shared" si="11"/>
        <v>0.31314976263267963</v>
      </c>
      <c r="I28" s="3">
        <f t="shared" si="12"/>
        <v>0.35090500687817555</v>
      </c>
      <c r="J28" s="3">
        <f t="shared" si="13"/>
        <v>0.27614107335973426</v>
      </c>
      <c r="K28" s="3">
        <f t="shared" si="14"/>
        <v>0.10105482033200164</v>
      </c>
      <c r="L28" s="3">
        <f t="shared" si="15"/>
        <v>0.37882411775705938</v>
      </c>
      <c r="M28" s="3">
        <f t="shared" si="16"/>
        <v>0.14163683320650489</v>
      </c>
      <c r="N28" s="3">
        <f t="shared" si="17"/>
        <v>0.23960129080119363</v>
      </c>
      <c r="O28" s="3">
        <f t="shared" si="18"/>
        <v>0.26534077604649864</v>
      </c>
      <c r="P28" s="3">
        <f t="shared" si="19"/>
        <v>0.17649629865924521</v>
      </c>
      <c r="Q28" s="3">
        <f t="shared" si="20"/>
        <v>0.12548331836872872</v>
      </c>
      <c r="R28" s="3">
        <f t="shared" si="21"/>
        <v>0.54237746378778917</v>
      </c>
      <c r="S28" s="3">
        <f t="shared" si="22"/>
        <v>0.13110949098858238</v>
      </c>
      <c r="T28" s="3">
        <f t="shared" si="23"/>
        <v>8.2918890525601419E-2</v>
      </c>
      <c r="U28" s="3">
        <f t="shared" si="24"/>
        <v>0.10396839047407291</v>
      </c>
      <c r="V28" s="3">
        <f t="shared" si="25"/>
        <v>5.4309881518404324E-2</v>
      </c>
      <c r="W28" s="3">
        <f t="shared" si="26"/>
        <v>0.10769995226984819</v>
      </c>
      <c r="X28" s="3">
        <f t="shared" si="27"/>
        <v>1.5331119638334334E-3</v>
      </c>
      <c r="Y28" s="3">
        <f t="shared" si="28"/>
        <v>0.13410853245393506</v>
      </c>
      <c r="Z28" s="3">
        <f t="shared" si="29"/>
        <v>0.14167547310733664</v>
      </c>
      <c r="AA28" s="3">
        <f t="shared" si="30"/>
        <v>0.1360685564916897</v>
      </c>
      <c r="AB28" s="3">
        <f t="shared" si="31"/>
        <v>0.14037421820403939</v>
      </c>
      <c r="AC28" s="3">
        <f t="shared" si="32"/>
        <v>5.5857379795973827E-3</v>
      </c>
      <c r="AD28" s="3">
        <f t="shared" si="33"/>
        <v>9.2415941606818319E-2</v>
      </c>
      <c r="AE28" s="3">
        <f t="shared" si="34"/>
        <v>6.3319945691961199E-2</v>
      </c>
      <c r="AF28" s="3">
        <f t="shared" si="35"/>
        <v>0.10078014122625567</v>
      </c>
      <c r="AG28" s="3">
        <f t="shared" si="36"/>
        <v>7.5812927531120011E-2</v>
      </c>
      <c r="AH28" s="3">
        <f t="shared" si="37"/>
        <v>1.5611398889932238E-2</v>
      </c>
      <c r="AI28" s="3">
        <f t="shared" si="38"/>
        <v>2.6053553955238562E-2</v>
      </c>
      <c r="AJ28" s="3">
        <f t="shared" si="39"/>
        <v>0.13081002063242197</v>
      </c>
      <c r="AK28" s="3">
        <f t="shared" si="40"/>
        <v>0.17616356905507868</v>
      </c>
      <c r="AL28" s="3">
        <f t="shared" si="41"/>
        <v>3.7129790017552122E-2</v>
      </c>
      <c r="AM28" s="3">
        <f t="shared" si="42"/>
        <v>4.2408169620464897E-2</v>
      </c>
      <c r="AN28" s="3">
        <f t="shared" si="43"/>
        <v>0.15129243669814307</v>
      </c>
      <c r="AO28" s="3">
        <f t="shared" si="44"/>
        <v>6.4573533340563594E-2</v>
      </c>
      <c r="AP28" s="3">
        <f t="shared" si="45"/>
        <v>5.9139453048906443E-3</v>
      </c>
      <c r="AQ28" s="3">
        <f t="shared" si="46"/>
        <v>7.0629000012759402E-2</v>
      </c>
      <c r="AR28" s="3">
        <f t="shared" si="47"/>
        <v>5.9480728997285182E-2</v>
      </c>
      <c r="AS28" s="3">
        <f t="shared" si="48"/>
        <v>8.8594596981649842E-2</v>
      </c>
      <c r="AT28" s="3">
        <f t="shared" si="49"/>
        <v>7.4534531297119844E-2</v>
      </c>
      <c r="AV28" s="1"/>
      <c r="AW28" s="4">
        <f t="shared" si="50"/>
        <v>-0.22007938573518623</v>
      </c>
      <c r="AX28" s="4">
        <f t="shared" si="51"/>
        <v>-0.44789656475976308</v>
      </c>
      <c r="AY28" s="4">
        <f t="shared" si="52"/>
        <v>-0.41014132051426716</v>
      </c>
      <c r="AZ28" s="4">
        <f t="shared" si="53"/>
        <v>-0.48490525403270845</v>
      </c>
      <c r="BA28" s="4">
        <f t="shared" si="54"/>
        <v>-0.65999150706044107</v>
      </c>
      <c r="BB28" s="4">
        <f t="shared" si="55"/>
        <v>-1.1398704451495021</v>
      </c>
      <c r="BC28" s="4">
        <f t="shared" si="56"/>
        <v>-0.9026831605989476</v>
      </c>
      <c r="BD28" s="4">
        <f t="shared" si="57"/>
        <v>-1.0006476181936363</v>
      </c>
      <c r="BE28" s="4">
        <f t="shared" si="58"/>
        <v>-1.0263871034389414</v>
      </c>
      <c r="BF28" s="4">
        <f t="shared" si="59"/>
        <v>-0.93754262605168792</v>
      </c>
      <c r="BG28" s="4">
        <f t="shared" si="60"/>
        <v>-0.63556300902371399</v>
      </c>
      <c r="BH28" s="4">
        <f t="shared" si="61"/>
        <v>-0.21866886360465357</v>
      </c>
      <c r="BI28" s="4">
        <f t="shared" si="62"/>
        <v>-0.89215581838102509</v>
      </c>
      <c r="BJ28" s="4">
        <f t="shared" si="63"/>
        <v>-0.84396521791804413</v>
      </c>
      <c r="BK28" s="4">
        <f t="shared" si="64"/>
        <v>-0.86501471786651563</v>
      </c>
      <c r="BL28" s="4">
        <f t="shared" si="65"/>
        <v>-0.81535620891084704</v>
      </c>
      <c r="BM28" s="4">
        <f t="shared" si="66"/>
        <v>-0.8687462796622909</v>
      </c>
      <c r="BN28" s="4">
        <f t="shared" si="67"/>
        <v>-0.75951321542860928</v>
      </c>
      <c r="BO28" s="4">
        <f t="shared" si="68"/>
        <v>-0.62693779493850765</v>
      </c>
      <c r="BP28" s="4">
        <f t="shared" si="69"/>
        <v>-0.61937085428510608</v>
      </c>
      <c r="BQ28" s="4">
        <f t="shared" si="70"/>
        <v>-0.62497777090075302</v>
      </c>
      <c r="BR28" s="4">
        <f t="shared" si="71"/>
        <v>-0.9014205455964821</v>
      </c>
      <c r="BS28" s="4">
        <f t="shared" si="72"/>
        <v>-0.76663206537204009</v>
      </c>
      <c r="BT28" s="4">
        <f t="shared" si="73"/>
        <v>-0.66863038578562439</v>
      </c>
      <c r="BU28" s="4">
        <f t="shared" si="74"/>
        <v>-0.69772638170048151</v>
      </c>
      <c r="BV28" s="4">
        <f t="shared" si="75"/>
        <v>-0.66026618616618704</v>
      </c>
      <c r="BW28" s="4">
        <f t="shared" si="76"/>
        <v>-0.6852333998613227</v>
      </c>
      <c r="BX28" s="4">
        <f t="shared" si="77"/>
        <v>-0.77665772628237495</v>
      </c>
      <c r="BY28" s="4">
        <f t="shared" si="78"/>
        <v>-0.73499277343720415</v>
      </c>
      <c r="BZ28" s="4">
        <f t="shared" si="79"/>
        <v>-0.63023630676002074</v>
      </c>
      <c r="CA28" s="4">
        <f t="shared" si="80"/>
        <v>-0.58488275833736403</v>
      </c>
      <c r="CB28" s="4">
        <f t="shared" si="81"/>
        <v>-0.72391653737489059</v>
      </c>
      <c r="CC28" s="4">
        <f t="shared" si="82"/>
        <v>-0.71863815777197781</v>
      </c>
      <c r="CD28" s="4">
        <f t="shared" si="83"/>
        <v>-0.91233876409058579</v>
      </c>
      <c r="CE28" s="4">
        <f t="shared" si="84"/>
        <v>-0.69647279405187912</v>
      </c>
      <c r="CF28" s="4">
        <f t="shared" si="85"/>
        <v>-0.75513238208755207</v>
      </c>
      <c r="CG28" s="4">
        <f t="shared" si="86"/>
        <v>-0.69041732737968331</v>
      </c>
      <c r="CH28" s="4">
        <f t="shared" si="87"/>
        <v>-0.70156559839515753</v>
      </c>
      <c r="CI28" s="4">
        <f t="shared" si="88"/>
        <v>-0.67245173041079287</v>
      </c>
      <c r="CJ28" s="4">
        <f t="shared" si="89"/>
        <v>-0.68651179609532287</v>
      </c>
      <c r="CL28" t="s">
        <v>93</v>
      </c>
      <c r="CM28">
        <v>-291.020046716195</v>
      </c>
      <c r="CN28">
        <v>-176.724930587183</v>
      </c>
      <c r="CO28">
        <v>-114.29476541020099</v>
      </c>
      <c r="CP28">
        <v>-294.29202214358003</v>
      </c>
      <c r="CQ28">
        <v>-178.82386816481201</v>
      </c>
      <c r="CR28">
        <v>-115.467440210188</v>
      </c>
      <c r="CS28">
        <v>-294.87301342026899</v>
      </c>
      <c r="CT28">
        <v>-179.175579432082</v>
      </c>
      <c r="CU28">
        <v>-115.69678038641599</v>
      </c>
      <c r="CV28">
        <v>-293.16111862174301</v>
      </c>
      <c r="CW28">
        <v>-178.05324848986001</v>
      </c>
      <c r="CX28">
        <v>-115.107097386205</v>
      </c>
      <c r="CY28">
        <v>-295.09822784089801</v>
      </c>
      <c r="CZ28">
        <v>-179.310041374517</v>
      </c>
      <c r="DA28">
        <v>-115.78713470301</v>
      </c>
      <c r="DB28">
        <v>-294.69810898120602</v>
      </c>
      <c r="DC28">
        <v>-179.05317009606199</v>
      </c>
      <c r="DD28">
        <v>-115.643122386039</v>
      </c>
      <c r="DE28">
        <v>-294.96978783356701</v>
      </c>
      <c r="DF28">
        <v>-179.21909500583601</v>
      </c>
      <c r="DG28">
        <v>-115.74925431060799</v>
      </c>
      <c r="DH28">
        <v>-295.141130304434</v>
      </c>
      <c r="DI28">
        <v>-179.38557456325299</v>
      </c>
      <c r="DJ28">
        <v>-115.753961107764</v>
      </c>
      <c r="DK28">
        <v>-295.37706786544402</v>
      </c>
      <c r="DL28">
        <v>-179.54512389718101</v>
      </c>
      <c r="DM28">
        <v>-115.830308316367</v>
      </c>
      <c r="DN28">
        <v>-295.18641899631598</v>
      </c>
      <c r="DO28">
        <v>-179.38661709562501</v>
      </c>
      <c r="DP28">
        <v>-115.798307831476</v>
      </c>
      <c r="DQ28">
        <v>-294.91953731489002</v>
      </c>
      <c r="DR28">
        <v>-179.20443839578499</v>
      </c>
      <c r="DS28">
        <v>-115.714086085022</v>
      </c>
      <c r="DT28">
        <v>-294.992447722995</v>
      </c>
      <c r="DU28">
        <v>-179.26406538241</v>
      </c>
      <c r="DV28">
        <v>-115.728033869584</v>
      </c>
      <c r="DW28">
        <v>-294.741234149435</v>
      </c>
      <c r="DX28">
        <v>-179.09122169730099</v>
      </c>
      <c r="DY28">
        <v>-115.648590711398</v>
      </c>
      <c r="DZ28">
        <v>-294.94181474600401</v>
      </c>
      <c r="EA28">
        <v>-179.20995315981301</v>
      </c>
      <c r="EB28">
        <v>-115.730516642062</v>
      </c>
      <c r="EC28">
        <v>-294.92193836339999</v>
      </c>
      <c r="ED28">
        <v>-179.19706577726799</v>
      </c>
      <c r="EE28">
        <v>-115.723494097491</v>
      </c>
      <c r="EF28">
        <v>-294.92431325282899</v>
      </c>
      <c r="EG28">
        <v>-179.20763979288799</v>
      </c>
      <c r="EH28">
        <v>-115.715374107168</v>
      </c>
      <c r="EI28">
        <v>-295.15588149006697</v>
      </c>
      <c r="EJ28">
        <v>-179.36917702635799</v>
      </c>
      <c r="EK28">
        <v>-115.78532002844599</v>
      </c>
      <c r="EL28">
        <v>-295.11369499084998</v>
      </c>
      <c r="EM28">
        <v>-179.34568993964999</v>
      </c>
      <c r="EN28">
        <v>-115.76679468989801</v>
      </c>
      <c r="EO28">
        <v>-294.90972749502203</v>
      </c>
      <c r="EP28">
        <v>-179.20105011250399</v>
      </c>
      <c r="EQ28">
        <v>-115.707678293588</v>
      </c>
      <c r="ER28">
        <v>-294.89638000974702</v>
      </c>
      <c r="ES28">
        <v>-179.19682717949999</v>
      </c>
      <c r="ET28">
        <v>-115.698565800004</v>
      </c>
      <c r="EU28">
        <v>-294.87729780880602</v>
      </c>
      <c r="EV28">
        <v>-179.19172215640799</v>
      </c>
      <c r="EW28">
        <v>-115.68457968696499</v>
      </c>
      <c r="EX28">
        <v>-294.92523687916599</v>
      </c>
      <c r="EY28">
        <v>-179.18933783413499</v>
      </c>
      <c r="EZ28">
        <v>-115.734462540013</v>
      </c>
      <c r="FA28">
        <v>-294.92903813530802</v>
      </c>
      <c r="FB28">
        <v>-179.205557284598</v>
      </c>
      <c r="FC28">
        <v>-115.722259144799</v>
      </c>
      <c r="FD28">
        <v>-295.0134586872</v>
      </c>
      <c r="FE28">
        <v>-179.273174259</v>
      </c>
      <c r="FF28">
        <v>-115.7392188979</v>
      </c>
      <c r="FG28">
        <v>-295.26095606459899</v>
      </c>
      <c r="FH28">
        <v>-179.44328971065599</v>
      </c>
      <c r="FI28">
        <v>-115.816554456224</v>
      </c>
      <c r="FJ28">
        <v>-294.948528678</v>
      </c>
      <c r="FK28">
        <v>-179.22211512219999</v>
      </c>
      <c r="FL28">
        <v>-115.7253613547</v>
      </c>
      <c r="FM28">
        <v>-295.179528662113</v>
      </c>
      <c r="FN28">
        <v>-179.37674881904499</v>
      </c>
      <c r="FO28">
        <v>-115.80168785418201</v>
      </c>
      <c r="FP28">
        <v>-294.84544309620799</v>
      </c>
      <c r="FQ28">
        <v>-179.14367065037999</v>
      </c>
      <c r="FR28">
        <v>-115.70053476301</v>
      </c>
      <c r="FS28">
        <v>-294.76036280002398</v>
      </c>
      <c r="FT28">
        <v>-179.10569020000599</v>
      </c>
      <c r="FU28">
        <v>-115.653501314526</v>
      </c>
      <c r="FV28">
        <v>-294.89388089473499</v>
      </c>
      <c r="FW28">
        <v>-179.18637641767</v>
      </c>
      <c r="FX28">
        <v>-115.70650013162199</v>
      </c>
      <c r="FY28">
        <v>-294.78031725910802</v>
      </c>
      <c r="FZ28">
        <v>-179.10616784193101</v>
      </c>
      <c r="GA28">
        <v>-115.67321734721099</v>
      </c>
      <c r="GB28">
        <v>-294.53788600944102</v>
      </c>
      <c r="GC28">
        <v>-178.93851367456901</v>
      </c>
      <c r="GD28">
        <v>-115.59821870048501</v>
      </c>
      <c r="GE28">
        <v>-294.73386155385703</v>
      </c>
      <c r="GF28">
        <v>-179.06819065690499</v>
      </c>
      <c r="GG28">
        <v>-115.664525674198</v>
      </c>
      <c r="GH28">
        <v>-294.93759033912397</v>
      </c>
      <c r="GI28">
        <v>-179.21153795179299</v>
      </c>
      <c r="GJ28">
        <v>-115.72459848302501</v>
      </c>
      <c r="GK28">
        <v>-294.51465952000001</v>
      </c>
      <c r="GL28">
        <v>-178.92182987000001</v>
      </c>
      <c r="GM28">
        <v>-115.59171975</v>
      </c>
      <c r="GN28">
        <v>-294.70685623999998</v>
      </c>
      <c r="GO28">
        <v>-179.01738116000001</v>
      </c>
      <c r="GP28">
        <v>-115.6882717</v>
      </c>
      <c r="GQ28">
        <v>-294.72774754</v>
      </c>
      <c r="GR28">
        <v>-179.04058244999999</v>
      </c>
      <c r="GS28">
        <v>-115.68606484</v>
      </c>
      <c r="GT28">
        <v>-295.15992903969999</v>
      </c>
      <c r="GU28">
        <v>-179.3535914851</v>
      </c>
      <c r="GV28">
        <v>-115.8052195387</v>
      </c>
      <c r="GW28">
        <v>-294.49264677000002</v>
      </c>
      <c r="GX28">
        <v>-178.90627710999999</v>
      </c>
      <c r="GY28">
        <v>-115.58529804</v>
      </c>
      <c r="GZ28">
        <v>-294.745689739375</v>
      </c>
      <c r="HA28">
        <v>-179.08140279825599</v>
      </c>
      <c r="HB28">
        <v>-115.66319291497901</v>
      </c>
    </row>
    <row r="29" spans="1:225" ht="17" x14ac:dyDescent="0.25">
      <c r="A29" s="5">
        <v>2</v>
      </c>
      <c r="B29" t="s">
        <v>72</v>
      </c>
      <c r="C29" t="s">
        <v>2</v>
      </c>
      <c r="D29" t="s">
        <v>21</v>
      </c>
      <c r="E29" s="3">
        <v>1.05</v>
      </c>
      <c r="F29" s="2">
        <v>-0.79120992901772536</v>
      </c>
      <c r="G29" s="3">
        <f t="shared" si="10"/>
        <v>0.41099756867005272</v>
      </c>
      <c r="H29" s="3">
        <f t="shared" si="11"/>
        <v>0.24245283864206346</v>
      </c>
      <c r="I29" s="3">
        <f t="shared" si="12"/>
        <v>0.30194374749761854</v>
      </c>
      <c r="J29" s="3">
        <f t="shared" si="13"/>
        <v>0.1983534978267133</v>
      </c>
      <c r="K29" s="3">
        <f t="shared" si="14"/>
        <v>0.15095045694823184</v>
      </c>
      <c r="L29" s="3">
        <f t="shared" si="15"/>
        <v>0.31983225279248317</v>
      </c>
      <c r="M29" s="3">
        <f t="shared" si="16"/>
        <v>8.7520297239067291E-2</v>
      </c>
      <c r="N29" s="3">
        <f t="shared" si="17"/>
        <v>0.20731655522249293</v>
      </c>
      <c r="O29" s="3">
        <f t="shared" si="18"/>
        <v>0.23325462211719039</v>
      </c>
      <c r="P29" s="3">
        <f t="shared" si="19"/>
        <v>0.14124385920648463</v>
      </c>
      <c r="Q29" s="3">
        <f t="shared" si="20"/>
        <v>0.1369391964296689</v>
      </c>
      <c r="R29" s="3">
        <f t="shared" si="21"/>
        <v>0.50545946212777482</v>
      </c>
      <c r="S29" s="3">
        <f t="shared" si="22"/>
        <v>0.10561672242878184</v>
      </c>
      <c r="T29" s="3">
        <f t="shared" si="23"/>
        <v>5.0643794108921947E-2</v>
      </c>
      <c r="U29" s="3">
        <f t="shared" si="24"/>
        <v>6.7050671921949467E-2</v>
      </c>
      <c r="V29" s="3">
        <f t="shared" si="25"/>
        <v>3.5657851934901008E-2</v>
      </c>
      <c r="W29" s="3">
        <f t="shared" si="26"/>
        <v>8.4404161614654805E-2</v>
      </c>
      <c r="X29" s="3">
        <f t="shared" si="27"/>
        <v>9.0924239129229756E-3</v>
      </c>
      <c r="Y29" s="3">
        <f t="shared" si="28"/>
        <v>0.14087183986308227</v>
      </c>
      <c r="Z29" s="3">
        <f t="shared" si="29"/>
        <v>0.1434150323158393</v>
      </c>
      <c r="AA29" s="3">
        <f t="shared" si="30"/>
        <v>0.13351924453215613</v>
      </c>
      <c r="AB29" s="3">
        <f t="shared" si="31"/>
        <v>0.10429625358487227</v>
      </c>
      <c r="AC29" s="3">
        <f t="shared" si="32"/>
        <v>7.7230111921685607E-3</v>
      </c>
      <c r="AD29" s="3">
        <f t="shared" si="33"/>
        <v>7.8912161136352577E-2</v>
      </c>
      <c r="AE29" s="3">
        <f t="shared" si="34"/>
        <v>5.315869998760625E-2</v>
      </c>
      <c r="AF29" s="3">
        <f t="shared" si="35"/>
        <v>9.3417168744881929E-2</v>
      </c>
      <c r="AG29" s="3">
        <f t="shared" si="36"/>
        <v>6.9285347129753538E-2</v>
      </c>
      <c r="AH29" s="3">
        <f t="shared" si="37"/>
        <v>1.7332667326144247E-3</v>
      </c>
      <c r="AI29" s="3">
        <f t="shared" si="38"/>
        <v>3.1879943854639547E-2</v>
      </c>
      <c r="AJ29" s="3">
        <f t="shared" si="39"/>
        <v>0.11266800936053889</v>
      </c>
      <c r="AK29" s="3">
        <f t="shared" si="40"/>
        <v>0.15745288984041528</v>
      </c>
      <c r="AL29" s="3">
        <f t="shared" si="41"/>
        <v>3.3848131769928402E-2</v>
      </c>
      <c r="AM29" s="3">
        <f t="shared" si="42"/>
        <v>4.2294625516756668E-2</v>
      </c>
      <c r="AN29" s="3">
        <f t="shared" si="43"/>
        <v>0.12748374053292422</v>
      </c>
      <c r="AO29" s="3">
        <f t="shared" si="44"/>
        <v>5.8762015328219785E-2</v>
      </c>
      <c r="AP29" s="3">
        <f t="shared" si="45"/>
        <v>2.0750306876440305E-3</v>
      </c>
      <c r="AQ29" s="3">
        <f t="shared" si="46"/>
        <v>5.8410609996979335E-2</v>
      </c>
      <c r="AR29" s="3">
        <f t="shared" si="47"/>
        <v>5.226628800790134E-2</v>
      </c>
      <c r="AS29" s="3">
        <f t="shared" si="48"/>
        <v>7.9494929202601705E-2</v>
      </c>
      <c r="AT29" s="3">
        <f t="shared" si="49"/>
        <v>7.3715641407946397E-2</v>
      </c>
      <c r="AV29" s="1"/>
      <c r="AW29" s="4">
        <f t="shared" si="50"/>
        <v>-0.38021236034767264</v>
      </c>
      <c r="AX29" s="4">
        <f t="shared" si="51"/>
        <v>-0.54875709037566189</v>
      </c>
      <c r="AY29" s="4">
        <f t="shared" si="52"/>
        <v>-0.48926618152010681</v>
      </c>
      <c r="AZ29" s="4">
        <f t="shared" si="53"/>
        <v>-0.59285643119101206</v>
      </c>
      <c r="BA29" s="4">
        <f t="shared" si="54"/>
        <v>-0.64025947206949352</v>
      </c>
      <c r="BB29" s="4">
        <f t="shared" si="55"/>
        <v>-1.1110421818102085</v>
      </c>
      <c r="BC29" s="4">
        <f t="shared" si="56"/>
        <v>-0.87873022625679265</v>
      </c>
      <c r="BD29" s="4">
        <f t="shared" si="57"/>
        <v>-0.99852648424021828</v>
      </c>
      <c r="BE29" s="4">
        <f t="shared" si="58"/>
        <v>-1.0244645511349157</v>
      </c>
      <c r="BF29" s="4">
        <f t="shared" si="59"/>
        <v>-0.93245378822420999</v>
      </c>
      <c r="BG29" s="4">
        <f t="shared" si="60"/>
        <v>-0.65427073258805646</v>
      </c>
      <c r="BH29" s="4">
        <f t="shared" si="61"/>
        <v>-0.28575046688995059</v>
      </c>
      <c r="BI29" s="4">
        <f t="shared" si="62"/>
        <v>-0.89682665144650719</v>
      </c>
      <c r="BJ29" s="4">
        <f t="shared" si="63"/>
        <v>-0.8418537231266473</v>
      </c>
      <c r="BK29" s="4">
        <f t="shared" si="64"/>
        <v>-0.85826060093967482</v>
      </c>
      <c r="BL29" s="4">
        <f t="shared" si="65"/>
        <v>-0.82686778095262636</v>
      </c>
      <c r="BM29" s="4">
        <f t="shared" si="66"/>
        <v>-0.87561409063238016</v>
      </c>
      <c r="BN29" s="4">
        <f t="shared" si="67"/>
        <v>-0.78211750510480238</v>
      </c>
      <c r="BO29" s="4">
        <f t="shared" si="68"/>
        <v>-0.65033808915464308</v>
      </c>
      <c r="BP29" s="4">
        <f t="shared" si="69"/>
        <v>-0.64779489670188606</v>
      </c>
      <c r="BQ29" s="4">
        <f t="shared" si="70"/>
        <v>-0.65769068448556922</v>
      </c>
      <c r="BR29" s="4">
        <f t="shared" si="71"/>
        <v>-0.89550618260259762</v>
      </c>
      <c r="BS29" s="4">
        <f t="shared" si="72"/>
        <v>-0.78348691782555679</v>
      </c>
      <c r="BT29" s="4">
        <f t="shared" si="73"/>
        <v>-0.71229776788137278</v>
      </c>
      <c r="BU29" s="4">
        <f t="shared" si="74"/>
        <v>-0.7380512290301191</v>
      </c>
      <c r="BV29" s="4">
        <f t="shared" si="75"/>
        <v>-0.69779276027284343</v>
      </c>
      <c r="BW29" s="4">
        <f t="shared" si="76"/>
        <v>-0.72192458188797182</v>
      </c>
      <c r="BX29" s="4">
        <f t="shared" si="77"/>
        <v>-0.78947666228511093</v>
      </c>
      <c r="BY29" s="4">
        <f t="shared" si="78"/>
        <v>-0.75932998516308581</v>
      </c>
      <c r="BZ29" s="4">
        <f t="shared" si="79"/>
        <v>-0.67854191965718647</v>
      </c>
      <c r="CA29" s="4">
        <f t="shared" si="80"/>
        <v>-0.63375703917731008</v>
      </c>
      <c r="CB29" s="4">
        <f t="shared" si="81"/>
        <v>-0.75736179724779695</v>
      </c>
      <c r="CC29" s="4">
        <f t="shared" si="82"/>
        <v>-0.74891530350096869</v>
      </c>
      <c r="CD29" s="4">
        <f t="shared" si="83"/>
        <v>-0.91869366955064957</v>
      </c>
      <c r="CE29" s="4">
        <f t="shared" si="84"/>
        <v>-0.73244791368950557</v>
      </c>
      <c r="CF29" s="4">
        <f t="shared" si="85"/>
        <v>-0.79328495970536939</v>
      </c>
      <c r="CG29" s="4">
        <f t="shared" si="86"/>
        <v>-0.73279931902074602</v>
      </c>
      <c r="CH29" s="4">
        <f t="shared" si="87"/>
        <v>-0.73894364100982401</v>
      </c>
      <c r="CI29" s="4">
        <f t="shared" si="88"/>
        <v>-0.71171499981512365</v>
      </c>
      <c r="CJ29" s="4">
        <f t="shared" si="89"/>
        <v>-0.71749428760977896</v>
      </c>
      <c r="CL29" t="s">
        <v>92</v>
      </c>
      <c r="CM29">
        <v>-291.02024107883102</v>
      </c>
      <c r="CN29">
        <v>-176.72493000816101</v>
      </c>
      <c r="CO29">
        <v>-114.294705163731</v>
      </c>
      <c r="CP29">
        <v>-294.29200441650698</v>
      </c>
      <c r="CQ29">
        <v>-178.823854264772</v>
      </c>
      <c r="CR29">
        <v>-115.467275651683</v>
      </c>
      <c r="CS29">
        <v>-294.87310990062002</v>
      </c>
      <c r="CT29">
        <v>-179.17557228687599</v>
      </c>
      <c r="CU29">
        <v>-115.696757918486</v>
      </c>
      <c r="CV29">
        <v>-293.16124710797101</v>
      </c>
      <c r="CW29">
        <v>-178.053248496431</v>
      </c>
      <c r="CX29">
        <v>-115.107053834718</v>
      </c>
      <c r="CY29">
        <v>-295.09819259306897</v>
      </c>
      <c r="CZ29">
        <v>-179.31004103759699</v>
      </c>
      <c r="DA29">
        <v>-115.787131237099</v>
      </c>
      <c r="DB29">
        <v>-294.69805575341502</v>
      </c>
      <c r="DC29">
        <v>-179.053169677543</v>
      </c>
      <c r="DD29">
        <v>-115.64311551752699</v>
      </c>
      <c r="DE29">
        <v>-294.96976082681198</v>
      </c>
      <c r="DF29">
        <v>-179.219094666579</v>
      </c>
      <c r="DG29">
        <v>-115.749265814539</v>
      </c>
      <c r="DH29">
        <v>-295.14111224806902</v>
      </c>
      <c r="DI29">
        <v>-179.38557358712899</v>
      </c>
      <c r="DJ29">
        <v>-115.753947407765</v>
      </c>
      <c r="DK29">
        <v>-295.37704680878102</v>
      </c>
      <c r="DL29">
        <v>-179.545122872664</v>
      </c>
      <c r="DM29">
        <v>-115.830291348003</v>
      </c>
      <c r="DN29">
        <v>-295.18641231299102</v>
      </c>
      <c r="DO29">
        <v>-179.386616261434</v>
      </c>
      <c r="DP29">
        <v>-115.798310091921</v>
      </c>
      <c r="DQ29">
        <v>-294.91955473866898</v>
      </c>
      <c r="DR29">
        <v>-179.20443791478101</v>
      </c>
      <c r="DS29">
        <v>-115.71407417715101</v>
      </c>
      <c r="DT29">
        <v>-294.99253018672403</v>
      </c>
      <c r="DU29">
        <v>-179.26406335539801</v>
      </c>
      <c r="DV29">
        <v>-115.72801145899</v>
      </c>
      <c r="DW29">
        <v>-294.74121408501099</v>
      </c>
      <c r="DX29">
        <v>-179.09122142720301</v>
      </c>
      <c r="DY29">
        <v>-115.648563473626</v>
      </c>
      <c r="DZ29">
        <v>-294.94180166174601</v>
      </c>
      <c r="EA29">
        <v>-179.20995295083301</v>
      </c>
      <c r="EB29">
        <v>-115.73050713166499</v>
      </c>
      <c r="EC29">
        <v>-294.92191865852499</v>
      </c>
      <c r="ED29">
        <v>-179.197065536624</v>
      </c>
      <c r="EE29">
        <v>-115.72348539663</v>
      </c>
      <c r="EF29">
        <v>-294.924301450857</v>
      </c>
      <c r="EG29">
        <v>-179.207639688679</v>
      </c>
      <c r="EH29">
        <v>-115.71534406454801</v>
      </c>
      <c r="EI29">
        <v>-295.15588501433399</v>
      </c>
      <c r="EJ29">
        <v>-179.36917634225901</v>
      </c>
      <c r="EK29">
        <v>-115.785313292259</v>
      </c>
      <c r="EL29">
        <v>-295.11371043725802</v>
      </c>
      <c r="EM29">
        <v>-179.34568945753</v>
      </c>
      <c r="EN29">
        <v>-115.766774596199</v>
      </c>
      <c r="EO29">
        <v>-294.90974562336999</v>
      </c>
      <c r="EP29">
        <v>-179.20104971384299</v>
      </c>
      <c r="EQ29">
        <v>-115.707659529856</v>
      </c>
      <c r="ER29">
        <v>-294.89639611017901</v>
      </c>
      <c r="ES29">
        <v>-179.196826895421</v>
      </c>
      <c r="ET29">
        <v>-115.698536887922</v>
      </c>
      <c r="EU29">
        <v>-294.87730422664998</v>
      </c>
      <c r="EV29">
        <v>-179.19172198802599</v>
      </c>
      <c r="EW29">
        <v>-115.684534141847</v>
      </c>
      <c r="EX29">
        <v>-294.92520761142703</v>
      </c>
      <c r="EY29">
        <v>-179.189337569755</v>
      </c>
      <c r="EZ29">
        <v>-115.734442961791</v>
      </c>
      <c r="FA29">
        <v>-294.92904284223101</v>
      </c>
      <c r="FB29">
        <v>-179.20555692421701</v>
      </c>
      <c r="FC29">
        <v>-115.72223735218699</v>
      </c>
      <c r="FD29">
        <v>-295.01351075370002</v>
      </c>
      <c r="FE29">
        <v>-179.27317387990001</v>
      </c>
      <c r="FF29">
        <v>-115.7392017551</v>
      </c>
      <c r="FG29">
        <v>-295.26100614666302</v>
      </c>
      <c r="FH29">
        <v>-179.443289468063</v>
      </c>
      <c r="FI29">
        <v>-115.816540519149</v>
      </c>
      <c r="FJ29">
        <v>-294.94857293749999</v>
      </c>
      <c r="FK29">
        <v>-179.22211479160001</v>
      </c>
      <c r="FL29">
        <v>-115.7253461424</v>
      </c>
      <c r="FM29">
        <v>-295.17957520912103</v>
      </c>
      <c r="FN29">
        <v>-179.37674851748301</v>
      </c>
      <c r="FO29">
        <v>-115.801676231634</v>
      </c>
      <c r="FP29">
        <v>-294.84544948834599</v>
      </c>
      <c r="FQ29">
        <v>-179.143668061201</v>
      </c>
      <c r="FR29">
        <v>-115.70052331605299</v>
      </c>
      <c r="FS29">
        <v>-294.76036495487898</v>
      </c>
      <c r="FT29">
        <v>-179.105688861983</v>
      </c>
      <c r="FU29">
        <v>-115.65346602359</v>
      </c>
      <c r="FV29">
        <v>-294.89393527243197</v>
      </c>
      <c r="FW29">
        <v>-179.18637405344501</v>
      </c>
      <c r="FX29">
        <v>-115.706479893653</v>
      </c>
      <c r="FY29">
        <v>-294.780365674233</v>
      </c>
      <c r="FZ29">
        <v>-179.10616292094599</v>
      </c>
      <c r="GA29">
        <v>-115.6731927972</v>
      </c>
      <c r="GB29">
        <v>-294.53791689927903</v>
      </c>
      <c r="GC29">
        <v>-178.93850853998001</v>
      </c>
      <c r="GD29">
        <v>-115.5982014265</v>
      </c>
      <c r="GE29">
        <v>-294.733889468874</v>
      </c>
      <c r="GF29">
        <v>-179.06818590032799</v>
      </c>
      <c r="GG29">
        <v>-115.66451009609101</v>
      </c>
      <c r="GH29">
        <v>-294.93757545940002</v>
      </c>
      <c r="GI29">
        <v>-179.21153283274199</v>
      </c>
      <c r="GJ29">
        <v>-115.72457859516599</v>
      </c>
      <c r="GK29">
        <v>-294.51469128000002</v>
      </c>
      <c r="GL29">
        <v>-178.92182396000001</v>
      </c>
      <c r="GM29">
        <v>-115.59170009</v>
      </c>
      <c r="GN29">
        <v>-294.70687695999999</v>
      </c>
      <c r="GO29">
        <v>-179.01736559</v>
      </c>
      <c r="GP29">
        <v>-115.68824719</v>
      </c>
      <c r="GQ29">
        <v>-294.72777128000001</v>
      </c>
      <c r="GR29">
        <v>-179.04056890999999</v>
      </c>
      <c r="GS29">
        <v>-115.68603458</v>
      </c>
      <c r="GT29">
        <v>-295.15996807149997</v>
      </c>
      <c r="GU29">
        <v>-179.3535885309</v>
      </c>
      <c r="GV29">
        <v>-115.805201959</v>
      </c>
      <c r="GW29">
        <v>-294.49268474000002</v>
      </c>
      <c r="GX29">
        <v>-178.90627124</v>
      </c>
      <c r="GY29">
        <v>-115.58527931</v>
      </c>
      <c r="GZ29">
        <v>-294.74571309476897</v>
      </c>
      <c r="HA29">
        <v>-179.08139884735201</v>
      </c>
      <c r="HB29">
        <v>-115.66317084753599</v>
      </c>
    </row>
    <row r="30" spans="1:225" ht="17" x14ac:dyDescent="0.25">
      <c r="A30" s="5">
        <v>2</v>
      </c>
      <c r="B30" t="s">
        <v>72</v>
      </c>
      <c r="C30" t="s">
        <v>2</v>
      </c>
      <c r="D30" t="s">
        <v>21</v>
      </c>
      <c r="E30" s="3">
        <v>1.1000000000000001</v>
      </c>
      <c r="F30" s="2">
        <v>-0.78390374961226539</v>
      </c>
      <c r="G30" s="3">
        <f t="shared" si="10"/>
        <v>0.31812315407985819</v>
      </c>
      <c r="H30" s="3">
        <f t="shared" si="11"/>
        <v>0.18856059178266593</v>
      </c>
      <c r="I30" s="3">
        <f t="shared" si="12"/>
        <v>0.25948999796151417</v>
      </c>
      <c r="J30" s="3">
        <f t="shared" si="13"/>
        <v>0.13901270835020907</v>
      </c>
      <c r="K30" s="3">
        <f t="shared" si="14"/>
        <v>0.18311948765342101</v>
      </c>
      <c r="L30" s="3">
        <f t="shared" si="15"/>
        <v>0.27339311134935307</v>
      </c>
      <c r="M30" s="3">
        <f t="shared" si="16"/>
        <v>4.5188150286547213E-2</v>
      </c>
      <c r="N30" s="3">
        <f t="shared" si="17"/>
        <v>0.17758002865910949</v>
      </c>
      <c r="O30" s="3">
        <f t="shared" si="18"/>
        <v>0.20223141808867873</v>
      </c>
      <c r="P30" s="3">
        <f t="shared" si="19"/>
        <v>0.1222011788686368</v>
      </c>
      <c r="Q30" s="3">
        <f t="shared" si="20"/>
        <v>0.14125950358661221</v>
      </c>
      <c r="R30" s="3">
        <f t="shared" si="21"/>
        <v>0.46024432941739374</v>
      </c>
      <c r="S30" s="3">
        <f t="shared" si="22"/>
        <v>8.7635911188698512E-2</v>
      </c>
      <c r="T30" s="3">
        <f t="shared" si="23"/>
        <v>2.4371381669243353E-2</v>
      </c>
      <c r="U30" s="3">
        <f t="shared" si="24"/>
        <v>3.7662511668682175E-2</v>
      </c>
      <c r="V30" s="3">
        <f t="shared" si="25"/>
        <v>1.8954018109600845E-2</v>
      </c>
      <c r="W30" s="3">
        <f t="shared" si="26"/>
        <v>7.4460451258359539E-2</v>
      </c>
      <c r="X30" s="3">
        <f t="shared" si="27"/>
        <v>6.8842019843735613E-3</v>
      </c>
      <c r="Y30" s="3">
        <f t="shared" si="28"/>
        <v>0.1416837759490136</v>
      </c>
      <c r="Z30" s="3">
        <f t="shared" si="29"/>
        <v>0.14062558848139139</v>
      </c>
      <c r="AA30" s="3">
        <f t="shared" si="30"/>
        <v>0.1281119182915752</v>
      </c>
      <c r="AB30" s="3">
        <f t="shared" si="31"/>
        <v>7.4450378503344905E-2</v>
      </c>
      <c r="AC30" s="3">
        <f t="shared" si="32"/>
        <v>1.5835901088737447E-2</v>
      </c>
      <c r="AD30" s="3">
        <f t="shared" si="33"/>
        <v>6.8099458649037325E-2</v>
      </c>
      <c r="AE30" s="3">
        <f t="shared" si="34"/>
        <v>4.4311682930449292E-2</v>
      </c>
      <c r="AF30" s="3">
        <f t="shared" si="35"/>
        <v>8.6694949650411357E-2</v>
      </c>
      <c r="AG30" s="3">
        <f t="shared" si="36"/>
        <v>6.3732198347948299E-2</v>
      </c>
      <c r="AH30" s="3">
        <f t="shared" si="37"/>
        <v>1.5437260632801819E-2</v>
      </c>
      <c r="AI30" s="3">
        <f t="shared" si="38"/>
        <v>3.2956049523698017E-2</v>
      </c>
      <c r="AJ30" s="3">
        <f t="shared" si="39"/>
        <v>8.5590745671723312E-2</v>
      </c>
      <c r="AK30" s="3">
        <f t="shared" si="40"/>
        <v>0.14046888742253649</v>
      </c>
      <c r="AL30" s="3">
        <f t="shared" si="41"/>
        <v>3.1500640356935006E-2</v>
      </c>
      <c r="AM30" s="3">
        <f t="shared" si="42"/>
        <v>4.2102263413630325E-2</v>
      </c>
      <c r="AN30" s="3">
        <f t="shared" si="43"/>
        <v>0.10708976618256028</v>
      </c>
      <c r="AO30" s="3">
        <f t="shared" si="44"/>
        <v>5.4348654711882993E-2</v>
      </c>
      <c r="AP30" s="3">
        <f t="shared" si="45"/>
        <v>8.3395443439255867E-3</v>
      </c>
      <c r="AQ30" s="3">
        <f t="shared" si="46"/>
        <v>4.7671953641249321E-2</v>
      </c>
      <c r="AR30" s="3">
        <f t="shared" si="47"/>
        <v>4.5105377058137552E-2</v>
      </c>
      <c r="AS30" s="3">
        <f t="shared" si="48"/>
        <v>7.1937745994208435E-2</v>
      </c>
      <c r="AT30" s="3">
        <f t="shared" si="49"/>
        <v>7.1651706480949318E-2</v>
      </c>
      <c r="AV30" s="1"/>
      <c r="AW30" s="4">
        <f t="shared" si="50"/>
        <v>-0.46578059553240719</v>
      </c>
      <c r="AX30" s="4">
        <f t="shared" si="51"/>
        <v>-0.59534315782959946</v>
      </c>
      <c r="AY30" s="4">
        <f t="shared" si="52"/>
        <v>-0.52441375165075121</v>
      </c>
      <c r="AZ30" s="4">
        <f t="shared" si="53"/>
        <v>-0.64489104126205632</v>
      </c>
      <c r="BA30" s="4">
        <f t="shared" si="54"/>
        <v>-0.60078426195884438</v>
      </c>
      <c r="BB30" s="4">
        <f t="shared" si="55"/>
        <v>-1.0572968609616185</v>
      </c>
      <c r="BC30" s="4">
        <f t="shared" si="56"/>
        <v>-0.8290918998988126</v>
      </c>
      <c r="BD30" s="4">
        <f t="shared" si="57"/>
        <v>-0.96148377827137488</v>
      </c>
      <c r="BE30" s="4">
        <f t="shared" si="58"/>
        <v>-0.98613516770094412</v>
      </c>
      <c r="BF30" s="4">
        <f t="shared" si="59"/>
        <v>-0.90610492848090218</v>
      </c>
      <c r="BG30" s="4">
        <f t="shared" si="60"/>
        <v>-0.64264424602565318</v>
      </c>
      <c r="BH30" s="4">
        <f t="shared" si="61"/>
        <v>-0.32365942019487165</v>
      </c>
      <c r="BI30" s="4">
        <f t="shared" si="62"/>
        <v>-0.8715396608009639</v>
      </c>
      <c r="BJ30" s="4">
        <f t="shared" si="63"/>
        <v>-0.80827513128150874</v>
      </c>
      <c r="BK30" s="4">
        <f t="shared" si="64"/>
        <v>-0.82156626128094756</v>
      </c>
      <c r="BL30" s="4">
        <f t="shared" si="65"/>
        <v>-0.80285776772186623</v>
      </c>
      <c r="BM30" s="4">
        <f t="shared" si="66"/>
        <v>-0.85836420087062493</v>
      </c>
      <c r="BN30" s="4">
        <f t="shared" si="67"/>
        <v>-0.77701954762789183</v>
      </c>
      <c r="BO30" s="4">
        <f t="shared" si="68"/>
        <v>-0.64221997366325179</v>
      </c>
      <c r="BP30" s="4">
        <f t="shared" si="69"/>
        <v>-0.64327816113087399</v>
      </c>
      <c r="BQ30" s="4">
        <f t="shared" si="70"/>
        <v>-0.65579183132069019</v>
      </c>
      <c r="BR30" s="4">
        <f t="shared" si="71"/>
        <v>-0.85835412811561029</v>
      </c>
      <c r="BS30" s="4">
        <f t="shared" si="72"/>
        <v>-0.76806784852352794</v>
      </c>
      <c r="BT30" s="4">
        <f t="shared" si="73"/>
        <v>-0.71580429096322806</v>
      </c>
      <c r="BU30" s="4">
        <f t="shared" si="74"/>
        <v>-0.7395920666818161</v>
      </c>
      <c r="BV30" s="4">
        <f t="shared" si="75"/>
        <v>-0.69720879996185403</v>
      </c>
      <c r="BW30" s="4">
        <f t="shared" si="76"/>
        <v>-0.72017155126431709</v>
      </c>
      <c r="BX30" s="4">
        <f t="shared" si="77"/>
        <v>-0.76846648897946357</v>
      </c>
      <c r="BY30" s="4">
        <f t="shared" si="78"/>
        <v>-0.75094770008856737</v>
      </c>
      <c r="BZ30" s="4">
        <f t="shared" si="79"/>
        <v>-0.69831300394054208</v>
      </c>
      <c r="CA30" s="4">
        <f t="shared" si="80"/>
        <v>-0.6434348621897289</v>
      </c>
      <c r="CB30" s="4">
        <f t="shared" si="81"/>
        <v>-0.75240310925533038</v>
      </c>
      <c r="CC30" s="4">
        <f t="shared" si="82"/>
        <v>-0.74180148619863506</v>
      </c>
      <c r="CD30" s="4">
        <f t="shared" si="83"/>
        <v>-0.89099351579482566</v>
      </c>
      <c r="CE30" s="4">
        <f t="shared" si="84"/>
        <v>-0.72955509490038239</v>
      </c>
      <c r="CF30" s="4">
        <f t="shared" si="85"/>
        <v>-0.79224329395619097</v>
      </c>
      <c r="CG30" s="4">
        <f t="shared" si="86"/>
        <v>-0.73623179597101607</v>
      </c>
      <c r="CH30" s="4">
        <f t="shared" si="87"/>
        <v>-0.73879837255412784</v>
      </c>
      <c r="CI30" s="4">
        <f t="shared" si="88"/>
        <v>-0.71196600361805695</v>
      </c>
      <c r="CJ30" s="4">
        <f t="shared" si="89"/>
        <v>-0.71225204313131607</v>
      </c>
      <c r="CL30" t="s">
        <v>91</v>
      </c>
      <c r="CM30">
        <v>-291.02034609417097</v>
      </c>
      <c r="CN30">
        <v>-176.724926032204</v>
      </c>
      <c r="CO30">
        <v>-114.29467779337099</v>
      </c>
      <c r="CP30">
        <v>-294.291982010119</v>
      </c>
      <c r="CQ30">
        <v>-178.82384274612701</v>
      </c>
      <c r="CR30">
        <v>-115.46719052431899</v>
      </c>
      <c r="CS30">
        <v>-294.873149512125</v>
      </c>
      <c r="CT30">
        <v>-179.175566009927</v>
      </c>
      <c r="CU30">
        <v>-115.69674779572399</v>
      </c>
      <c r="CV30">
        <v>-293.16136309569401</v>
      </c>
      <c r="CW30">
        <v>-178.05324839259401</v>
      </c>
      <c r="CX30">
        <v>-115.107087003852</v>
      </c>
      <c r="CY30">
        <v>-295.09813252257499</v>
      </c>
      <c r="CZ30">
        <v>-179.31004069561899</v>
      </c>
      <c r="DA30">
        <v>-115.78713441633199</v>
      </c>
      <c r="DB30">
        <v>-294.69797454767502</v>
      </c>
      <c r="DC30">
        <v>-179.05316928005001</v>
      </c>
      <c r="DD30">
        <v>-115.643120357897</v>
      </c>
      <c r="DE30">
        <v>-294.96967767854102</v>
      </c>
      <c r="DF30">
        <v>-179.21909431812301</v>
      </c>
      <c r="DG30">
        <v>-115.749262118429</v>
      </c>
      <c r="DH30">
        <v>-295.14106630467398</v>
      </c>
      <c r="DI30">
        <v>-179.385573270724</v>
      </c>
      <c r="DJ30">
        <v>-115.753960812082</v>
      </c>
      <c r="DK30">
        <v>-295.376997067525</v>
      </c>
      <c r="DL30">
        <v>-179.545122428177</v>
      </c>
      <c r="DM30">
        <v>-115.830303132992</v>
      </c>
      <c r="DN30">
        <v>-295.18637079617298</v>
      </c>
      <c r="DO30">
        <v>-179.38661561535099</v>
      </c>
      <c r="DP30">
        <v>-115.79831121076499</v>
      </c>
      <c r="DQ30">
        <v>-294.91954500501203</v>
      </c>
      <c r="DR30">
        <v>-179.204437468273</v>
      </c>
      <c r="DS30">
        <v>-115.714083417987</v>
      </c>
      <c r="DT30">
        <v>-294.99260608608</v>
      </c>
      <c r="DU30">
        <v>-179.26406186288</v>
      </c>
      <c r="DV30">
        <v>-115.72802843910399</v>
      </c>
      <c r="DW30">
        <v>-294.741192235847</v>
      </c>
      <c r="DX30">
        <v>-179.09122114256499</v>
      </c>
      <c r="DY30">
        <v>-115.648582206483</v>
      </c>
      <c r="DZ30">
        <v>-294.94175852448399</v>
      </c>
      <c r="EA30">
        <v>-179.209952709378</v>
      </c>
      <c r="EB30">
        <v>-115.73051774674801</v>
      </c>
      <c r="EC30">
        <v>-294.92186952664298</v>
      </c>
      <c r="ED30">
        <v>-179.197065269322</v>
      </c>
      <c r="EE30">
        <v>-115.7234950082</v>
      </c>
      <c r="EF30">
        <v>-294.92428747011297</v>
      </c>
      <c r="EG30">
        <v>-179.20763952293899</v>
      </c>
      <c r="EH30">
        <v>-115.715368511934</v>
      </c>
      <c r="EI30">
        <v>-295.155864067648</v>
      </c>
      <c r="EJ30">
        <v>-179.36917580207501</v>
      </c>
      <c r="EK30">
        <v>-115.785320375205</v>
      </c>
      <c r="EL30">
        <v>-295.113717783526</v>
      </c>
      <c r="EM30">
        <v>-179.34568905767</v>
      </c>
      <c r="EN30">
        <v>-115.76679046643901</v>
      </c>
      <c r="EO30">
        <v>-294.909746208076</v>
      </c>
      <c r="EP30">
        <v>-179.201049321234</v>
      </c>
      <c r="EQ30">
        <v>-115.707673444211</v>
      </c>
      <c r="ER30">
        <v>-294.896409417293</v>
      </c>
      <c r="ES30">
        <v>-179.19682656984199</v>
      </c>
      <c r="ET30">
        <v>-115.698557718491</v>
      </c>
      <c r="EU30">
        <v>-294.877332990855</v>
      </c>
      <c r="EV30">
        <v>-179.19172175579601</v>
      </c>
      <c r="EW30">
        <v>-115.684566164297</v>
      </c>
      <c r="EX30">
        <v>-294.92516461046802</v>
      </c>
      <c r="EY30">
        <v>-179.18933729113499</v>
      </c>
      <c r="EZ30">
        <v>-115.734459445017</v>
      </c>
      <c r="FA30">
        <v>-294.92903417165002</v>
      </c>
      <c r="FB30">
        <v>-179.20555655394199</v>
      </c>
      <c r="FC30">
        <v>-115.72225362373101</v>
      </c>
      <c r="FD30">
        <v>-295.01352724840001</v>
      </c>
      <c r="FE30">
        <v>-179.27317355610001</v>
      </c>
      <c r="FF30">
        <v>-115.73921298560001</v>
      </c>
      <c r="FG30">
        <v>-295.26102023285</v>
      </c>
      <c r="FH30">
        <v>-179.44328919856099</v>
      </c>
      <c r="FI30">
        <v>-115.816552419357</v>
      </c>
      <c r="FJ30">
        <v>-294.94858214200002</v>
      </c>
      <c r="FK30">
        <v>-179.22211448269999</v>
      </c>
      <c r="FL30">
        <v>-115.7253565864</v>
      </c>
      <c r="FM30">
        <v>-295.17958331852702</v>
      </c>
      <c r="FN30">
        <v>-179.37674833384801</v>
      </c>
      <c r="FO30">
        <v>-115.801687318307</v>
      </c>
      <c r="FP30">
        <v>-294.84542072790902</v>
      </c>
      <c r="FQ30">
        <v>-179.14366573807001</v>
      </c>
      <c r="FR30">
        <v>-115.700530360588</v>
      </c>
      <c r="FS30">
        <v>-294.76037274354798</v>
      </c>
      <c r="FT30">
        <v>-179.10568763778099</v>
      </c>
      <c r="FU30">
        <v>-115.653488394482</v>
      </c>
      <c r="FV30">
        <v>-294.89397689063401</v>
      </c>
      <c r="FW30">
        <v>-179.186371929589</v>
      </c>
      <c r="FX30">
        <v>-115.706492128484</v>
      </c>
      <c r="FY30">
        <v>-294.78038759563202</v>
      </c>
      <c r="FZ30">
        <v>-179.106159124416</v>
      </c>
      <c r="GA30">
        <v>-115.67320309253699</v>
      </c>
      <c r="GB30">
        <v>-294.53790972727302</v>
      </c>
      <c r="GC30">
        <v>-178.93850409317699</v>
      </c>
      <c r="GD30">
        <v>-115.598206603469</v>
      </c>
      <c r="GE30">
        <v>-294.73387971743398</v>
      </c>
      <c r="GF30">
        <v>-179.06818169029299</v>
      </c>
      <c r="GG30">
        <v>-115.664515891275</v>
      </c>
      <c r="GH30">
        <v>-294.937533370609</v>
      </c>
      <c r="GI30">
        <v>-179.21152831994999</v>
      </c>
      <c r="GJ30">
        <v>-115.72458516217</v>
      </c>
      <c r="GK30">
        <v>-294.51468461000002</v>
      </c>
      <c r="GL30">
        <v>-178.92181889</v>
      </c>
      <c r="GM30">
        <v>-115.5917031</v>
      </c>
      <c r="GN30">
        <v>-294.70685113000002</v>
      </c>
      <c r="GO30">
        <v>-179.01735206999999</v>
      </c>
      <c r="GP30">
        <v>-115.68823654000001</v>
      </c>
      <c r="GQ30">
        <v>-294.72776154000002</v>
      </c>
      <c r="GR30">
        <v>-179.04055715000001</v>
      </c>
      <c r="GS30">
        <v>-115.68603113</v>
      </c>
      <c r="GT30">
        <v>-295.15997276719997</v>
      </c>
      <c r="GU30">
        <v>-179.35358600570001</v>
      </c>
      <c r="GV30">
        <v>-115.8052094114</v>
      </c>
      <c r="GW30">
        <v>-294.49268253000002</v>
      </c>
      <c r="GX30">
        <v>-178.9062662</v>
      </c>
      <c r="GY30">
        <v>-115.58528174</v>
      </c>
      <c r="GZ30">
        <v>-294.74571256469198</v>
      </c>
      <c r="HA30">
        <v>-179.08139679176901</v>
      </c>
      <c r="HB30">
        <v>-115.66318072708999</v>
      </c>
    </row>
    <row r="31" spans="1:225" ht="17" x14ac:dyDescent="0.25">
      <c r="A31" s="5">
        <v>2</v>
      </c>
      <c r="B31" t="s">
        <v>72</v>
      </c>
      <c r="C31" t="s">
        <v>2</v>
      </c>
      <c r="D31" t="s">
        <v>21</v>
      </c>
      <c r="E31" s="3">
        <v>1.25</v>
      </c>
      <c r="F31" s="2">
        <v>-0.65703711415473554</v>
      </c>
      <c r="G31" s="3">
        <f t="shared" si="10"/>
        <v>0.1654198892581013</v>
      </c>
      <c r="H31" s="3">
        <f t="shared" si="11"/>
        <v>9.4043149121613268E-2</v>
      </c>
      <c r="I31" s="3">
        <f t="shared" si="12"/>
        <v>0.16835391658333615</v>
      </c>
      <c r="J31" s="3">
        <f t="shared" si="13"/>
        <v>3.6760033258500191E-2</v>
      </c>
      <c r="K31" s="3">
        <f t="shared" si="14"/>
        <v>0.2102786194806423</v>
      </c>
      <c r="L31" s="3">
        <f t="shared" si="15"/>
        <v>0.17766816255913542</v>
      </c>
      <c r="M31" s="3">
        <f t="shared" si="16"/>
        <v>3.1632139833979611E-2</v>
      </c>
      <c r="N31" s="3">
        <f t="shared" si="17"/>
        <v>0.103388874084267</v>
      </c>
      <c r="O31" s="3">
        <f t="shared" si="18"/>
        <v>0.1227910756619669</v>
      </c>
      <c r="P31" s="3">
        <f t="shared" si="19"/>
        <v>0.10340087018977728</v>
      </c>
      <c r="Q31" s="3">
        <f t="shared" si="20"/>
        <v>0.12796717045859596</v>
      </c>
      <c r="R31" s="3">
        <f t="shared" si="21"/>
        <v>0.31819987569939806</v>
      </c>
      <c r="S31" s="3">
        <f t="shared" si="22"/>
        <v>5.6402403480611207E-2</v>
      </c>
      <c r="T31" s="3">
        <f t="shared" si="23"/>
        <v>2.6304296788128734E-2</v>
      </c>
      <c r="U31" s="3">
        <f t="shared" si="24"/>
        <v>1.7338601065095549E-2</v>
      </c>
      <c r="V31" s="3">
        <f t="shared" si="25"/>
        <v>1.7656876995265969E-2</v>
      </c>
      <c r="W31" s="3">
        <f t="shared" si="26"/>
        <v>7.2676714286705857E-2</v>
      </c>
      <c r="X31" s="3">
        <f t="shared" si="27"/>
        <v>1.5715178865099877E-2</v>
      </c>
      <c r="Y31" s="3">
        <f t="shared" si="28"/>
        <v>0.12339897033401803</v>
      </c>
      <c r="Z31" s="3">
        <f t="shared" si="29"/>
        <v>0.11789339654556141</v>
      </c>
      <c r="AA31" s="3">
        <f t="shared" si="30"/>
        <v>0.10433063084888472</v>
      </c>
      <c r="AB31" s="3">
        <f t="shared" si="31"/>
        <v>1.4586517675151955E-2</v>
      </c>
      <c r="AC31" s="3">
        <f t="shared" si="32"/>
        <v>2.513856798528491E-2</v>
      </c>
      <c r="AD31" s="3">
        <f t="shared" si="33"/>
        <v>4.7679895202293876E-2</v>
      </c>
      <c r="AE31" s="3">
        <f t="shared" si="34"/>
        <v>2.8821751323817923E-2</v>
      </c>
      <c r="AF31" s="3">
        <f t="shared" si="35"/>
        <v>6.3246837148625112E-2</v>
      </c>
      <c r="AG31" s="3">
        <f t="shared" si="36"/>
        <v>4.6575444593792481E-2</v>
      </c>
      <c r="AH31" s="3">
        <f t="shared" si="37"/>
        <v>3.9423235054331762E-2</v>
      </c>
      <c r="AI31" s="3">
        <f t="shared" si="38"/>
        <v>2.4138083796943044E-2</v>
      </c>
      <c r="AJ31" s="3">
        <f t="shared" si="39"/>
        <v>3.1003866003403435E-2</v>
      </c>
      <c r="AK31" s="3">
        <f t="shared" si="40"/>
        <v>9.7555055612317476E-2</v>
      </c>
      <c r="AL31" s="3">
        <f t="shared" si="41"/>
        <v>2.8781142637568924E-2</v>
      </c>
      <c r="AM31" s="3">
        <f t="shared" si="42"/>
        <v>3.9437357123635941E-2</v>
      </c>
      <c r="AN31" s="3">
        <f t="shared" si="43"/>
        <v>6.2323408696821958E-2</v>
      </c>
      <c r="AO31" s="3">
        <f t="shared" si="44"/>
        <v>4.6326043478902124E-2</v>
      </c>
      <c r="AP31" s="3">
        <f t="shared" si="45"/>
        <v>1.724066886933795E-2</v>
      </c>
      <c r="AQ31" s="3">
        <f t="shared" si="46"/>
        <v>2.5040921225582657E-2</v>
      </c>
      <c r="AR31" s="3">
        <f t="shared" si="47"/>
        <v>2.4285399769657712E-2</v>
      </c>
      <c r="AS31" s="3">
        <f t="shared" si="48"/>
        <v>5.6937229096754693E-2</v>
      </c>
      <c r="AT31" s="3">
        <f t="shared" si="49"/>
        <v>5.6323401823520136E-2</v>
      </c>
      <c r="AV31" s="1"/>
      <c r="AW31" s="4">
        <f t="shared" si="50"/>
        <v>-0.49161722489663423</v>
      </c>
      <c r="AX31" s="4">
        <f t="shared" si="51"/>
        <v>-0.56299396503312227</v>
      </c>
      <c r="AY31" s="4">
        <f t="shared" si="52"/>
        <v>-0.48868319757139939</v>
      </c>
      <c r="AZ31" s="4">
        <f t="shared" si="53"/>
        <v>-0.62027708089623534</v>
      </c>
      <c r="BA31" s="4">
        <f t="shared" si="54"/>
        <v>-0.44675849467409323</v>
      </c>
      <c r="BB31" s="4">
        <f t="shared" si="55"/>
        <v>-0.83470527671387096</v>
      </c>
      <c r="BC31" s="4">
        <f t="shared" si="56"/>
        <v>-0.62540497432075592</v>
      </c>
      <c r="BD31" s="4">
        <f t="shared" si="57"/>
        <v>-0.76042598823900254</v>
      </c>
      <c r="BE31" s="4">
        <f t="shared" si="58"/>
        <v>-0.77982818981670243</v>
      </c>
      <c r="BF31" s="4">
        <f t="shared" si="59"/>
        <v>-0.76043798434451282</v>
      </c>
      <c r="BG31" s="4">
        <f t="shared" si="60"/>
        <v>-0.52906994369613958</v>
      </c>
      <c r="BH31" s="4">
        <f t="shared" si="61"/>
        <v>-0.33883723845533747</v>
      </c>
      <c r="BI31" s="4">
        <f t="shared" si="62"/>
        <v>-0.71343951763534674</v>
      </c>
      <c r="BJ31" s="4">
        <f t="shared" si="63"/>
        <v>-0.6307328173666068</v>
      </c>
      <c r="BK31" s="4">
        <f t="shared" si="64"/>
        <v>-0.63969851308963999</v>
      </c>
      <c r="BL31" s="4">
        <f t="shared" si="65"/>
        <v>-0.63938023715946957</v>
      </c>
      <c r="BM31" s="4">
        <f t="shared" si="66"/>
        <v>-0.72971382844144139</v>
      </c>
      <c r="BN31" s="4">
        <f t="shared" si="67"/>
        <v>-0.67275229301983541</v>
      </c>
      <c r="BO31" s="4">
        <f t="shared" si="68"/>
        <v>-0.5336381438207175</v>
      </c>
      <c r="BP31" s="4">
        <f t="shared" si="69"/>
        <v>-0.53914371760917412</v>
      </c>
      <c r="BQ31" s="4">
        <f t="shared" si="70"/>
        <v>-0.55270648330585082</v>
      </c>
      <c r="BR31" s="4">
        <f t="shared" si="71"/>
        <v>-0.67162363182988749</v>
      </c>
      <c r="BS31" s="4">
        <f t="shared" si="72"/>
        <v>-0.63189854616945063</v>
      </c>
      <c r="BT31" s="4">
        <f t="shared" si="73"/>
        <v>-0.60935721895244166</v>
      </c>
      <c r="BU31" s="4">
        <f t="shared" si="74"/>
        <v>-0.62821536283091761</v>
      </c>
      <c r="BV31" s="4">
        <f t="shared" si="75"/>
        <v>-0.59379027700611042</v>
      </c>
      <c r="BW31" s="4">
        <f t="shared" si="76"/>
        <v>-0.61046166956094305</v>
      </c>
      <c r="BX31" s="4">
        <f t="shared" si="77"/>
        <v>-0.61761387910040377</v>
      </c>
      <c r="BY31" s="4">
        <f t="shared" si="78"/>
        <v>-0.63289903035779249</v>
      </c>
      <c r="BZ31" s="4">
        <f t="shared" si="79"/>
        <v>-0.6260332481513321</v>
      </c>
      <c r="CA31" s="4">
        <f t="shared" si="80"/>
        <v>-0.55948205854241806</v>
      </c>
      <c r="CB31" s="4">
        <f t="shared" si="81"/>
        <v>-0.62825597151716661</v>
      </c>
      <c r="CC31" s="4">
        <f t="shared" si="82"/>
        <v>-0.61759975703109959</v>
      </c>
      <c r="CD31" s="4">
        <f t="shared" si="83"/>
        <v>-0.71936052285155749</v>
      </c>
      <c r="CE31" s="4">
        <f t="shared" si="84"/>
        <v>-0.61071107067583341</v>
      </c>
      <c r="CF31" s="4">
        <f t="shared" si="85"/>
        <v>-0.67427778302407348</v>
      </c>
      <c r="CG31" s="4">
        <f t="shared" si="86"/>
        <v>-0.63199619292915288</v>
      </c>
      <c r="CH31" s="4">
        <f t="shared" si="87"/>
        <v>-0.63275171438507782</v>
      </c>
      <c r="CI31" s="4">
        <f t="shared" si="88"/>
        <v>-0.60009988505798084</v>
      </c>
      <c r="CJ31" s="4">
        <f t="shared" si="89"/>
        <v>-0.6007137123312154</v>
      </c>
      <c r="CL31" t="s">
        <v>90</v>
      </c>
      <c r="CM31">
        <v>-291.02029456058898</v>
      </c>
      <c r="CN31">
        <v>-176.724899107738</v>
      </c>
      <c r="CO31">
        <v>-114.294612010967</v>
      </c>
      <c r="CP31">
        <v>-294.29163715196398</v>
      </c>
      <c r="CQ31">
        <v>-178.823818828008</v>
      </c>
      <c r="CR31">
        <v>-115.46692113600101</v>
      </c>
      <c r="CS31">
        <v>-294.87303946744902</v>
      </c>
      <c r="CT31">
        <v>-179.17555219850601</v>
      </c>
      <c r="CU31">
        <v>-115.696708502729</v>
      </c>
      <c r="CV31">
        <v>-293.16131535535601</v>
      </c>
      <c r="CW31">
        <v>-178.05324810271901</v>
      </c>
      <c r="CX31">
        <v>-115.10707877823</v>
      </c>
      <c r="CY31">
        <v>-295.09788393106697</v>
      </c>
      <c r="CZ31">
        <v>-179.310039869684</v>
      </c>
      <c r="DA31">
        <v>-115.78713210643301</v>
      </c>
      <c r="DB31">
        <v>-294.69761423351798</v>
      </c>
      <c r="DC31">
        <v>-179.05316837703299</v>
      </c>
      <c r="DD31">
        <v>-115.643115669011</v>
      </c>
      <c r="DE31">
        <v>-294.96936070323</v>
      </c>
      <c r="DF31">
        <v>-179.219093544027</v>
      </c>
      <c r="DG31">
        <v>-115.749270512978</v>
      </c>
      <c r="DH31">
        <v>-295.140742868063</v>
      </c>
      <c r="DI31">
        <v>-179.38557161441301</v>
      </c>
      <c r="DJ31">
        <v>-115.753959437752</v>
      </c>
      <c r="DK31">
        <v>-295.37666752945103</v>
      </c>
      <c r="DL31">
        <v>-179.54512087001399</v>
      </c>
      <c r="DM31">
        <v>-115.830303924164</v>
      </c>
      <c r="DN31">
        <v>-295.186141029547</v>
      </c>
      <c r="DO31">
        <v>-179.386614414733</v>
      </c>
      <c r="DP31">
        <v>-115.798314779799</v>
      </c>
      <c r="DQ31">
        <v>-294.91936090773203</v>
      </c>
      <c r="DR31">
        <v>-179.20443651522299</v>
      </c>
      <c r="DS31">
        <v>-115.714081265921</v>
      </c>
      <c r="DT31">
        <v>-294.99262423653403</v>
      </c>
      <c r="DU31">
        <v>-179.26406011988601</v>
      </c>
      <c r="DV31">
        <v>-115.72802414516001</v>
      </c>
      <c r="DW31">
        <v>-294.74093009023397</v>
      </c>
      <c r="DX31">
        <v>-179.091220450382</v>
      </c>
      <c r="DY31">
        <v>-115.648572701658</v>
      </c>
      <c r="DZ31">
        <v>-294.94147831095597</v>
      </c>
      <c r="EA31">
        <v>-179.20995214475499</v>
      </c>
      <c r="EB31">
        <v>-115.730521029518</v>
      </c>
      <c r="EC31">
        <v>-294.92158158390998</v>
      </c>
      <c r="ED31">
        <v>-179.19706466086501</v>
      </c>
      <c r="EE31">
        <v>-115.72349749861699</v>
      </c>
      <c r="EF31">
        <v>-294.92402451743402</v>
      </c>
      <c r="EG31">
        <v>-179.207639123831</v>
      </c>
      <c r="EH31">
        <v>-115.71536647638</v>
      </c>
      <c r="EI31">
        <v>-295.155658958738</v>
      </c>
      <c r="EJ31">
        <v>-179.36917477618999</v>
      </c>
      <c r="EK31">
        <v>-115.78532130959</v>
      </c>
      <c r="EL31">
        <v>-295.11354770300602</v>
      </c>
      <c r="EM31">
        <v>-179.34568823365601</v>
      </c>
      <c r="EN31">
        <v>-115.766787370373</v>
      </c>
      <c r="EO31">
        <v>-294.90956839332603</v>
      </c>
      <c r="EP31">
        <v>-179.20104850023</v>
      </c>
      <c r="EQ31">
        <v>-115.707669486618</v>
      </c>
      <c r="ER31">
        <v>-294.89623606392098</v>
      </c>
      <c r="ES31">
        <v>-179.19682590491001</v>
      </c>
      <c r="ET31">
        <v>-115.698550978843</v>
      </c>
      <c r="EU31">
        <v>-294.87715684716699</v>
      </c>
      <c r="EV31">
        <v>-179.191721269059</v>
      </c>
      <c r="EW31">
        <v>-115.684554784298</v>
      </c>
      <c r="EX31">
        <v>-294.92486441443299</v>
      </c>
      <c r="EY31">
        <v>-179.189336724177</v>
      </c>
      <c r="EZ31">
        <v>-115.73445738991499</v>
      </c>
      <c r="FA31">
        <v>-294.928811255016</v>
      </c>
      <c r="FB31">
        <v>-179.205555766472</v>
      </c>
      <c r="FC31">
        <v>-115.722248494154</v>
      </c>
      <c r="FD31">
        <v>-295.0133502182</v>
      </c>
      <c r="FE31">
        <v>-179.27317285519999</v>
      </c>
      <c r="FF31">
        <v>-115.73920629049999</v>
      </c>
      <c r="FG31">
        <v>-295.26083999644197</v>
      </c>
      <c r="FH31">
        <v>-179.443288599509</v>
      </c>
      <c r="FI31">
        <v>-115.81655027206899</v>
      </c>
      <c r="FJ31">
        <v>-294.94841405049999</v>
      </c>
      <c r="FK31">
        <v>-179.22211366350001</v>
      </c>
      <c r="FL31">
        <v>-115.725354122</v>
      </c>
      <c r="FM31">
        <v>-295.17940932298802</v>
      </c>
      <c r="FN31">
        <v>-179.37674766583299</v>
      </c>
      <c r="FO31">
        <v>-115.801688824601</v>
      </c>
      <c r="FP31">
        <v>-294.84517310451997</v>
      </c>
      <c r="FQ31">
        <v>-179.14366031841001</v>
      </c>
      <c r="FR31">
        <v>-115.700528555785</v>
      </c>
      <c r="FS31">
        <v>-294.76016908865398</v>
      </c>
      <c r="FT31">
        <v>-179.10568473176201</v>
      </c>
      <c r="FU31">
        <v>-115.653475768129</v>
      </c>
      <c r="FV31">
        <v>-294.89385030042502</v>
      </c>
      <c r="FW31">
        <v>-179.18636692197899</v>
      </c>
      <c r="FX31">
        <v>-115.706485731003</v>
      </c>
      <c r="FY31">
        <v>-294.78023127807597</v>
      </c>
      <c r="FZ31">
        <v>-179.106148238397</v>
      </c>
      <c r="GA31">
        <v>-115.673191448303</v>
      </c>
      <c r="GB31">
        <v>-294.53769047691702</v>
      </c>
      <c r="GC31">
        <v>-178.93849407344899</v>
      </c>
      <c r="GD31">
        <v>-115.59819521388999</v>
      </c>
      <c r="GE31">
        <v>-294.73366470397701</v>
      </c>
      <c r="GF31">
        <v>-179.068171890744</v>
      </c>
      <c r="GG31">
        <v>-115.664508605413</v>
      </c>
      <c r="GH31">
        <v>-294.937236745549</v>
      </c>
      <c r="GI31">
        <v>-179.21151780005599</v>
      </c>
      <c r="GJ31">
        <v>-115.724572571577</v>
      </c>
      <c r="GK31">
        <v>-294.51447180999997</v>
      </c>
      <c r="GL31">
        <v>-178.92180798999999</v>
      </c>
      <c r="GM31">
        <v>-115.59169059</v>
      </c>
      <c r="GN31">
        <v>-294.70659701</v>
      </c>
      <c r="GO31">
        <v>-179.01732129000001</v>
      </c>
      <c r="GP31">
        <v>-115.68820119</v>
      </c>
      <c r="GQ31">
        <v>-294.72753495000001</v>
      </c>
      <c r="GR31">
        <v>-179.04053041</v>
      </c>
      <c r="GS31">
        <v>-115.68599739</v>
      </c>
      <c r="GT31">
        <v>-295.15979221880002</v>
      </c>
      <c r="GU31">
        <v>-179.35358052609999</v>
      </c>
      <c r="GV31">
        <v>-115.8052033387</v>
      </c>
      <c r="GW31">
        <v>-294.49248118000003</v>
      </c>
      <c r="GX31">
        <v>-178.90625537</v>
      </c>
      <c r="GY31">
        <v>-115.58526949</v>
      </c>
      <c r="GZ31">
        <v>-294.74551318112401</v>
      </c>
      <c r="HA31">
        <v>-179.081387818851</v>
      </c>
      <c r="HB31">
        <v>-115.663168064077</v>
      </c>
    </row>
    <row r="32" spans="1:225" ht="17" x14ac:dyDescent="0.25">
      <c r="A32" s="5">
        <v>2</v>
      </c>
      <c r="B32" t="s">
        <v>72</v>
      </c>
      <c r="C32" t="s">
        <v>2</v>
      </c>
      <c r="D32" t="s">
        <v>21</v>
      </c>
      <c r="E32" s="3">
        <v>1.5</v>
      </c>
      <c r="F32" s="2">
        <v>-0.41688087943951091</v>
      </c>
      <c r="G32" s="3">
        <f t="shared" si="10"/>
        <v>7.4280019105070594E-2</v>
      </c>
      <c r="H32" s="3">
        <f t="shared" si="11"/>
        <v>3.5613174853888707E-2</v>
      </c>
      <c r="I32" s="3">
        <f t="shared" si="12"/>
        <v>8.9115305018245439E-2</v>
      </c>
      <c r="J32" s="3">
        <f t="shared" si="13"/>
        <v>1.5966717970646915E-2</v>
      </c>
      <c r="K32" s="3">
        <f t="shared" si="14"/>
        <v>0.14963648409856206</v>
      </c>
      <c r="L32" s="3">
        <f t="shared" si="15"/>
        <v>8.8168813815308722E-2</v>
      </c>
      <c r="M32" s="3">
        <f t="shared" si="16"/>
        <v>5.8069119403802938E-2</v>
      </c>
      <c r="N32" s="3">
        <f t="shared" si="17"/>
        <v>4.8959305037544032E-2</v>
      </c>
      <c r="O32" s="3">
        <f t="shared" si="18"/>
        <v>6.4473380536405611E-2</v>
      </c>
      <c r="P32" s="3">
        <f t="shared" si="19"/>
        <v>7.9135146881832819E-2</v>
      </c>
      <c r="Q32" s="3">
        <f t="shared" si="20"/>
        <v>7.8104398355062388E-2</v>
      </c>
      <c r="R32" s="3">
        <f t="shared" si="21"/>
        <v>0.12300488053397746</v>
      </c>
      <c r="S32" s="3">
        <f t="shared" si="22"/>
        <v>3.0101565859535218E-2</v>
      </c>
      <c r="T32" s="3">
        <f t="shared" si="23"/>
        <v>4.4135890321685134E-2</v>
      </c>
      <c r="U32" s="3">
        <f t="shared" si="24"/>
        <v>3.7701421684336323E-2</v>
      </c>
      <c r="V32" s="3">
        <f t="shared" si="25"/>
        <v>3.3496053225192834E-2</v>
      </c>
      <c r="W32" s="3">
        <f t="shared" si="26"/>
        <v>6.2731935004242012E-2</v>
      </c>
      <c r="X32" s="3">
        <f t="shared" si="27"/>
        <v>3.0446775786015734E-2</v>
      </c>
      <c r="Y32" s="3">
        <f t="shared" si="28"/>
        <v>7.2887977775684842E-2</v>
      </c>
      <c r="Z32" s="3">
        <f t="shared" si="29"/>
        <v>6.8194036637234112E-2</v>
      </c>
      <c r="AA32" s="3">
        <f t="shared" si="30"/>
        <v>5.9675353594084046E-2</v>
      </c>
      <c r="AB32" s="3">
        <f t="shared" si="31"/>
        <v>1.771663972588039E-2</v>
      </c>
      <c r="AC32" s="3">
        <f t="shared" si="32"/>
        <v>1.7953565975401542E-2</v>
      </c>
      <c r="AD32" s="3">
        <f t="shared" si="33"/>
        <v>3.3950046919023258E-2</v>
      </c>
      <c r="AE32" s="3">
        <f t="shared" si="34"/>
        <v>1.7065417266276195E-2</v>
      </c>
      <c r="AF32" s="3">
        <f t="shared" si="35"/>
        <v>2.3187380479731512E-2</v>
      </c>
      <c r="AG32" s="3">
        <f t="shared" si="36"/>
        <v>1.2916446786288005E-2</v>
      </c>
      <c r="AH32" s="3">
        <f t="shared" si="37"/>
        <v>4.0494435112109595E-2</v>
      </c>
      <c r="AI32" s="3">
        <f t="shared" si="38"/>
        <v>7.8181693157330368E-3</v>
      </c>
      <c r="AJ32" s="3">
        <f t="shared" si="39"/>
        <v>2.8772243364304506E-3</v>
      </c>
      <c r="AK32" s="3">
        <f t="shared" si="40"/>
        <v>4.7932263805326503E-2</v>
      </c>
      <c r="AL32" s="3">
        <f t="shared" si="41"/>
        <v>2.2211038458187782E-2</v>
      </c>
      <c r="AM32" s="3">
        <f t="shared" si="42"/>
        <v>2.5029327290757131E-2</v>
      </c>
      <c r="AN32" s="3">
        <f t="shared" si="43"/>
        <v>2.7257626928909595E-2</v>
      </c>
      <c r="AO32" s="3">
        <f t="shared" si="44"/>
        <v>3.7457260282564631E-2</v>
      </c>
      <c r="AP32" s="3">
        <f t="shared" si="45"/>
        <v>1.6194801992490959E-2</v>
      </c>
      <c r="AQ32" s="3">
        <f t="shared" si="46"/>
        <v>7.7446854291392531E-3</v>
      </c>
      <c r="AR32" s="3">
        <f t="shared" si="47"/>
        <v>2.2005243670264463E-3</v>
      </c>
      <c r="AS32" s="3">
        <f t="shared" si="48"/>
        <v>4.1730599943233415E-2</v>
      </c>
      <c r="AT32" s="3">
        <f t="shared" si="49"/>
        <v>3.0186393668344247E-2</v>
      </c>
      <c r="AV32" s="1"/>
      <c r="AW32" s="4">
        <f t="shared" si="50"/>
        <v>-0.34260086033444032</v>
      </c>
      <c r="AX32" s="4">
        <f t="shared" si="51"/>
        <v>-0.3812677045856222</v>
      </c>
      <c r="AY32" s="4">
        <f t="shared" si="52"/>
        <v>-0.32776557442126547</v>
      </c>
      <c r="AZ32" s="4">
        <f t="shared" si="53"/>
        <v>-0.43284759741015782</v>
      </c>
      <c r="BA32" s="4">
        <f t="shared" si="54"/>
        <v>-0.26724439534094885</v>
      </c>
      <c r="BB32" s="4">
        <f t="shared" si="55"/>
        <v>-0.50504969325481963</v>
      </c>
      <c r="BC32" s="4">
        <f t="shared" si="56"/>
        <v>-0.35881176003570797</v>
      </c>
      <c r="BD32" s="4">
        <f t="shared" si="57"/>
        <v>-0.46584018447705494</v>
      </c>
      <c r="BE32" s="4">
        <f t="shared" si="58"/>
        <v>-0.48135425997591652</v>
      </c>
      <c r="BF32" s="4">
        <f t="shared" si="59"/>
        <v>-0.49601602632134373</v>
      </c>
      <c r="BG32" s="4">
        <f t="shared" si="60"/>
        <v>-0.33877648108444852</v>
      </c>
      <c r="BH32" s="4">
        <f t="shared" si="61"/>
        <v>-0.29387599890553345</v>
      </c>
      <c r="BI32" s="4">
        <f t="shared" si="62"/>
        <v>-0.44698244529904613</v>
      </c>
      <c r="BJ32" s="4">
        <f t="shared" si="63"/>
        <v>-0.37274498911782578</v>
      </c>
      <c r="BK32" s="4">
        <f t="shared" si="64"/>
        <v>-0.37917945775517459</v>
      </c>
      <c r="BL32" s="4">
        <f t="shared" si="65"/>
        <v>-0.38338482621431808</v>
      </c>
      <c r="BM32" s="4">
        <f t="shared" si="66"/>
        <v>-0.47961281444375292</v>
      </c>
      <c r="BN32" s="4">
        <f t="shared" si="67"/>
        <v>-0.44732765522552664</v>
      </c>
      <c r="BO32" s="4">
        <f t="shared" si="68"/>
        <v>-0.34399290166382607</v>
      </c>
      <c r="BP32" s="4">
        <f t="shared" si="69"/>
        <v>-0.3486868428022768</v>
      </c>
      <c r="BQ32" s="4">
        <f t="shared" si="70"/>
        <v>-0.35720552584542686</v>
      </c>
      <c r="BR32" s="4">
        <f t="shared" si="71"/>
        <v>-0.39916423971363052</v>
      </c>
      <c r="BS32" s="4">
        <f t="shared" si="72"/>
        <v>-0.39892731346410937</v>
      </c>
      <c r="BT32" s="4">
        <f t="shared" si="73"/>
        <v>-0.38293083252048765</v>
      </c>
      <c r="BU32" s="4">
        <f t="shared" si="74"/>
        <v>-0.39981546217323471</v>
      </c>
      <c r="BV32" s="4">
        <f t="shared" si="75"/>
        <v>-0.3936934989597794</v>
      </c>
      <c r="BW32" s="4">
        <f t="shared" si="76"/>
        <v>-0.4039644326532229</v>
      </c>
      <c r="BX32" s="4">
        <f t="shared" si="77"/>
        <v>-0.37638644432740131</v>
      </c>
      <c r="BY32" s="4">
        <f t="shared" si="78"/>
        <v>-0.40906271012377787</v>
      </c>
      <c r="BZ32" s="4">
        <f t="shared" si="79"/>
        <v>-0.41975810377594136</v>
      </c>
      <c r="CA32" s="4">
        <f t="shared" si="80"/>
        <v>-0.36894861563418441</v>
      </c>
      <c r="CB32" s="4">
        <f t="shared" si="81"/>
        <v>-0.39466984098132313</v>
      </c>
      <c r="CC32" s="4">
        <f t="shared" si="82"/>
        <v>-0.39185155214875378</v>
      </c>
      <c r="CD32" s="4">
        <f t="shared" si="83"/>
        <v>-0.4441385063684205</v>
      </c>
      <c r="CE32" s="4">
        <f t="shared" si="84"/>
        <v>-0.37942361915694628</v>
      </c>
      <c r="CF32" s="4">
        <f t="shared" si="85"/>
        <v>-0.43307568143200187</v>
      </c>
      <c r="CG32" s="4">
        <f t="shared" si="86"/>
        <v>-0.40913619401037166</v>
      </c>
      <c r="CH32" s="4">
        <f t="shared" si="87"/>
        <v>-0.41908140380653736</v>
      </c>
      <c r="CI32" s="4">
        <f t="shared" si="88"/>
        <v>-0.37515027949627749</v>
      </c>
      <c r="CJ32" s="4">
        <f t="shared" si="89"/>
        <v>-0.38669448577116666</v>
      </c>
      <c r="CL32" t="s">
        <v>89</v>
      </c>
      <c r="CM32">
        <v>-291.01997972159501</v>
      </c>
      <c r="CN32">
        <v>-176.72485589322201</v>
      </c>
      <c r="CO32">
        <v>-114.29457785917199</v>
      </c>
      <c r="CP32">
        <v>-294.29112138846602</v>
      </c>
      <c r="CQ32">
        <v>-178.82379676450799</v>
      </c>
      <c r="CR32">
        <v>-115.466717035221</v>
      </c>
      <c r="CS32">
        <v>-294.87274141186703</v>
      </c>
      <c r="CT32">
        <v>-179.175543349088</v>
      </c>
      <c r="CU32">
        <v>-115.69667573511001</v>
      </c>
      <c r="CV32">
        <v>-293.16103120695101</v>
      </c>
      <c r="CW32">
        <v>-178.05324789306101</v>
      </c>
      <c r="CX32">
        <v>-115.107093527365</v>
      </c>
      <c r="CY32">
        <v>-295.09760509155302</v>
      </c>
      <c r="CZ32">
        <v>-179.310039292113</v>
      </c>
      <c r="DA32">
        <v>-115.787139918405</v>
      </c>
      <c r="DB32">
        <v>-294.69709819766399</v>
      </c>
      <c r="DC32">
        <v>-179.05316775398401</v>
      </c>
      <c r="DD32">
        <v>-115.64312559579599</v>
      </c>
      <c r="DE32">
        <v>-294.968933221866</v>
      </c>
      <c r="DF32">
        <v>-179.21909326174</v>
      </c>
      <c r="DG32">
        <v>-115.749268157213</v>
      </c>
      <c r="DH32">
        <v>-295.14027639087902</v>
      </c>
      <c r="DI32">
        <v>-179.38556941418801</v>
      </c>
      <c r="DJ32">
        <v>-115.753964613134</v>
      </c>
      <c r="DK32">
        <v>-295.37619360940602</v>
      </c>
      <c r="DL32">
        <v>-179.54511854747801</v>
      </c>
      <c r="DM32">
        <v>-115.830307975119</v>
      </c>
      <c r="DN32">
        <v>-295.18571795656197</v>
      </c>
      <c r="DO32">
        <v>-179.38661350600401</v>
      </c>
      <c r="DP32">
        <v>-115.798313998738</v>
      </c>
      <c r="DQ32">
        <v>-294.91906361597898</v>
      </c>
      <c r="DR32">
        <v>-179.204435886254</v>
      </c>
      <c r="DS32">
        <v>-115.71408785506</v>
      </c>
      <c r="DT32">
        <v>-294.99255948230598</v>
      </c>
      <c r="DU32">
        <v>-179.26405910255099</v>
      </c>
      <c r="DV32">
        <v>-115.72803205856</v>
      </c>
      <c r="DW32">
        <v>-294.74052005212798</v>
      </c>
      <c r="DX32">
        <v>-179.09121990981399</v>
      </c>
      <c r="DY32">
        <v>-115.648587830476</v>
      </c>
      <c r="DZ32">
        <v>-294.94107007480699</v>
      </c>
      <c r="EA32">
        <v>-179.20995196998501</v>
      </c>
      <c r="EB32">
        <v>-115.73052409789599</v>
      </c>
      <c r="EC32">
        <v>-294.92116989973601</v>
      </c>
      <c r="ED32">
        <v>-179.19706443534699</v>
      </c>
      <c r="EE32">
        <v>-115.723501203485</v>
      </c>
      <c r="EF32">
        <v>-294.92362498698498</v>
      </c>
      <c r="EG32">
        <v>-179.20763900925701</v>
      </c>
      <c r="EH32">
        <v>-115.715375015143</v>
      </c>
      <c r="EI32">
        <v>-295.15526196533301</v>
      </c>
      <c r="EJ32">
        <v>-179.369173949356</v>
      </c>
      <c r="EK32">
        <v>-115.785323704338</v>
      </c>
      <c r="EL32">
        <v>-295.11319487514299</v>
      </c>
      <c r="EM32">
        <v>-179.345687497667</v>
      </c>
      <c r="EN32">
        <v>-115.76679451551099</v>
      </c>
      <c r="EO32">
        <v>-294.90927420408798</v>
      </c>
      <c r="EP32">
        <v>-179.20104792465301</v>
      </c>
      <c r="EQ32">
        <v>-115.707678091875</v>
      </c>
      <c r="ER32">
        <v>-294.89594405351102</v>
      </c>
      <c r="ES32">
        <v>-179.196825465583</v>
      </c>
      <c r="ET32">
        <v>-115.698562920097</v>
      </c>
      <c r="EU32">
        <v>-294.87686205051699</v>
      </c>
      <c r="EV32">
        <v>-179.191720916311</v>
      </c>
      <c r="EW32">
        <v>-115.68457189099</v>
      </c>
      <c r="EX32">
        <v>-294.92443781754997</v>
      </c>
      <c r="EY32">
        <v>-179.1893365537</v>
      </c>
      <c r="EZ32">
        <v>-115.73446515517</v>
      </c>
      <c r="FA32">
        <v>-294.92844889755997</v>
      </c>
      <c r="FB32">
        <v>-179.205555341223</v>
      </c>
      <c r="FC32">
        <v>-115.722257825223</v>
      </c>
      <c r="FD32">
        <v>-295.01299336310001</v>
      </c>
      <c r="FE32">
        <v>-179.27317216290001</v>
      </c>
      <c r="FF32">
        <v>-115.7392109611</v>
      </c>
      <c r="FG32">
        <v>-295.26048366016698</v>
      </c>
      <c r="FH32">
        <v>-179.44328825979801</v>
      </c>
      <c r="FI32">
        <v>-115.8165582539</v>
      </c>
      <c r="FJ32">
        <v>-294.9480944215</v>
      </c>
      <c r="FK32">
        <v>-179.2221128445</v>
      </c>
      <c r="FL32">
        <v>-115.7253541865</v>
      </c>
      <c r="FM32">
        <v>-295.17908348434202</v>
      </c>
      <c r="FN32">
        <v>-179.37674749708299</v>
      </c>
      <c r="FO32">
        <v>-115.801692228985</v>
      </c>
      <c r="FP32">
        <v>-294.84477815746101</v>
      </c>
      <c r="FQ32">
        <v>-179.14365513266901</v>
      </c>
      <c r="FR32">
        <v>-115.700523214838</v>
      </c>
      <c r="FS32">
        <v>-294.75982167806899</v>
      </c>
      <c r="FT32">
        <v>-179.10568186820399</v>
      </c>
      <c r="FU32">
        <v>-115.65348792696901</v>
      </c>
      <c r="FV32">
        <v>-294.89351765326597</v>
      </c>
      <c r="FW32">
        <v>-179.18636207097299</v>
      </c>
      <c r="FX32">
        <v>-115.70648665520299</v>
      </c>
      <c r="FY32">
        <v>-294.77991096751299</v>
      </c>
      <c r="FZ32">
        <v>-179.10613837218901</v>
      </c>
      <c r="GA32">
        <v>-115.67318463830399</v>
      </c>
      <c r="GB32">
        <v>-294.537300818338</v>
      </c>
      <c r="GC32">
        <v>-178.93848405028001</v>
      </c>
      <c r="GD32">
        <v>-115.598187821658</v>
      </c>
      <c r="GE32">
        <v>-294.73328474715902</v>
      </c>
      <c r="GF32">
        <v>-179.06816231105799</v>
      </c>
      <c r="GG32">
        <v>-115.66449798092999</v>
      </c>
      <c r="GH32">
        <v>-294.936781135616</v>
      </c>
      <c r="GI32">
        <v>-179.21150742347899</v>
      </c>
      <c r="GJ32">
        <v>-115.724565932404</v>
      </c>
      <c r="GK32">
        <v>-294.51407620999998</v>
      </c>
      <c r="GL32">
        <v>-178.92179565000001</v>
      </c>
      <c r="GM32">
        <v>-115.59167591000001</v>
      </c>
      <c r="GN32">
        <v>-294.70614037000001</v>
      </c>
      <c r="GO32">
        <v>-179.01729036</v>
      </c>
      <c r="GP32">
        <v>-115.68815986</v>
      </c>
      <c r="GQ32">
        <v>-294.72711980000003</v>
      </c>
      <c r="GR32">
        <v>-179.04050351000001</v>
      </c>
      <c r="GS32">
        <v>-115.68596429</v>
      </c>
      <c r="GT32">
        <v>-295.15943498939998</v>
      </c>
      <c r="GU32">
        <v>-179.35357410029999</v>
      </c>
      <c r="GV32">
        <v>-115.8051930404</v>
      </c>
      <c r="GW32">
        <v>-294.49209552000002</v>
      </c>
      <c r="GX32">
        <v>-178.90624305</v>
      </c>
      <c r="GY32">
        <v>-115.58525462999999</v>
      </c>
      <c r="GZ32">
        <v>-294.74516225811198</v>
      </c>
      <c r="HA32">
        <v>-179.081379321844</v>
      </c>
      <c r="HB32">
        <v>-115.663166699405</v>
      </c>
    </row>
    <row r="33" spans="1:210" ht="17" x14ac:dyDescent="0.25">
      <c r="A33" s="5">
        <v>2</v>
      </c>
      <c r="B33" t="s">
        <v>72</v>
      </c>
      <c r="C33" t="s">
        <v>2</v>
      </c>
      <c r="D33" t="s">
        <v>21</v>
      </c>
      <c r="E33" s="3">
        <v>2</v>
      </c>
      <c r="F33" s="2">
        <v>-0.17128386178718349</v>
      </c>
      <c r="G33" s="3">
        <f t="shared" si="10"/>
        <v>2.0843158581451415E-2</v>
      </c>
      <c r="H33" s="3">
        <f t="shared" si="11"/>
        <v>6.3819022118474233E-3</v>
      </c>
      <c r="I33" s="3">
        <f t="shared" si="12"/>
        <v>2.2677365066891442E-2</v>
      </c>
      <c r="J33" s="3">
        <f t="shared" si="13"/>
        <v>2.2713870927365321E-2</v>
      </c>
      <c r="K33" s="3">
        <f t="shared" si="14"/>
        <v>3.0910073239350938E-2</v>
      </c>
      <c r="L33" s="3">
        <f t="shared" si="15"/>
        <v>1.5183318957082748E-2</v>
      </c>
      <c r="M33" s="3">
        <f t="shared" si="16"/>
        <v>1.7355250579649956E-2</v>
      </c>
      <c r="N33" s="3">
        <f t="shared" si="17"/>
        <v>2.0046503123541282E-2</v>
      </c>
      <c r="O33" s="3">
        <f t="shared" si="18"/>
        <v>2.9912656146364514E-2</v>
      </c>
      <c r="P33" s="3">
        <f t="shared" si="19"/>
        <v>2.2004635860102345E-2</v>
      </c>
      <c r="Q33" s="3">
        <f t="shared" si="20"/>
        <v>1.8070915116804392E-2</v>
      </c>
      <c r="R33" s="3">
        <f t="shared" si="21"/>
        <v>4.3644036304899048E-2</v>
      </c>
      <c r="S33" s="3">
        <f t="shared" si="22"/>
        <v>4.599753764889386E-3</v>
      </c>
      <c r="T33" s="3">
        <f t="shared" si="23"/>
        <v>1.1883948811414857E-2</v>
      </c>
      <c r="U33" s="3">
        <f t="shared" si="24"/>
        <v>1.0224544481111625E-2</v>
      </c>
      <c r="V33" s="3">
        <f t="shared" si="25"/>
        <v>8.8776769195257621E-3</v>
      </c>
      <c r="W33" s="3">
        <f t="shared" si="26"/>
        <v>1.8273470632083039E-2</v>
      </c>
      <c r="X33" s="3">
        <f t="shared" si="27"/>
        <v>1.0621660599797911E-2</v>
      </c>
      <c r="Y33" s="3">
        <f t="shared" si="28"/>
        <v>1.6013917015829299E-2</v>
      </c>
      <c r="Z33" s="3">
        <f t="shared" si="29"/>
        <v>1.4731987876856811E-2</v>
      </c>
      <c r="AA33" s="3">
        <f t="shared" si="30"/>
        <v>1.2866545868682272E-2</v>
      </c>
      <c r="AB33" s="3">
        <f t="shared" si="31"/>
        <v>6.7701316561940839E-3</v>
      </c>
      <c r="AC33" s="3">
        <f t="shared" si="32"/>
        <v>4.6072042891938669E-3</v>
      </c>
      <c r="AD33" s="3">
        <f t="shared" si="33"/>
        <v>1.8179011143940466E-2</v>
      </c>
      <c r="AE33" s="3">
        <f t="shared" si="34"/>
        <v>1.5786689937706821E-3</v>
      </c>
      <c r="AF33" s="3">
        <f t="shared" si="35"/>
        <v>3.1795725971187072E-4</v>
      </c>
      <c r="AG33" s="3">
        <f t="shared" si="36"/>
        <v>7.3135459637748423E-3</v>
      </c>
      <c r="AH33" s="3">
        <f t="shared" si="37"/>
        <v>1.0459940871374113E-2</v>
      </c>
      <c r="AI33" s="3">
        <f t="shared" si="38"/>
        <v>6.4686696819823974E-4</v>
      </c>
      <c r="AJ33" s="3">
        <f t="shared" si="39"/>
        <v>1.3210809959409625E-2</v>
      </c>
      <c r="AK33" s="3">
        <f t="shared" si="40"/>
        <v>8.6822240007678742E-3</v>
      </c>
      <c r="AL33" s="3">
        <f t="shared" si="41"/>
        <v>3.4518438457932787E-3</v>
      </c>
      <c r="AM33" s="3">
        <f t="shared" si="42"/>
        <v>2.3946571317788601E-3</v>
      </c>
      <c r="AN33" s="3">
        <f t="shared" si="43"/>
        <v>1.2557799088107696E-2</v>
      </c>
      <c r="AO33" s="3">
        <f t="shared" si="44"/>
        <v>1.2712211125552403E-2</v>
      </c>
      <c r="AP33" s="3">
        <f t="shared" si="45"/>
        <v>7.1861151205736551E-3</v>
      </c>
      <c r="AQ33" s="3">
        <f t="shared" si="46"/>
        <v>3.8164946028221292E-4</v>
      </c>
      <c r="AR33" s="3">
        <f t="shared" si="47"/>
        <v>2.9211008292133495E-2</v>
      </c>
      <c r="AS33" s="3">
        <f t="shared" si="48"/>
        <v>1.3364821006044914E-2</v>
      </c>
      <c r="AT33" s="3">
        <f t="shared" si="49"/>
        <v>4.5105835351972878E-3</v>
      </c>
      <c r="AV33" s="1"/>
      <c r="AW33" s="4">
        <f t="shared" si="50"/>
        <v>-0.15044070320573208</v>
      </c>
      <c r="AX33" s="4">
        <f t="shared" si="51"/>
        <v>-0.16490195957533607</v>
      </c>
      <c r="AY33" s="4">
        <f t="shared" si="52"/>
        <v>-0.14860649672029205</v>
      </c>
      <c r="AZ33" s="4">
        <f t="shared" si="53"/>
        <v>-0.19399773271454882</v>
      </c>
      <c r="BA33" s="4">
        <f t="shared" si="54"/>
        <v>-0.14037378854783256</v>
      </c>
      <c r="BB33" s="4">
        <f t="shared" si="55"/>
        <v>-0.18646718074426624</v>
      </c>
      <c r="BC33" s="4">
        <f t="shared" si="56"/>
        <v>-0.15392861120753354</v>
      </c>
      <c r="BD33" s="4">
        <f t="shared" si="57"/>
        <v>-0.19133036491072478</v>
      </c>
      <c r="BE33" s="4">
        <f t="shared" si="58"/>
        <v>-0.20119651793354801</v>
      </c>
      <c r="BF33" s="4">
        <f t="shared" si="59"/>
        <v>-0.19328849764728584</v>
      </c>
      <c r="BG33" s="4">
        <f t="shared" si="60"/>
        <v>-0.1532129466703791</v>
      </c>
      <c r="BH33" s="4">
        <f t="shared" si="61"/>
        <v>-0.12763982548228445</v>
      </c>
      <c r="BI33" s="4">
        <f t="shared" si="62"/>
        <v>-0.17588361555207288</v>
      </c>
      <c r="BJ33" s="4">
        <f t="shared" si="63"/>
        <v>-0.15939991297576864</v>
      </c>
      <c r="BK33" s="4">
        <f t="shared" si="64"/>
        <v>-0.16105931730607187</v>
      </c>
      <c r="BL33" s="4">
        <f t="shared" si="65"/>
        <v>-0.16240618486765773</v>
      </c>
      <c r="BM33" s="4">
        <f t="shared" si="66"/>
        <v>-0.18955733241926653</v>
      </c>
      <c r="BN33" s="4">
        <f t="shared" si="67"/>
        <v>-0.18190552238698141</v>
      </c>
      <c r="BO33" s="4">
        <f t="shared" si="68"/>
        <v>-0.1552699447713542</v>
      </c>
      <c r="BP33" s="4">
        <f t="shared" si="69"/>
        <v>-0.15655187391032668</v>
      </c>
      <c r="BQ33" s="4">
        <f t="shared" si="70"/>
        <v>-0.15841731591850122</v>
      </c>
      <c r="BR33" s="4">
        <f t="shared" si="71"/>
        <v>-0.16451373013098941</v>
      </c>
      <c r="BS33" s="4">
        <f t="shared" si="72"/>
        <v>-0.16667665749798963</v>
      </c>
      <c r="BT33" s="4">
        <f t="shared" si="73"/>
        <v>-0.15310485064324303</v>
      </c>
      <c r="BU33" s="4">
        <f t="shared" si="74"/>
        <v>-0.16970519279341281</v>
      </c>
      <c r="BV33" s="4">
        <f t="shared" si="75"/>
        <v>-0.17096590452747162</v>
      </c>
      <c r="BW33" s="4">
        <f t="shared" si="76"/>
        <v>-0.17859740775095834</v>
      </c>
      <c r="BX33" s="4">
        <f t="shared" si="77"/>
        <v>-0.16082392091580938</v>
      </c>
      <c r="BY33" s="4">
        <f t="shared" si="78"/>
        <v>-0.17063699481898525</v>
      </c>
      <c r="BZ33" s="4">
        <f t="shared" si="79"/>
        <v>-0.18449467174659312</v>
      </c>
      <c r="CA33" s="4">
        <f t="shared" si="80"/>
        <v>-0.16260163778641562</v>
      </c>
      <c r="CB33" s="4">
        <f t="shared" si="81"/>
        <v>-0.16783201794139022</v>
      </c>
      <c r="CC33" s="4">
        <f t="shared" si="82"/>
        <v>-0.17367851891896235</v>
      </c>
      <c r="CD33" s="4">
        <f t="shared" si="83"/>
        <v>-0.18384166087529119</v>
      </c>
      <c r="CE33" s="4">
        <f t="shared" si="84"/>
        <v>-0.15857165066163109</v>
      </c>
      <c r="CF33" s="4">
        <f t="shared" si="85"/>
        <v>-0.17846997690775715</v>
      </c>
      <c r="CG33" s="4">
        <f t="shared" si="86"/>
        <v>-0.17090221232690128</v>
      </c>
      <c r="CH33" s="4">
        <f t="shared" si="87"/>
        <v>-0.20049487007931699</v>
      </c>
      <c r="CI33" s="4">
        <f t="shared" si="88"/>
        <v>-0.15791904078113858</v>
      </c>
      <c r="CJ33" s="4">
        <f t="shared" si="89"/>
        <v>-0.16677327825198621</v>
      </c>
      <c r="CL33" t="s">
        <v>88</v>
      </c>
      <c r="CM33">
        <v>-291.01964801609</v>
      </c>
      <c r="CN33">
        <v>-176.724838113495</v>
      </c>
      <c r="CO33">
        <v>-114.29457016008401</v>
      </c>
      <c r="CP33">
        <v>-294.29063788411599</v>
      </c>
      <c r="CQ33">
        <v>-178.823766419061</v>
      </c>
      <c r="CR33">
        <v>-115.46660867706601</v>
      </c>
      <c r="CS33">
        <v>-294.87239968119002</v>
      </c>
      <c r="CT33">
        <v>-179.17553568191499</v>
      </c>
      <c r="CU33">
        <v>-115.696627179758</v>
      </c>
      <c r="CV33">
        <v>-293.16065137551499</v>
      </c>
      <c r="CW33">
        <v>-178.05324781340201</v>
      </c>
      <c r="CX33">
        <v>-115.10709440706</v>
      </c>
      <c r="CY33">
        <v>-295.09740399207698</v>
      </c>
      <c r="CZ33">
        <v>-179.31003870567099</v>
      </c>
      <c r="DA33">
        <v>-115.787141586544</v>
      </c>
      <c r="DB33">
        <v>-294.69659213025102</v>
      </c>
      <c r="DC33">
        <v>-179.05316679913599</v>
      </c>
      <c r="DD33">
        <v>-115.64312817676</v>
      </c>
      <c r="DE33">
        <v>-294.96860400598598</v>
      </c>
      <c r="DF33">
        <v>-179.21909305139201</v>
      </c>
      <c r="DG33">
        <v>-115.749265653748</v>
      </c>
      <c r="DH33">
        <v>-295.13984097447798</v>
      </c>
      <c r="DI33">
        <v>-179.38556775697199</v>
      </c>
      <c r="DJ33">
        <v>-115.753968313174</v>
      </c>
      <c r="DK33">
        <v>-295.37574904187699</v>
      </c>
      <c r="DL33">
        <v>-179.54511693784301</v>
      </c>
      <c r="DM33">
        <v>-115.83031147698701</v>
      </c>
      <c r="DN33">
        <v>-295.18523177823499</v>
      </c>
      <c r="DO33">
        <v>-179.38661222399099</v>
      </c>
      <c r="DP33">
        <v>-115.798311529429</v>
      </c>
      <c r="DQ33">
        <v>-294.91876938317699</v>
      </c>
      <c r="DR33">
        <v>-179.204435150167</v>
      </c>
      <c r="DS33">
        <v>-115.71409007264801</v>
      </c>
      <c r="DT33">
        <v>-294.992296145458</v>
      </c>
      <c r="DU33">
        <v>-179.26405888755701</v>
      </c>
      <c r="DV33">
        <v>-115.7280338509</v>
      </c>
      <c r="DW33">
        <v>-294.740092441049</v>
      </c>
      <c r="DX33">
        <v>-179.09121913542799</v>
      </c>
      <c r="DY33">
        <v>-115.64859301724999</v>
      </c>
      <c r="DZ33">
        <v>-294.94073020074097</v>
      </c>
      <c r="EA33">
        <v>-179.209951933241</v>
      </c>
      <c r="EB33">
        <v>-115.73052424757999</v>
      </c>
      <c r="EC33">
        <v>-294.920822472532</v>
      </c>
      <c r="ED33">
        <v>-179.197064309637</v>
      </c>
      <c r="EE33">
        <v>-115.723501498546</v>
      </c>
      <c r="EF33">
        <v>-294.92327536083798</v>
      </c>
      <c r="EG33">
        <v>-179.20763908090399</v>
      </c>
      <c r="EH33">
        <v>-115.715377469215</v>
      </c>
      <c r="EI33">
        <v>-295.15479772072098</v>
      </c>
      <c r="EJ33">
        <v>-179.369172804214</v>
      </c>
      <c r="EK33">
        <v>-115.785322837682</v>
      </c>
      <c r="EL33">
        <v>-295.112772357854</v>
      </c>
      <c r="EM33">
        <v>-179.34568653150799</v>
      </c>
      <c r="EN33">
        <v>-115.766795941456</v>
      </c>
      <c r="EO33">
        <v>-294.90897625694998</v>
      </c>
      <c r="EP33">
        <v>-179.20104734678</v>
      </c>
      <c r="EQ33">
        <v>-115.707681471773</v>
      </c>
      <c r="ER33">
        <v>-294.89564204405502</v>
      </c>
      <c r="ES33">
        <v>-179.196825045466</v>
      </c>
      <c r="ET33">
        <v>-115.69856751730801</v>
      </c>
      <c r="EU33">
        <v>-294.87655169098298</v>
      </c>
      <c r="EV33">
        <v>-179.19172072206501</v>
      </c>
      <c r="EW33">
        <v>-115.684578514866</v>
      </c>
      <c r="EX33">
        <v>-294.924065263317</v>
      </c>
      <c r="EY33">
        <v>-179.18933648792799</v>
      </c>
      <c r="EZ33">
        <v>-115.734466606083</v>
      </c>
      <c r="FA33">
        <v>-294.92808155616302</v>
      </c>
      <c r="FB33">
        <v>-179.20555501447899</v>
      </c>
      <c r="FC33">
        <v>-115.722260925534</v>
      </c>
      <c r="FD33">
        <v>-295.01262608730002</v>
      </c>
      <c r="FE33">
        <v>-179.27317136920001</v>
      </c>
      <c r="FF33">
        <v>-115.73921073</v>
      </c>
      <c r="FG33">
        <v>-295.26011853195803</v>
      </c>
      <c r="FH33">
        <v>-179.44328795047599</v>
      </c>
      <c r="FI33">
        <v>-115.816560139054</v>
      </c>
      <c r="FJ33">
        <v>-294.94773771579997</v>
      </c>
      <c r="FK33">
        <v>-179.2221116179</v>
      </c>
      <c r="FL33">
        <v>-115.7253536464</v>
      </c>
      <c r="FM33">
        <v>-295.178725910563</v>
      </c>
      <c r="FN33">
        <v>-179.37674750917901</v>
      </c>
      <c r="FO33">
        <v>-115.80169378831</v>
      </c>
      <c r="FP33">
        <v>-294.84442120953997</v>
      </c>
      <c r="FQ33">
        <v>-179.14364931742099</v>
      </c>
      <c r="FR33">
        <v>-115.70051560289799</v>
      </c>
      <c r="FS33">
        <v>-294.75944037296802</v>
      </c>
      <c r="FT33">
        <v>-179.105678494562</v>
      </c>
      <c r="FU33">
        <v>-115.653489951057</v>
      </c>
      <c r="FV33">
        <v>-294.89313313769497</v>
      </c>
      <c r="FW33">
        <v>-179.186356761025</v>
      </c>
      <c r="FX33">
        <v>-115.706482365708</v>
      </c>
      <c r="FY33">
        <v>-294.77955891668603</v>
      </c>
      <c r="FZ33">
        <v>-179.10612701956799</v>
      </c>
      <c r="GA33">
        <v>-115.67317277492501</v>
      </c>
      <c r="GB33">
        <v>-294.53691453387103</v>
      </c>
      <c r="GC33">
        <v>-178.93847282013701</v>
      </c>
      <c r="GD33">
        <v>-115.5981742564</v>
      </c>
      <c r="GE33">
        <v>-294.73291218679299</v>
      </c>
      <c r="GF33">
        <v>-179.06815148240199</v>
      </c>
      <c r="GG33">
        <v>-115.664483930065</v>
      </c>
      <c r="GH33">
        <v>-294.93634109346198</v>
      </c>
      <c r="GI33">
        <v>-179.21149564220701</v>
      </c>
      <c r="GJ33">
        <v>-115.724552480932</v>
      </c>
      <c r="GK33">
        <v>-294.51369276000003</v>
      </c>
      <c r="GL33">
        <v>-178.92178161000001</v>
      </c>
      <c r="GM33">
        <v>-115.59165845</v>
      </c>
      <c r="GN33">
        <v>-294.70565074000001</v>
      </c>
      <c r="GO33">
        <v>-179.01725494999999</v>
      </c>
      <c r="GP33">
        <v>-115.68811138</v>
      </c>
      <c r="GQ33">
        <v>-294.72666828000001</v>
      </c>
      <c r="GR33">
        <v>-179.04047273</v>
      </c>
      <c r="GS33">
        <v>-115.6859232</v>
      </c>
      <c r="GT33">
        <v>-295.1590712373</v>
      </c>
      <c r="GU33">
        <v>-179.35356713030001</v>
      </c>
      <c r="GV33">
        <v>-115.8051845981</v>
      </c>
      <c r="GW33">
        <v>-294.49171781000001</v>
      </c>
      <c r="GX33">
        <v>-178.90622898999999</v>
      </c>
      <c r="GY33">
        <v>-115.58523716000001</v>
      </c>
      <c r="GZ33">
        <v>-294.74479421343801</v>
      </c>
      <c r="HA33">
        <v>-179.08137027121401</v>
      </c>
      <c r="HB33">
        <v>-115.663158172099</v>
      </c>
    </row>
    <row r="34" spans="1:210" ht="17" x14ac:dyDescent="0.25">
      <c r="A34" s="5">
        <v>3</v>
      </c>
      <c r="B34" t="s">
        <v>72</v>
      </c>
      <c r="C34" t="s">
        <v>2</v>
      </c>
      <c r="D34" t="s">
        <v>12</v>
      </c>
      <c r="E34" s="3">
        <v>0.9</v>
      </c>
      <c r="F34" s="2">
        <v>-0.2880947136118801</v>
      </c>
      <c r="G34" s="3">
        <f t="shared" si="10"/>
        <v>0.81316827957477167</v>
      </c>
      <c r="H34" s="3">
        <f t="shared" si="11"/>
        <v>0.38191886603212244</v>
      </c>
      <c r="I34" s="3">
        <f t="shared" si="12"/>
        <v>0.39153339716597196</v>
      </c>
      <c r="J34" s="3">
        <f t="shared" si="13"/>
        <v>0.63694726096378851</v>
      </c>
      <c r="K34" s="3">
        <f t="shared" si="14"/>
        <v>6.8755114516392185E-2</v>
      </c>
      <c r="L34" s="3">
        <f t="shared" si="15"/>
        <v>0.47267435478205944</v>
      </c>
      <c r="M34" s="3">
        <f t="shared" si="16"/>
        <v>0.12449205973807309</v>
      </c>
      <c r="N34" s="3">
        <f t="shared" si="17"/>
        <v>0.32720854000056343</v>
      </c>
      <c r="O34" s="3">
        <f t="shared" si="18"/>
        <v>0.26927718549106028</v>
      </c>
      <c r="P34" s="3">
        <f t="shared" si="19"/>
        <v>0.20383681072941912</v>
      </c>
      <c r="Q34" s="3">
        <f t="shared" si="20"/>
        <v>5.1641410621807438E-2</v>
      </c>
      <c r="R34" s="3">
        <f t="shared" si="21"/>
        <v>0.43055078262109198</v>
      </c>
      <c r="S34" s="3">
        <f t="shared" si="22"/>
        <v>0.18142513511185993</v>
      </c>
      <c r="T34" s="3">
        <f t="shared" si="23"/>
        <v>6.9505225177862617E-2</v>
      </c>
      <c r="U34" s="3">
        <f t="shared" si="24"/>
        <v>0.10374605789713404</v>
      </c>
      <c r="V34" s="3">
        <f t="shared" si="25"/>
        <v>6.307324904702194E-2</v>
      </c>
      <c r="W34" s="3">
        <f t="shared" si="26"/>
        <v>0.11963597643604074</v>
      </c>
      <c r="X34" s="3">
        <f t="shared" si="27"/>
        <v>3.2674129765424831E-3</v>
      </c>
      <c r="Y34" s="3">
        <f t="shared" si="28"/>
        <v>7.0134547316805629E-2</v>
      </c>
      <c r="Z34" s="3">
        <f t="shared" si="29"/>
        <v>8.5382299000441114E-2</v>
      </c>
      <c r="AA34" s="3">
        <f t="shared" si="30"/>
        <v>8.2076380651193825E-2</v>
      </c>
      <c r="AB34" s="3">
        <f t="shared" si="31"/>
        <v>0.20859204069180814</v>
      </c>
      <c r="AC34" s="3">
        <f t="shared" si="32"/>
        <v>7.399272069202445E-2</v>
      </c>
      <c r="AD34" s="3">
        <f t="shared" si="33"/>
        <v>6.0287492539113641E-2</v>
      </c>
      <c r="AE34" s="3">
        <f t="shared" si="34"/>
        <v>0.15721571794519112</v>
      </c>
      <c r="AF34" s="3">
        <f t="shared" si="35"/>
        <v>8.7300772500182117E-2</v>
      </c>
      <c r="AG34" s="3">
        <f t="shared" si="36"/>
        <v>0.11860844508912263</v>
      </c>
      <c r="AH34" s="3">
        <f t="shared" si="37"/>
        <v>3.2540656736323503E-2</v>
      </c>
      <c r="AI34" s="3">
        <f t="shared" si="38"/>
        <v>1.136152836484533E-2</v>
      </c>
      <c r="AJ34" s="3">
        <f t="shared" si="39"/>
        <v>0.13178260418697724</v>
      </c>
      <c r="AK34" s="3">
        <f t="shared" si="40"/>
        <v>0.17678016711744074</v>
      </c>
      <c r="AL34" s="3">
        <f t="shared" si="41"/>
        <v>3.2150943589548231E-2</v>
      </c>
      <c r="AM34" s="3">
        <f t="shared" si="42"/>
        <v>6.9761475979596033E-2</v>
      </c>
      <c r="AN34" s="3">
        <f t="shared" si="43"/>
        <v>0.16551819286470293</v>
      </c>
      <c r="AO34" s="3">
        <f t="shared" si="44"/>
        <v>4.6459630442359651E-2</v>
      </c>
      <c r="AP34" s="3">
        <f t="shared" si="45"/>
        <v>6.101157575199645E-2</v>
      </c>
      <c r="AQ34" s="3">
        <f t="shared" si="46"/>
        <v>0.11091740629190447</v>
      </c>
      <c r="AR34" s="3">
        <f t="shared" si="47"/>
        <v>6.1126723731365545E-2</v>
      </c>
      <c r="AS34" s="3">
        <f t="shared" si="48"/>
        <v>9.0215867872825012E-2</v>
      </c>
      <c r="AT34" s="3">
        <f t="shared" si="49"/>
        <v>3.6082787600649868E-2</v>
      </c>
      <c r="AV34" s="1"/>
      <c r="AW34" s="4">
        <f t="shared" si="50"/>
        <v>0.52507356596289156</v>
      </c>
      <c r="AX34" s="4">
        <f t="shared" si="51"/>
        <v>9.3824152420242363E-2</v>
      </c>
      <c r="AY34" s="4">
        <f t="shared" si="52"/>
        <v>0.10343868355409185</v>
      </c>
      <c r="AZ34" s="4">
        <f t="shared" si="53"/>
        <v>0.34885254735190835</v>
      </c>
      <c r="BA34" s="4">
        <f t="shared" si="54"/>
        <v>-0.21933959909548792</v>
      </c>
      <c r="BB34" s="4">
        <f t="shared" si="55"/>
        <v>-0.76076906839393954</v>
      </c>
      <c r="BC34" s="4">
        <f t="shared" si="56"/>
        <v>-0.4125867733499532</v>
      </c>
      <c r="BD34" s="4">
        <f t="shared" si="57"/>
        <v>-0.61530325361244353</v>
      </c>
      <c r="BE34" s="4">
        <f t="shared" si="58"/>
        <v>-0.55737189910294038</v>
      </c>
      <c r="BF34" s="4">
        <f t="shared" si="59"/>
        <v>-0.49193152434129922</v>
      </c>
      <c r="BG34" s="4">
        <f t="shared" si="60"/>
        <v>-0.23645330299007267</v>
      </c>
      <c r="BH34" s="4">
        <f t="shared" si="61"/>
        <v>0.14245606900921187</v>
      </c>
      <c r="BI34" s="4">
        <f t="shared" si="62"/>
        <v>-0.46951984872374003</v>
      </c>
      <c r="BJ34" s="4">
        <f t="shared" si="63"/>
        <v>-0.35759993878974272</v>
      </c>
      <c r="BK34" s="4">
        <f t="shared" si="64"/>
        <v>-0.39184077150901414</v>
      </c>
      <c r="BL34" s="4">
        <f t="shared" si="65"/>
        <v>-0.35116796265890204</v>
      </c>
      <c r="BM34" s="4">
        <f t="shared" si="66"/>
        <v>-0.40773069004792084</v>
      </c>
      <c r="BN34" s="4">
        <f t="shared" si="67"/>
        <v>-0.28482730063533762</v>
      </c>
      <c r="BO34" s="4">
        <f t="shared" si="68"/>
        <v>-0.21796016629507448</v>
      </c>
      <c r="BP34" s="4">
        <f t="shared" si="69"/>
        <v>-0.20271241461143899</v>
      </c>
      <c r="BQ34" s="4">
        <f t="shared" si="70"/>
        <v>-0.20601833296068628</v>
      </c>
      <c r="BR34" s="4">
        <f t="shared" si="71"/>
        <v>-0.49668675430368825</v>
      </c>
      <c r="BS34" s="4">
        <f t="shared" si="72"/>
        <v>-0.36208743430390455</v>
      </c>
      <c r="BT34" s="4">
        <f t="shared" si="73"/>
        <v>-0.22780722107276646</v>
      </c>
      <c r="BU34" s="4">
        <f t="shared" si="74"/>
        <v>-0.13087899566668898</v>
      </c>
      <c r="BV34" s="4">
        <f t="shared" si="75"/>
        <v>-0.20079394111169799</v>
      </c>
      <c r="BW34" s="4">
        <f t="shared" si="76"/>
        <v>-0.16948626852275747</v>
      </c>
      <c r="BX34" s="4">
        <f t="shared" si="77"/>
        <v>-0.32063537034820361</v>
      </c>
      <c r="BY34" s="4">
        <f t="shared" si="78"/>
        <v>-0.29945624197672543</v>
      </c>
      <c r="BZ34" s="4">
        <f t="shared" si="79"/>
        <v>-0.15631210942490287</v>
      </c>
      <c r="CA34" s="4">
        <f t="shared" si="80"/>
        <v>-0.11131454649443936</v>
      </c>
      <c r="CB34" s="4">
        <f t="shared" si="81"/>
        <v>-0.25594377002233187</v>
      </c>
      <c r="CC34" s="4">
        <f t="shared" si="82"/>
        <v>-0.21833323763228407</v>
      </c>
      <c r="CD34" s="4">
        <f t="shared" si="83"/>
        <v>-0.45361290647658303</v>
      </c>
      <c r="CE34" s="4">
        <f t="shared" si="84"/>
        <v>-0.24163508316952045</v>
      </c>
      <c r="CF34" s="4">
        <f t="shared" si="85"/>
        <v>-0.22708313785988365</v>
      </c>
      <c r="CG34" s="4">
        <f t="shared" si="86"/>
        <v>-0.17717730731997564</v>
      </c>
      <c r="CH34" s="4">
        <f t="shared" si="87"/>
        <v>-0.22696798988051456</v>
      </c>
      <c r="CI34" s="4">
        <f t="shared" si="88"/>
        <v>-0.19787884573905509</v>
      </c>
      <c r="CJ34" s="4">
        <f t="shared" si="89"/>
        <v>-0.25201192601123024</v>
      </c>
      <c r="CL34" t="s">
        <v>87</v>
      </c>
      <c r="CM34">
        <v>-252.236650247938</v>
      </c>
      <c r="CN34">
        <v>-176.724861078826</v>
      </c>
      <c r="CO34">
        <v>-75.512625927067006</v>
      </c>
      <c r="CP34">
        <v>-255.08290632484301</v>
      </c>
      <c r="CQ34">
        <v>-178.82390836961301</v>
      </c>
      <c r="CR34">
        <v>-76.259147473528003</v>
      </c>
      <c r="CS34">
        <v>-255.59461343942701</v>
      </c>
      <c r="CT34">
        <v>-179.17559273935001</v>
      </c>
      <c r="CU34">
        <v>-76.419185540105005</v>
      </c>
      <c r="CV34">
        <v>-254.119917126453</v>
      </c>
      <c r="CW34">
        <v>-178.053289663599</v>
      </c>
      <c r="CX34">
        <v>-76.067183394752007</v>
      </c>
      <c r="CY34">
        <v>-255.786020838751</v>
      </c>
      <c r="CZ34">
        <v>-179.310042456758</v>
      </c>
      <c r="DA34">
        <v>-76.475628842107</v>
      </c>
      <c r="DB34">
        <v>-255.44263436065799</v>
      </c>
      <c r="DC34">
        <v>-179.053171472781</v>
      </c>
      <c r="DD34">
        <v>-76.388250525245994</v>
      </c>
      <c r="DE34">
        <v>-255.67759676697699</v>
      </c>
      <c r="DF34">
        <v>-179.21909782635001</v>
      </c>
      <c r="DG34">
        <v>-76.457841441778996</v>
      </c>
      <c r="DH34">
        <v>-255.82932065464701</v>
      </c>
      <c r="DI34">
        <v>-179.385608814455</v>
      </c>
      <c r="DJ34">
        <v>-76.442731292082996</v>
      </c>
      <c r="DK34">
        <v>-256.031734743345</v>
      </c>
      <c r="DL34">
        <v>-179.545159488346</v>
      </c>
      <c r="DM34">
        <v>-76.485687026375999</v>
      </c>
      <c r="DN34">
        <v>-255.861707542175</v>
      </c>
      <c r="DO34">
        <v>-179.386627346258</v>
      </c>
      <c r="DP34">
        <v>-76.474296253164994</v>
      </c>
      <c r="DQ34">
        <v>-255.634328021187</v>
      </c>
      <c r="DR34">
        <v>-179.20445549053599</v>
      </c>
      <c r="DS34">
        <v>-76.429495718343006</v>
      </c>
      <c r="DT34">
        <v>-255.70062703848001</v>
      </c>
      <c r="DU34">
        <v>-179.264103314392</v>
      </c>
      <c r="DV34">
        <v>-76.436750742274995</v>
      </c>
      <c r="DW34">
        <v>-255.479172095937</v>
      </c>
      <c r="DX34">
        <v>-179.09124591377301</v>
      </c>
      <c r="DY34">
        <v>-76.387177954688994</v>
      </c>
      <c r="DZ34">
        <v>-255.652837405117</v>
      </c>
      <c r="EA34">
        <v>-179.209979894855</v>
      </c>
      <c r="EB34">
        <v>-76.442287638509001</v>
      </c>
      <c r="EC34">
        <v>-255.63462280586199</v>
      </c>
      <c r="ED34">
        <v>-179.19708979305901</v>
      </c>
      <c r="EE34">
        <v>-76.436908574811994</v>
      </c>
      <c r="EF34">
        <v>-255.636885033841</v>
      </c>
      <c r="EG34">
        <v>-179.20768918097099</v>
      </c>
      <c r="EH34">
        <v>-76.428636231122994</v>
      </c>
      <c r="EI34">
        <v>-255.83539741544499</v>
      </c>
      <c r="EJ34">
        <v>-179.36919532228001</v>
      </c>
      <c r="EK34">
        <v>-76.465552332978007</v>
      </c>
      <c r="EL34">
        <v>-255.799097702491</v>
      </c>
      <c r="EM34">
        <v>-179.34572016251099</v>
      </c>
      <c r="EN34">
        <v>-76.452923638803</v>
      </c>
      <c r="EO34">
        <v>-255.62596992598</v>
      </c>
      <c r="EP34">
        <v>-179.201074397046</v>
      </c>
      <c r="EQ34">
        <v>-76.424548187314002</v>
      </c>
      <c r="ER34">
        <v>-255.61454120153701</v>
      </c>
      <c r="ES34">
        <v>-179.19686208388401</v>
      </c>
      <c r="ET34">
        <v>-76.417356074870995</v>
      </c>
      <c r="EU34">
        <v>-255.59804699307401</v>
      </c>
      <c r="EV34">
        <v>-179.19177424041499</v>
      </c>
      <c r="EW34">
        <v>-76.405944441561005</v>
      </c>
      <c r="EX34">
        <v>-255.635833695364</v>
      </c>
      <c r="EY34">
        <v>-179.189375277426</v>
      </c>
      <c r="EZ34">
        <v>-76.445666897245005</v>
      </c>
      <c r="FA34">
        <v>-255.64056156858501</v>
      </c>
      <c r="FB34">
        <v>-179.205592251257</v>
      </c>
      <c r="FC34">
        <v>-76.434392294296003</v>
      </c>
      <c r="FD34">
        <v>-255.71368508789999</v>
      </c>
      <c r="FE34">
        <v>-179.27318997149999</v>
      </c>
      <c r="FF34">
        <v>-76.4401320825</v>
      </c>
      <c r="FG34">
        <v>-255.92718286666101</v>
      </c>
      <c r="FH34">
        <v>-179.44330702655799</v>
      </c>
      <c r="FI34">
        <v>-76.483667271155994</v>
      </c>
      <c r="FJ34">
        <v>-255.66229095060001</v>
      </c>
      <c r="FK34">
        <v>-179.22214339370001</v>
      </c>
      <c r="FL34">
        <v>-76.439827571400002</v>
      </c>
      <c r="FM34">
        <v>-255.85996042278401</v>
      </c>
      <c r="FN34">
        <v>-179.376777775861</v>
      </c>
      <c r="FO34">
        <v>-76.482912553372998</v>
      </c>
      <c r="FP34">
        <v>-255.57007766163801</v>
      </c>
      <c r="FQ34">
        <v>-179.14369273161799</v>
      </c>
      <c r="FR34">
        <v>-76.425873965053995</v>
      </c>
      <c r="FS34">
        <v>-255.49547906961899</v>
      </c>
      <c r="FT34">
        <v>-179.105722711038</v>
      </c>
      <c r="FU34">
        <v>-76.389279144702996</v>
      </c>
      <c r="FV34">
        <v>-255.614141850203</v>
      </c>
      <c r="FW34">
        <v>-179.186403201823</v>
      </c>
      <c r="FX34">
        <v>-76.427489549187996</v>
      </c>
      <c r="FY34">
        <v>-255.51182931374601</v>
      </c>
      <c r="FZ34">
        <v>-179.10619127604201</v>
      </c>
      <c r="GA34">
        <v>-76.405460646690003</v>
      </c>
      <c r="GB34">
        <v>-255.30198326761399</v>
      </c>
      <c r="GC34">
        <v>-178.93852613703899</v>
      </c>
      <c r="GD34">
        <v>-76.363049258231996</v>
      </c>
      <c r="GE34">
        <v>-255.47238633945</v>
      </c>
      <c r="GF34">
        <v>-179.06821227505401</v>
      </c>
      <c r="GG34">
        <v>-76.403826128248994</v>
      </c>
      <c r="GH34">
        <v>-255.64444654833801</v>
      </c>
      <c r="GI34">
        <v>-179.21155421556699</v>
      </c>
      <c r="GJ34">
        <v>-76.432169454621004</v>
      </c>
      <c r="GK34">
        <v>-255.28197872999999</v>
      </c>
      <c r="GL34">
        <v>-178.92184370999999</v>
      </c>
      <c r="GM34">
        <v>-76.359749949999994</v>
      </c>
      <c r="GN34">
        <v>-255.4401561</v>
      </c>
      <c r="GO34">
        <v>-179.01738718999999</v>
      </c>
      <c r="GP34">
        <v>-76.422407030000002</v>
      </c>
      <c r="GQ34">
        <v>-255.45928502999999</v>
      </c>
      <c r="GR34">
        <v>-179.04059654</v>
      </c>
      <c r="GS34">
        <v>-76.418406140000002</v>
      </c>
      <c r="GT34">
        <v>-255.84130602190001</v>
      </c>
      <c r="GU34">
        <v>-179.35362419769999</v>
      </c>
      <c r="GV34">
        <v>-76.487320127700002</v>
      </c>
      <c r="GW34">
        <v>-255.26321580000001</v>
      </c>
      <c r="GX34">
        <v>-178.90629106</v>
      </c>
      <c r="GY34">
        <v>-76.356609399999996</v>
      </c>
      <c r="GZ34">
        <v>-255.48223792856999</v>
      </c>
      <c r="HA34">
        <v>-179.08142668322199</v>
      </c>
      <c r="HB34">
        <v>-76.400409638797001</v>
      </c>
    </row>
    <row r="35" spans="1:210" ht="17" x14ac:dyDescent="0.25">
      <c r="A35" s="5">
        <v>3</v>
      </c>
      <c r="B35" t="s">
        <v>72</v>
      </c>
      <c r="C35" t="s">
        <v>2</v>
      </c>
      <c r="D35" t="s">
        <v>12</v>
      </c>
      <c r="E35" s="3">
        <v>0.95</v>
      </c>
      <c r="F35" s="2">
        <v>-0.47678811706468166</v>
      </c>
      <c r="G35" s="3">
        <f t="shared" si="10"/>
        <v>0.58898197569423028</v>
      </c>
      <c r="H35" s="3">
        <f t="shared" si="11"/>
        <v>0.27891621348626028</v>
      </c>
      <c r="I35" s="3">
        <f t="shared" si="12"/>
        <v>0.3432216689189585</v>
      </c>
      <c r="J35" s="3">
        <f t="shared" si="13"/>
        <v>0.51651834643300998</v>
      </c>
      <c r="K35" s="3">
        <f t="shared" si="14"/>
        <v>0.1595427770680567</v>
      </c>
      <c r="L35" s="3">
        <f t="shared" si="15"/>
        <v>0.37794615533209003</v>
      </c>
      <c r="M35" s="3">
        <f t="shared" si="16"/>
        <v>4.394556997279625E-2</v>
      </c>
      <c r="N35" s="3">
        <f t="shared" si="17"/>
        <v>0.29365395067201688</v>
      </c>
      <c r="O35" s="3">
        <f t="shared" si="18"/>
        <v>0.23483446692017368</v>
      </c>
      <c r="P35" s="3">
        <f t="shared" si="19"/>
        <v>0.12415317788712271</v>
      </c>
      <c r="Q35" s="3">
        <f t="shared" si="20"/>
        <v>8.9656393962893766E-2</v>
      </c>
      <c r="R35" s="3">
        <f t="shared" si="21"/>
        <v>0.40142515295604281</v>
      </c>
      <c r="S35" s="3">
        <f t="shared" si="22"/>
        <v>0.1297202702307701</v>
      </c>
      <c r="T35" s="3">
        <f t="shared" si="23"/>
        <v>2.0390518718942208E-2</v>
      </c>
      <c r="U35" s="3">
        <f t="shared" si="24"/>
        <v>4.6270797021150278E-2</v>
      </c>
      <c r="V35" s="3">
        <f t="shared" si="25"/>
        <v>3.343652029981109E-2</v>
      </c>
      <c r="W35" s="3">
        <f t="shared" si="26"/>
        <v>5.791016135698307E-2</v>
      </c>
      <c r="X35" s="3">
        <f t="shared" si="27"/>
        <v>4.2265800956671373E-2</v>
      </c>
      <c r="Y35" s="3">
        <f t="shared" si="28"/>
        <v>0.10038432083133503</v>
      </c>
      <c r="Z35" s="3">
        <f t="shared" si="29"/>
        <v>0.10687167218157562</v>
      </c>
      <c r="AA35" s="3">
        <f t="shared" si="30"/>
        <v>9.3258488616596857E-2</v>
      </c>
      <c r="AB35" s="3">
        <f t="shared" si="31"/>
        <v>0.15044001018332959</v>
      </c>
      <c r="AC35" s="3">
        <f t="shared" si="32"/>
        <v>4.1801762208211246E-2</v>
      </c>
      <c r="AD35" s="3">
        <f t="shared" si="33"/>
        <v>5.0904824019641082E-2</v>
      </c>
      <c r="AE35" s="3">
        <f t="shared" si="34"/>
        <v>0.1486635670690441</v>
      </c>
      <c r="AF35" s="3">
        <f t="shared" si="35"/>
        <v>8.2651470897235291E-2</v>
      </c>
      <c r="AG35" s="3">
        <f t="shared" si="36"/>
        <v>0.11211510141412395</v>
      </c>
      <c r="AH35" s="3">
        <f t="shared" si="37"/>
        <v>3.0636423155069314E-3</v>
      </c>
      <c r="AI35" s="3">
        <f t="shared" si="38"/>
        <v>1.4736907756501882E-2</v>
      </c>
      <c r="AJ35" s="3">
        <f t="shared" si="39"/>
        <v>0.11364845476011981</v>
      </c>
      <c r="AK35" s="3">
        <f t="shared" si="40"/>
        <v>0.16166620208287025</v>
      </c>
      <c r="AL35" s="3">
        <f t="shared" si="41"/>
        <v>3.2394036131363657E-2</v>
      </c>
      <c r="AM35" s="3">
        <f t="shared" si="42"/>
        <v>7.4536887659842732E-2</v>
      </c>
      <c r="AN35" s="3">
        <f t="shared" si="43"/>
        <v>0.13131949701146267</v>
      </c>
      <c r="AO35" s="3">
        <f t="shared" si="44"/>
        <v>4.3260628790966871E-2</v>
      </c>
      <c r="AP35" s="3">
        <f t="shared" si="45"/>
        <v>5.0382861630087761E-2</v>
      </c>
      <c r="AQ35" s="3">
        <f t="shared" si="46"/>
        <v>9.8669717650885502E-2</v>
      </c>
      <c r="AR35" s="3">
        <f t="shared" si="47"/>
        <v>6.1192967787045971E-2</v>
      </c>
      <c r="AS35" s="3">
        <f t="shared" si="48"/>
        <v>8.2894128817554591E-2</v>
      </c>
      <c r="AT35" s="3">
        <f t="shared" si="49"/>
        <v>4.6484378525880554E-2</v>
      </c>
      <c r="AV35" s="1"/>
      <c r="AW35" s="4">
        <f t="shared" si="50"/>
        <v>0.11219385862954862</v>
      </c>
      <c r="AX35" s="4">
        <f t="shared" si="51"/>
        <v>-0.19787190357842138</v>
      </c>
      <c r="AY35" s="4">
        <f t="shared" si="52"/>
        <v>-0.13356644814572316</v>
      </c>
      <c r="AZ35" s="4">
        <f t="shared" si="53"/>
        <v>3.9730229368328304E-2</v>
      </c>
      <c r="BA35" s="4">
        <f t="shared" si="54"/>
        <v>-0.31724533999662496</v>
      </c>
      <c r="BB35" s="4">
        <f t="shared" si="55"/>
        <v>-0.85473427239677169</v>
      </c>
      <c r="BC35" s="4">
        <f t="shared" si="56"/>
        <v>-0.52073368703747791</v>
      </c>
      <c r="BD35" s="4">
        <f t="shared" si="57"/>
        <v>-0.77044206773669854</v>
      </c>
      <c r="BE35" s="4">
        <f t="shared" si="58"/>
        <v>-0.71162258398485534</v>
      </c>
      <c r="BF35" s="4">
        <f t="shared" si="59"/>
        <v>-0.60094129495180437</v>
      </c>
      <c r="BG35" s="4">
        <f t="shared" si="60"/>
        <v>-0.38713172310178789</v>
      </c>
      <c r="BH35" s="4">
        <f t="shared" si="61"/>
        <v>-7.5362964108638839E-2</v>
      </c>
      <c r="BI35" s="4">
        <f t="shared" si="62"/>
        <v>-0.60650838729545176</v>
      </c>
      <c r="BJ35" s="4">
        <f t="shared" si="63"/>
        <v>-0.49717863578362387</v>
      </c>
      <c r="BK35" s="4">
        <f t="shared" si="64"/>
        <v>-0.52305891408583194</v>
      </c>
      <c r="BL35" s="4">
        <f t="shared" si="65"/>
        <v>-0.51022463736449275</v>
      </c>
      <c r="BM35" s="4">
        <f t="shared" si="66"/>
        <v>-0.53469827842166473</v>
      </c>
      <c r="BN35" s="4">
        <f t="shared" si="67"/>
        <v>-0.43452231610801029</v>
      </c>
      <c r="BO35" s="4">
        <f t="shared" si="68"/>
        <v>-0.37640379623334663</v>
      </c>
      <c r="BP35" s="4">
        <f t="shared" si="69"/>
        <v>-0.36991644488310604</v>
      </c>
      <c r="BQ35" s="4">
        <f t="shared" si="70"/>
        <v>-0.3835296284480848</v>
      </c>
      <c r="BR35" s="4">
        <f t="shared" si="71"/>
        <v>-0.62722812724801125</v>
      </c>
      <c r="BS35" s="4">
        <f t="shared" si="72"/>
        <v>-0.51858987927289291</v>
      </c>
      <c r="BT35" s="4">
        <f t="shared" si="73"/>
        <v>-0.42588329304504058</v>
      </c>
      <c r="BU35" s="4">
        <f t="shared" si="74"/>
        <v>-0.32812454999563756</v>
      </c>
      <c r="BV35" s="4">
        <f t="shared" si="75"/>
        <v>-0.39413664616744637</v>
      </c>
      <c r="BW35" s="4">
        <f t="shared" si="76"/>
        <v>-0.36467301565055771</v>
      </c>
      <c r="BX35" s="4">
        <f t="shared" si="77"/>
        <v>-0.47985175938018859</v>
      </c>
      <c r="BY35" s="4">
        <f t="shared" si="78"/>
        <v>-0.46205120930817978</v>
      </c>
      <c r="BZ35" s="4">
        <f t="shared" si="79"/>
        <v>-0.36313966230456185</v>
      </c>
      <c r="CA35" s="4">
        <f t="shared" si="80"/>
        <v>-0.31512191498181141</v>
      </c>
      <c r="CB35" s="4">
        <f t="shared" si="81"/>
        <v>-0.444394080933318</v>
      </c>
      <c r="CC35" s="4">
        <f t="shared" si="82"/>
        <v>-0.40225122940483893</v>
      </c>
      <c r="CD35" s="4">
        <f t="shared" si="83"/>
        <v>-0.60810761407614433</v>
      </c>
      <c r="CE35" s="4">
        <f t="shared" si="84"/>
        <v>-0.43352748827371479</v>
      </c>
      <c r="CF35" s="4">
        <f t="shared" si="85"/>
        <v>-0.4264052554345939</v>
      </c>
      <c r="CG35" s="4">
        <f t="shared" si="86"/>
        <v>-0.37811839941379616</v>
      </c>
      <c r="CH35" s="4">
        <f t="shared" si="87"/>
        <v>-0.41559514927763569</v>
      </c>
      <c r="CI35" s="4">
        <f t="shared" si="88"/>
        <v>-0.39389398824712707</v>
      </c>
      <c r="CJ35" s="4">
        <f t="shared" si="89"/>
        <v>-0.43030373853880111</v>
      </c>
      <c r="CL35" t="s">
        <v>86</v>
      </c>
      <c r="CM35">
        <v>-252.23723912068999</v>
      </c>
      <c r="CN35">
        <v>-176.724866137513</v>
      </c>
      <c r="CO35">
        <v>-75.512551775464004</v>
      </c>
      <c r="CP35">
        <v>-255.08315553529599</v>
      </c>
      <c r="CQ35">
        <v>-178.82389208461601</v>
      </c>
      <c r="CR35">
        <v>-76.258948121743003</v>
      </c>
      <c r="CS35">
        <v>-255.594958051568</v>
      </c>
      <c r="CT35">
        <v>-179.17558469599001</v>
      </c>
      <c r="CU35">
        <v>-76.419160503903001</v>
      </c>
      <c r="CV35">
        <v>-254.12041329132899</v>
      </c>
      <c r="CW35">
        <v>-178.05328973212801</v>
      </c>
      <c r="CX35">
        <v>-76.067186873349002</v>
      </c>
      <c r="CY35">
        <v>-255.786179426014</v>
      </c>
      <c r="CZ35">
        <v>-179.310042109639</v>
      </c>
      <c r="DA35">
        <v>-76.475631753765995</v>
      </c>
      <c r="DB35">
        <v>-255.442786527827</v>
      </c>
      <c r="DC35">
        <v>-179.053171033718</v>
      </c>
      <c r="DD35">
        <v>-76.388253388400003</v>
      </c>
      <c r="DE35">
        <v>-255.67777175446699</v>
      </c>
      <c r="DF35">
        <v>-179.219097441798</v>
      </c>
      <c r="DG35">
        <v>-76.457844470750999</v>
      </c>
      <c r="DH35">
        <v>-255.82956749425</v>
      </c>
      <c r="DI35">
        <v>-179.38560579033799</v>
      </c>
      <c r="DJ35">
        <v>-76.442733926375993</v>
      </c>
      <c r="DK35">
        <v>-256.03197967309501</v>
      </c>
      <c r="DL35">
        <v>-179.54515647582099</v>
      </c>
      <c r="DM35">
        <v>-76.485689154547998</v>
      </c>
      <c r="DN35">
        <v>-255.86188184003399</v>
      </c>
      <c r="DO35">
        <v>-179.386626151775</v>
      </c>
      <c r="DP35">
        <v>-76.474298027386993</v>
      </c>
      <c r="DQ35">
        <v>-255.63457027563101</v>
      </c>
      <c r="DR35">
        <v>-179.20445507635301</v>
      </c>
      <c r="DS35">
        <v>-76.429498265633001</v>
      </c>
      <c r="DT35">
        <v>-255.700973424458</v>
      </c>
      <c r="DU35">
        <v>-179.26410107231601</v>
      </c>
      <c r="DV35">
        <v>-76.436752253619005</v>
      </c>
      <c r="DW35">
        <v>-255.479393195114</v>
      </c>
      <c r="DX35">
        <v>-179.09124565626001</v>
      </c>
      <c r="DY35">
        <v>-76.387181006256</v>
      </c>
      <c r="DZ35">
        <v>-255.65306283977799</v>
      </c>
      <c r="EA35">
        <v>-179.20997968927799</v>
      </c>
      <c r="EB35">
        <v>-76.442290845944001</v>
      </c>
      <c r="EC35">
        <v>-255.63483478863</v>
      </c>
      <c r="ED35">
        <v>-179.19708954344199</v>
      </c>
      <c r="EE35">
        <v>-76.436911697785007</v>
      </c>
      <c r="EF35">
        <v>-255.637141794217</v>
      </c>
      <c r="EG35">
        <v>-179.20768911193099</v>
      </c>
      <c r="EH35">
        <v>-76.428639587603996</v>
      </c>
      <c r="EI35">
        <v>-255.83560083168899</v>
      </c>
      <c r="EJ35">
        <v>-179.36919436165601</v>
      </c>
      <c r="EK35">
        <v>-76.465554374123002</v>
      </c>
      <c r="EL35">
        <v>-255.799338007062</v>
      </c>
      <c r="EM35">
        <v>-179.34571950707499</v>
      </c>
      <c r="EN35">
        <v>-76.452926044628001</v>
      </c>
      <c r="EO35">
        <v>-255.62622482426801</v>
      </c>
      <c r="EP35">
        <v>-179.20107406920999</v>
      </c>
      <c r="EQ35">
        <v>-76.424550917451995</v>
      </c>
      <c r="ER35">
        <v>-255.61481020377801</v>
      </c>
      <c r="ES35">
        <v>-179.19686187551901</v>
      </c>
      <c r="ET35">
        <v>-76.417358828904995</v>
      </c>
      <c r="EU35">
        <v>-255.59832949919101</v>
      </c>
      <c r="EV35">
        <v>-179.191774181234</v>
      </c>
      <c r="EW35">
        <v>-76.405944124615004</v>
      </c>
      <c r="EX35">
        <v>-255.63604448047599</v>
      </c>
      <c r="EY35">
        <v>-179.18937500410499</v>
      </c>
      <c r="EZ35">
        <v>-76.445669924767003</v>
      </c>
      <c r="FA35">
        <v>-255.640813299668</v>
      </c>
      <c r="FB35">
        <v>-179.205591934984</v>
      </c>
      <c r="FC35">
        <v>-76.434394939141001</v>
      </c>
      <c r="FD35">
        <v>-255.71399964560001</v>
      </c>
      <c r="FE35">
        <v>-179.273189422</v>
      </c>
      <c r="FF35">
        <v>-76.440131535399999</v>
      </c>
      <c r="FG35">
        <v>-255.927500169143</v>
      </c>
      <c r="FH35">
        <v>-179.44330684819701</v>
      </c>
      <c r="FI35">
        <v>-76.483670421213006</v>
      </c>
      <c r="FJ35">
        <v>-255.66259765109999</v>
      </c>
      <c r="FK35">
        <v>-179.22214289339999</v>
      </c>
      <c r="FL35">
        <v>-76.439826660999998</v>
      </c>
      <c r="FM35">
        <v>-255.86027404173799</v>
      </c>
      <c r="FN35">
        <v>-179.37677764568201</v>
      </c>
      <c r="FO35">
        <v>-76.482915252637994</v>
      </c>
      <c r="FP35">
        <v>-255.57032687627401</v>
      </c>
      <c r="FQ35">
        <v>-179.14368986976601</v>
      </c>
      <c r="FR35">
        <v>-76.425872314086007</v>
      </c>
      <c r="FS35">
        <v>-255.49573761910699</v>
      </c>
      <c r="FT35">
        <v>-179.10572126815401</v>
      </c>
      <c r="FU35">
        <v>-76.389280025511994</v>
      </c>
      <c r="FV35">
        <v>-255.61446766608799</v>
      </c>
      <c r="FW35">
        <v>-179.186400618189</v>
      </c>
      <c r="FX35">
        <v>-76.427488348034998</v>
      </c>
      <c r="FY35">
        <v>-255.512142610822</v>
      </c>
      <c r="FZ35">
        <v>-179.10618576637401</v>
      </c>
      <c r="GA35">
        <v>-76.405454665731995</v>
      </c>
      <c r="GB35">
        <v>-255.30227163286199</v>
      </c>
      <c r="GC35">
        <v>-178.93852031727201</v>
      </c>
      <c r="GD35">
        <v>-76.363043128572997</v>
      </c>
      <c r="GE35">
        <v>-255.47266849273899</v>
      </c>
      <c r="GF35">
        <v>-179.06820693163601</v>
      </c>
      <c r="GG35">
        <v>-76.403820532992</v>
      </c>
      <c r="GH35">
        <v>-255.64468060129099</v>
      </c>
      <c r="GI35">
        <v>-179.21154844982101</v>
      </c>
      <c r="GJ35">
        <v>-76.432163070342</v>
      </c>
      <c r="GK35">
        <v>-255.28226663000001</v>
      </c>
      <c r="GL35">
        <v>-178.92183682999999</v>
      </c>
      <c r="GM35">
        <v>-76.359738930000006</v>
      </c>
      <c r="GN35">
        <v>-255.44042732</v>
      </c>
      <c r="GO35">
        <v>-179.01736926000001</v>
      </c>
      <c r="GP35">
        <v>-76.422378539999997</v>
      </c>
      <c r="GQ35">
        <v>-255.45956491999999</v>
      </c>
      <c r="GR35">
        <v>-179.04058096</v>
      </c>
      <c r="GS35">
        <v>-76.418381389999993</v>
      </c>
      <c r="GT35">
        <v>-255.8415970243</v>
      </c>
      <c r="GU35">
        <v>-179.35362079160001</v>
      </c>
      <c r="GV35">
        <v>-76.487313939700002</v>
      </c>
      <c r="GW35">
        <v>-255.26351031999999</v>
      </c>
      <c r="GX35">
        <v>-178.90628421</v>
      </c>
      <c r="GY35">
        <v>-76.356598399999996</v>
      </c>
      <c r="GZ35">
        <v>-255.48251339501201</v>
      </c>
      <c r="HA35">
        <v>-179.08142226347599</v>
      </c>
      <c r="HB35">
        <v>-76.400405398908006</v>
      </c>
    </row>
    <row r="36" spans="1:210" ht="17" x14ac:dyDescent="0.25">
      <c r="A36" s="5">
        <v>3</v>
      </c>
      <c r="B36" t="s">
        <v>72</v>
      </c>
      <c r="C36" t="s">
        <v>2</v>
      </c>
      <c r="D36" t="s">
        <v>12</v>
      </c>
      <c r="E36" s="3">
        <v>1</v>
      </c>
      <c r="F36" s="2">
        <v>-0.57421116896233759</v>
      </c>
      <c r="G36" s="3">
        <f t="shared" si="10"/>
        <v>0.4335594432662353</v>
      </c>
      <c r="H36" s="3">
        <f t="shared" si="11"/>
        <v>0.20200822191550538</v>
      </c>
      <c r="I36" s="3">
        <f t="shared" si="12"/>
        <v>0.29592135706510309</v>
      </c>
      <c r="J36" s="3">
        <f t="shared" si="13"/>
        <v>0.42616434298084893</v>
      </c>
      <c r="K36" s="3">
        <f t="shared" si="14"/>
        <v>0.22277700297182695</v>
      </c>
      <c r="L36" s="3">
        <f t="shared" si="15"/>
        <v>0.30510509157160892</v>
      </c>
      <c r="M36" s="3">
        <f t="shared" si="16"/>
        <v>1.9032704229436037E-2</v>
      </c>
      <c r="N36" s="3">
        <f t="shared" si="17"/>
        <v>0.25673536350155812</v>
      </c>
      <c r="O36" s="3">
        <f t="shared" si="18"/>
        <v>0.1971342275632112</v>
      </c>
      <c r="P36" s="3">
        <f t="shared" si="19"/>
        <v>7.3815290038088621E-2</v>
      </c>
      <c r="Q36" s="3">
        <f t="shared" si="20"/>
        <v>0.1125917169197293</v>
      </c>
      <c r="R36" s="3">
        <f t="shared" si="21"/>
        <v>0.37494574686170989</v>
      </c>
      <c r="S36" s="3">
        <f t="shared" si="22"/>
        <v>9.2320250268175474E-2</v>
      </c>
      <c r="T36" s="3">
        <f t="shared" si="23"/>
        <v>1.9564553650349037E-2</v>
      </c>
      <c r="U36" s="3">
        <f t="shared" si="24"/>
        <v>6.5227382522914379E-4</v>
      </c>
      <c r="V36" s="3">
        <f t="shared" si="25"/>
        <v>6.740854177037181E-3</v>
      </c>
      <c r="W36" s="3">
        <f t="shared" si="26"/>
        <v>2.102886395976078E-2</v>
      </c>
      <c r="X36" s="3">
        <f t="shared" si="27"/>
        <v>6.2268834794746986E-2</v>
      </c>
      <c r="Y36" s="3">
        <f t="shared" si="28"/>
        <v>0.11816544957736946</v>
      </c>
      <c r="Z36" s="3">
        <f t="shared" si="29"/>
        <v>0.11931815879263452</v>
      </c>
      <c r="AA36" s="3">
        <f t="shared" si="30"/>
        <v>0.10372330210924507</v>
      </c>
      <c r="AB36" s="3">
        <f t="shared" si="31"/>
        <v>0.10245725962126173</v>
      </c>
      <c r="AC36" s="3">
        <f t="shared" si="32"/>
        <v>1.7422133259468842E-2</v>
      </c>
      <c r="AD36" s="3">
        <f t="shared" si="33"/>
        <v>4.2871578654436582E-2</v>
      </c>
      <c r="AE36" s="3">
        <f t="shared" si="34"/>
        <v>0.1417475490154339</v>
      </c>
      <c r="AF36" s="3">
        <f t="shared" si="35"/>
        <v>7.9599646930958001E-2</v>
      </c>
      <c r="AG36" s="3">
        <f t="shared" si="36"/>
        <v>0.10970705135179204</v>
      </c>
      <c r="AH36" s="3">
        <f t="shared" si="37"/>
        <v>2.0397057333818025E-2</v>
      </c>
      <c r="AI36" s="3">
        <f t="shared" si="38"/>
        <v>3.09750809751691E-2</v>
      </c>
      <c r="AJ36" s="3">
        <f t="shared" si="39"/>
        <v>9.69619726002105E-2</v>
      </c>
      <c r="AK36" s="3">
        <f t="shared" si="40"/>
        <v>0.14767370543019087</v>
      </c>
      <c r="AL36" s="3">
        <f t="shared" si="41"/>
        <v>3.3727265482521251E-2</v>
      </c>
      <c r="AM36" s="3">
        <f t="shared" si="42"/>
        <v>7.8690484179282705E-2</v>
      </c>
      <c r="AN36" s="3">
        <f t="shared" si="43"/>
        <v>0.10202894043253818</v>
      </c>
      <c r="AO36" s="3">
        <f t="shared" si="44"/>
        <v>4.1361477041469752E-2</v>
      </c>
      <c r="AP36" s="3">
        <f t="shared" si="45"/>
        <v>4.1945060884627239E-2</v>
      </c>
      <c r="AQ36" s="3">
        <f t="shared" si="46"/>
        <v>8.7834830604355485E-2</v>
      </c>
      <c r="AR36" s="3">
        <f t="shared" si="47"/>
        <v>6.0098345941547504E-2</v>
      </c>
      <c r="AS36" s="3">
        <f t="shared" si="48"/>
        <v>7.7047942294130256E-2</v>
      </c>
      <c r="AT36" s="3">
        <f t="shared" si="49"/>
        <v>5.3525276797661392E-2</v>
      </c>
      <c r="AV36" s="1"/>
      <c r="AW36" s="4">
        <f t="shared" si="50"/>
        <v>-0.14065172569610229</v>
      </c>
      <c r="AX36" s="4">
        <f t="shared" si="51"/>
        <v>-0.37220294704683221</v>
      </c>
      <c r="AY36" s="4">
        <f t="shared" si="52"/>
        <v>-0.27828981189723451</v>
      </c>
      <c r="AZ36" s="4">
        <f t="shared" si="53"/>
        <v>-0.14804682598148869</v>
      </c>
      <c r="BA36" s="4">
        <f t="shared" si="54"/>
        <v>-0.35143416599051064</v>
      </c>
      <c r="BB36" s="4">
        <f t="shared" si="55"/>
        <v>-0.87931626053394651</v>
      </c>
      <c r="BC36" s="4">
        <f t="shared" si="56"/>
        <v>-0.55517846473290156</v>
      </c>
      <c r="BD36" s="4">
        <f t="shared" si="57"/>
        <v>-0.83094653246389572</v>
      </c>
      <c r="BE36" s="4">
        <f t="shared" si="58"/>
        <v>-0.77134539652554879</v>
      </c>
      <c r="BF36" s="4">
        <f t="shared" si="59"/>
        <v>-0.64802645900042621</v>
      </c>
      <c r="BG36" s="4">
        <f t="shared" si="60"/>
        <v>-0.46161945204260829</v>
      </c>
      <c r="BH36" s="4">
        <f t="shared" si="61"/>
        <v>-0.19926542210062773</v>
      </c>
      <c r="BI36" s="4">
        <f t="shared" si="62"/>
        <v>-0.66653141923051307</v>
      </c>
      <c r="BJ36" s="4">
        <f t="shared" si="63"/>
        <v>-0.55464661531198856</v>
      </c>
      <c r="BK36" s="4">
        <f t="shared" si="64"/>
        <v>-0.57486344278756674</v>
      </c>
      <c r="BL36" s="4">
        <f t="shared" si="65"/>
        <v>-0.58095202313937477</v>
      </c>
      <c r="BM36" s="4">
        <f t="shared" si="66"/>
        <v>-0.59524003292209837</v>
      </c>
      <c r="BN36" s="4">
        <f t="shared" si="67"/>
        <v>-0.51194233416759061</v>
      </c>
      <c r="BO36" s="4">
        <f t="shared" si="68"/>
        <v>-0.45604571938496813</v>
      </c>
      <c r="BP36" s="4">
        <f t="shared" si="69"/>
        <v>-0.45489301016970307</v>
      </c>
      <c r="BQ36" s="4">
        <f t="shared" si="70"/>
        <v>-0.47048786685309252</v>
      </c>
      <c r="BR36" s="4">
        <f t="shared" si="71"/>
        <v>-0.67666842858359932</v>
      </c>
      <c r="BS36" s="4">
        <f t="shared" si="72"/>
        <v>-0.59163330222180643</v>
      </c>
      <c r="BT36" s="4">
        <f t="shared" si="73"/>
        <v>-0.53133959030790101</v>
      </c>
      <c r="BU36" s="4">
        <f t="shared" si="74"/>
        <v>-0.43246361994690369</v>
      </c>
      <c r="BV36" s="4">
        <f t="shared" si="75"/>
        <v>-0.49461152203137959</v>
      </c>
      <c r="BW36" s="4">
        <f t="shared" si="76"/>
        <v>-0.46450411761054555</v>
      </c>
      <c r="BX36" s="4">
        <f t="shared" si="77"/>
        <v>-0.55381411162851957</v>
      </c>
      <c r="BY36" s="4">
        <f t="shared" si="78"/>
        <v>-0.54323608798716849</v>
      </c>
      <c r="BZ36" s="4">
        <f t="shared" si="79"/>
        <v>-0.47724919636212709</v>
      </c>
      <c r="CA36" s="4">
        <f t="shared" si="80"/>
        <v>-0.42653746353214672</v>
      </c>
      <c r="CB36" s="4">
        <f t="shared" si="81"/>
        <v>-0.54048390347981634</v>
      </c>
      <c r="CC36" s="4">
        <f t="shared" si="82"/>
        <v>-0.49552068478305489</v>
      </c>
      <c r="CD36" s="4">
        <f t="shared" si="83"/>
        <v>-0.67624010939487578</v>
      </c>
      <c r="CE36" s="4">
        <f t="shared" si="84"/>
        <v>-0.53284969192086784</v>
      </c>
      <c r="CF36" s="4">
        <f t="shared" si="85"/>
        <v>-0.53226610807771035</v>
      </c>
      <c r="CG36" s="4">
        <f t="shared" si="86"/>
        <v>-0.48637633835798211</v>
      </c>
      <c r="CH36" s="4">
        <f t="shared" si="87"/>
        <v>-0.51411282302079009</v>
      </c>
      <c r="CI36" s="4">
        <f t="shared" si="88"/>
        <v>-0.49716322666820734</v>
      </c>
      <c r="CJ36" s="4">
        <f t="shared" si="89"/>
        <v>-0.5206858921646762</v>
      </c>
      <c r="CL36" t="s">
        <v>85</v>
      </c>
      <c r="CM36">
        <v>-252.23758947691201</v>
      </c>
      <c r="CN36">
        <v>-176.72486914992899</v>
      </c>
      <c r="CO36">
        <v>-75.512496184200003</v>
      </c>
      <c r="CP36">
        <v>-255.08324679647399</v>
      </c>
      <c r="CQ36">
        <v>-178.82387872253599</v>
      </c>
      <c r="CR36">
        <v>-76.258774930811001</v>
      </c>
      <c r="CS36">
        <v>-255.59515759292799</v>
      </c>
      <c r="CT36">
        <v>-179.17557787778</v>
      </c>
      <c r="CU36">
        <v>-76.419136232122</v>
      </c>
      <c r="CV36">
        <v>-254.12071536394899</v>
      </c>
      <c r="CW36">
        <v>-178.05328978982001</v>
      </c>
      <c r="CX36">
        <v>-76.067189646504005</v>
      </c>
      <c r="CY36">
        <v>-255.786235840622</v>
      </c>
      <c r="CZ36">
        <v>-179.31004176630199</v>
      </c>
      <c r="DA36">
        <v>-76.475634028350996</v>
      </c>
      <c r="DB36">
        <v>-255.44282758903501</v>
      </c>
      <c r="DC36">
        <v>-179.053170636744</v>
      </c>
      <c r="DD36">
        <v>-76.388255672691997</v>
      </c>
      <c r="DE36">
        <v>-255.67782866708299</v>
      </c>
      <c r="DF36">
        <v>-179.21909706797001</v>
      </c>
      <c r="DG36">
        <v>-76.457846865950003</v>
      </c>
      <c r="DH36">
        <v>-255.829664440984</v>
      </c>
      <c r="DI36">
        <v>-179.38560422033601</v>
      </c>
      <c r="DJ36">
        <v>-76.442736023113994</v>
      </c>
      <c r="DK36">
        <v>-256.03207505323502</v>
      </c>
      <c r="DL36">
        <v>-179.545154915138</v>
      </c>
      <c r="DM36">
        <v>-76.485690921015006</v>
      </c>
      <c r="DN36">
        <v>-255.861957161417</v>
      </c>
      <c r="DO36">
        <v>-179.38662522839499</v>
      </c>
      <c r="DP36">
        <v>-76.474299237167997</v>
      </c>
      <c r="DQ36">
        <v>-255.63469054260901</v>
      </c>
      <c r="DR36">
        <v>-179.204454661938</v>
      </c>
      <c r="DS36">
        <v>-76.429500243278994</v>
      </c>
      <c r="DT36">
        <v>-255.70117004993301</v>
      </c>
      <c r="DU36">
        <v>-179.264098859314</v>
      </c>
      <c r="DV36">
        <v>-76.436753640969002</v>
      </c>
      <c r="DW36">
        <v>-255.47949104646901</v>
      </c>
      <c r="DX36">
        <v>-179.091245419682</v>
      </c>
      <c r="DY36">
        <v>-76.387183441402996</v>
      </c>
      <c r="DZ36">
        <v>-255.65315675247899</v>
      </c>
      <c r="EA36">
        <v>-179.20997947662599</v>
      </c>
      <c r="EB36">
        <v>-76.442293390245993</v>
      </c>
      <c r="EC36">
        <v>-255.63491957565401</v>
      </c>
      <c r="ED36">
        <v>-179.197089296868</v>
      </c>
      <c r="EE36">
        <v>-76.436914175615001</v>
      </c>
      <c r="EF36">
        <v>-255.63725709302099</v>
      </c>
      <c r="EG36">
        <v>-179.20768902648999</v>
      </c>
      <c r="EH36">
        <v>-76.428642260589996</v>
      </c>
      <c r="EI36">
        <v>-255.83569801520301</v>
      </c>
      <c r="EJ36">
        <v>-179.369193623195</v>
      </c>
      <c r="EK36">
        <v>-76.465555816675007</v>
      </c>
      <c r="EL36">
        <v>-255.799462651602</v>
      </c>
      <c r="EM36">
        <v>-179.345719008988</v>
      </c>
      <c r="EN36">
        <v>-76.452927810608003</v>
      </c>
      <c r="EO36">
        <v>-255.62635348949399</v>
      </c>
      <c r="EP36">
        <v>-179.20107374232299</v>
      </c>
      <c r="EQ36">
        <v>-76.424552992087001</v>
      </c>
      <c r="ER36">
        <v>-255.61494763152101</v>
      </c>
      <c r="ES36">
        <v>-179.196861659615</v>
      </c>
      <c r="ET36">
        <v>-76.417361053780994</v>
      </c>
      <c r="EU36">
        <v>-255.59847375745801</v>
      </c>
      <c r="EV36">
        <v>-179.191774077232</v>
      </c>
      <c r="EW36">
        <v>-76.405949910115993</v>
      </c>
      <c r="EX36">
        <v>-255.63612539681901</v>
      </c>
      <c r="EY36">
        <v>-179.18937474549199</v>
      </c>
      <c r="EZ36">
        <v>-76.445672311590997</v>
      </c>
      <c r="FA36">
        <v>-255.64093131651401</v>
      </c>
      <c r="FB36">
        <v>-179.20559161272601</v>
      </c>
      <c r="FC36">
        <v>-76.434396876145996</v>
      </c>
      <c r="FD36">
        <v>-255.7141667967</v>
      </c>
      <c r="FE36">
        <v>-179.2731889824</v>
      </c>
      <c r="FF36">
        <v>-76.440131070800007</v>
      </c>
      <c r="FG36">
        <v>-255.92766874108401</v>
      </c>
      <c r="FH36">
        <v>-179.44330666341301</v>
      </c>
      <c r="FI36">
        <v>-76.483672903053005</v>
      </c>
      <c r="FJ36">
        <v>-255.66275653759999</v>
      </c>
      <c r="FK36">
        <v>-179.22214247779999</v>
      </c>
      <c r="FL36">
        <v>-76.439825846199994</v>
      </c>
      <c r="FM36">
        <v>-255.860434996104</v>
      </c>
      <c r="FN36">
        <v>-179.37677747014499</v>
      </c>
      <c r="FO36">
        <v>-76.48291729156</v>
      </c>
      <c r="FP36">
        <v>-255.570441144771</v>
      </c>
      <c r="FQ36">
        <v>-179.143687498726</v>
      </c>
      <c r="FR36">
        <v>-76.425871087117002</v>
      </c>
      <c r="FS36">
        <v>-255.495866550778</v>
      </c>
      <c r="FT36">
        <v>-179.10572007490899</v>
      </c>
      <c r="FU36">
        <v>-76.389280774094004</v>
      </c>
      <c r="FV36">
        <v>-255.61464644769299</v>
      </c>
      <c r="FW36">
        <v>-179.186398477876</v>
      </c>
      <c r="FX36">
        <v>-76.427487424842994</v>
      </c>
      <c r="FY36">
        <v>-255.51231106378199</v>
      </c>
      <c r="FZ36">
        <v>-179.106181255319</v>
      </c>
      <c r="GA36">
        <v>-76.405450077775996</v>
      </c>
      <c r="GB36">
        <v>-255.30241544619699</v>
      </c>
      <c r="GC36">
        <v>-178.93851566961999</v>
      </c>
      <c r="GD36">
        <v>-76.363038460686994</v>
      </c>
      <c r="GE36">
        <v>-255.47280825996199</v>
      </c>
      <c r="GF36">
        <v>-179.06820255713899</v>
      </c>
      <c r="GG36">
        <v>-76.403816040379994</v>
      </c>
      <c r="GH36">
        <v>-255.64477961803399</v>
      </c>
      <c r="GI36">
        <v>-179.21154374122801</v>
      </c>
      <c r="GJ36">
        <v>-76.432158219640002</v>
      </c>
      <c r="GK36">
        <v>-255.28241083</v>
      </c>
      <c r="GL36">
        <v>-178.92183126</v>
      </c>
      <c r="GM36">
        <v>-76.359730420000005</v>
      </c>
      <c r="GN36">
        <v>-255.44055963</v>
      </c>
      <c r="GO36">
        <v>-179.01735475000001</v>
      </c>
      <c r="GP36">
        <v>-76.422356660000005</v>
      </c>
      <c r="GQ36">
        <v>-255.45970581</v>
      </c>
      <c r="GR36">
        <v>-179.04056835</v>
      </c>
      <c r="GS36">
        <v>-76.418362369999997</v>
      </c>
      <c r="GT36">
        <v>-255.84174650150001</v>
      </c>
      <c r="GU36">
        <v>-179.3536180605</v>
      </c>
      <c r="GV36">
        <v>-76.487309150100003</v>
      </c>
      <c r="GW36">
        <v>-255.26366084</v>
      </c>
      <c r="GX36">
        <v>-178.90627864999999</v>
      </c>
      <c r="GY36">
        <v>-76.356589909999997</v>
      </c>
      <c r="GZ36">
        <v>-255.48265057651801</v>
      </c>
      <c r="HA36">
        <v>-179.08141862928099</v>
      </c>
      <c r="HB36">
        <v>-76.400402181485006</v>
      </c>
    </row>
    <row r="37" spans="1:210" ht="17" x14ac:dyDescent="0.25">
      <c r="A37" s="5">
        <v>3</v>
      </c>
      <c r="B37" t="s">
        <v>72</v>
      </c>
      <c r="C37" t="s">
        <v>2</v>
      </c>
      <c r="D37" t="s">
        <v>12</v>
      </c>
      <c r="E37" s="3">
        <v>1.05</v>
      </c>
      <c r="F37" s="2">
        <v>-0.61378530249559171</v>
      </c>
      <c r="G37" s="3">
        <f t="shared" si="10"/>
        <v>0.32465642549812712</v>
      </c>
      <c r="H37" s="3">
        <f t="shared" si="11"/>
        <v>0.14540017857562021</v>
      </c>
      <c r="I37" s="3">
        <f t="shared" si="12"/>
        <v>0.25287581398518694</v>
      </c>
      <c r="J37" s="3">
        <f t="shared" si="13"/>
        <v>0.35803020323712365</v>
      </c>
      <c r="K37" s="3">
        <f t="shared" si="14"/>
        <v>0.2651255593311907</v>
      </c>
      <c r="L37" s="3">
        <f t="shared" si="15"/>
        <v>0.24777525293898206</v>
      </c>
      <c r="M37" s="3">
        <f t="shared" si="16"/>
        <v>6.8527754161085364E-2</v>
      </c>
      <c r="N37" s="3">
        <f t="shared" si="17"/>
        <v>0.21949199352022564</v>
      </c>
      <c r="O37" s="3">
        <f t="shared" si="18"/>
        <v>0.15917061597812543</v>
      </c>
      <c r="P37" s="3">
        <f t="shared" si="19"/>
        <v>4.4434560109583354E-2</v>
      </c>
      <c r="Q37" s="3">
        <f t="shared" si="20"/>
        <v>0.12477759969404834</v>
      </c>
      <c r="R37" s="3">
        <f t="shared" si="21"/>
        <v>0.35052828325194302</v>
      </c>
      <c r="S37" s="3">
        <f t="shared" si="22"/>
        <v>6.4963480702006193E-2</v>
      </c>
      <c r="T37" s="3">
        <f t="shared" si="23"/>
        <v>5.2245088082305768E-2</v>
      </c>
      <c r="U37" s="3">
        <f t="shared" si="24"/>
        <v>3.5803604362030894E-2</v>
      </c>
      <c r="V37" s="3">
        <f t="shared" si="25"/>
        <v>1.7037304018869714E-2</v>
      </c>
      <c r="W37" s="3">
        <f t="shared" si="26"/>
        <v>1.7577745822656698E-3</v>
      </c>
      <c r="X37" s="3">
        <f t="shared" si="27"/>
        <v>6.8900275791232923E-2</v>
      </c>
      <c r="Y37" s="3">
        <f t="shared" si="28"/>
        <v>0.12685647153290497</v>
      </c>
      <c r="Z37" s="3">
        <f t="shared" si="29"/>
        <v>0.12490307083032509</v>
      </c>
      <c r="AA37" s="3">
        <f t="shared" si="30"/>
        <v>0.10781157388292173</v>
      </c>
      <c r="AB37" s="3">
        <f t="shared" si="31"/>
        <v>6.268199423622911E-2</v>
      </c>
      <c r="AC37" s="3">
        <f t="shared" si="32"/>
        <v>1.1941556133363562E-3</v>
      </c>
      <c r="AD37" s="3">
        <f t="shared" si="33"/>
        <v>3.6451336613395835E-2</v>
      </c>
      <c r="AE37" s="3">
        <f t="shared" si="34"/>
        <v>0.13733962263210914</v>
      </c>
      <c r="AF37" s="3">
        <f t="shared" si="35"/>
        <v>7.6702180490346161E-2</v>
      </c>
      <c r="AG37" s="3">
        <f t="shared" si="36"/>
        <v>0.10774909150337841</v>
      </c>
      <c r="AH37" s="3">
        <f t="shared" si="37"/>
        <v>3.9141686959296318E-2</v>
      </c>
      <c r="AI37" s="3">
        <f t="shared" si="38"/>
        <v>4.0318139883104842E-2</v>
      </c>
      <c r="AJ37" s="3">
        <f t="shared" si="39"/>
        <v>8.6737065161299642E-2</v>
      </c>
      <c r="AK37" s="3">
        <f t="shared" si="40"/>
        <v>0.13465268155970495</v>
      </c>
      <c r="AL37" s="3">
        <f t="shared" si="41"/>
        <v>3.6191658123767345E-2</v>
      </c>
      <c r="AM37" s="3">
        <f t="shared" si="42"/>
        <v>8.2556300685665218E-2</v>
      </c>
      <c r="AN37" s="3">
        <f t="shared" si="43"/>
        <v>7.6693234654868103E-2</v>
      </c>
      <c r="AO37" s="3">
        <f t="shared" si="44"/>
        <v>4.0505173484078227E-2</v>
      </c>
      <c r="AP37" s="3">
        <f t="shared" si="45"/>
        <v>3.5466272205736393E-2</v>
      </c>
      <c r="AQ37" s="3">
        <f t="shared" si="46"/>
        <v>7.840674729004482E-2</v>
      </c>
      <c r="AR37" s="3">
        <f t="shared" si="47"/>
        <v>5.8055484691700521E-2</v>
      </c>
      <c r="AS37" s="3">
        <f t="shared" si="48"/>
        <v>7.257090893872753E-2</v>
      </c>
      <c r="AT37" s="3">
        <f t="shared" si="49"/>
        <v>5.7974111772186032E-2</v>
      </c>
      <c r="AV37" s="1"/>
      <c r="AW37" s="4">
        <f t="shared" si="50"/>
        <v>-0.28912887699746459</v>
      </c>
      <c r="AX37" s="4">
        <f t="shared" si="51"/>
        <v>-0.4683851239199715</v>
      </c>
      <c r="AY37" s="4">
        <f t="shared" si="52"/>
        <v>-0.36090948851040477</v>
      </c>
      <c r="AZ37" s="4">
        <f t="shared" si="53"/>
        <v>-0.25575509925846807</v>
      </c>
      <c r="BA37" s="4">
        <f t="shared" si="54"/>
        <v>-0.34865974316440101</v>
      </c>
      <c r="BB37" s="4">
        <f t="shared" si="55"/>
        <v>-0.86156055543457377</v>
      </c>
      <c r="BC37" s="4">
        <f t="shared" si="56"/>
        <v>-0.54525754833450635</v>
      </c>
      <c r="BD37" s="4">
        <f t="shared" si="57"/>
        <v>-0.83327729601581735</v>
      </c>
      <c r="BE37" s="4">
        <f t="shared" si="58"/>
        <v>-0.77295591847371714</v>
      </c>
      <c r="BF37" s="4">
        <f t="shared" si="59"/>
        <v>-0.65821986260517507</v>
      </c>
      <c r="BG37" s="4">
        <f t="shared" si="60"/>
        <v>-0.48900770280154338</v>
      </c>
      <c r="BH37" s="4">
        <f t="shared" si="61"/>
        <v>-0.26325701924364869</v>
      </c>
      <c r="BI37" s="4">
        <f t="shared" si="62"/>
        <v>-0.6787487831975979</v>
      </c>
      <c r="BJ37" s="4">
        <f t="shared" si="63"/>
        <v>-0.56154021441328594</v>
      </c>
      <c r="BK37" s="4">
        <f t="shared" si="64"/>
        <v>-0.57798169813356082</v>
      </c>
      <c r="BL37" s="4">
        <f t="shared" si="65"/>
        <v>-0.596747998476722</v>
      </c>
      <c r="BM37" s="4">
        <f t="shared" si="66"/>
        <v>-0.61554307707785738</v>
      </c>
      <c r="BN37" s="4">
        <f t="shared" si="67"/>
        <v>-0.54488502670435879</v>
      </c>
      <c r="BO37" s="4">
        <f t="shared" si="68"/>
        <v>-0.48692883096268674</v>
      </c>
      <c r="BP37" s="4">
        <f t="shared" si="69"/>
        <v>-0.48888223166526662</v>
      </c>
      <c r="BQ37" s="4">
        <f t="shared" si="70"/>
        <v>-0.50597372861266998</v>
      </c>
      <c r="BR37" s="4">
        <f t="shared" si="71"/>
        <v>-0.67646729673182082</v>
      </c>
      <c r="BS37" s="4">
        <f t="shared" si="72"/>
        <v>-0.61259114688225536</v>
      </c>
      <c r="BT37" s="4">
        <f t="shared" si="73"/>
        <v>-0.57733396588219588</v>
      </c>
      <c r="BU37" s="4">
        <f t="shared" si="74"/>
        <v>-0.47644567986348257</v>
      </c>
      <c r="BV37" s="4">
        <f t="shared" si="75"/>
        <v>-0.53708312200524555</v>
      </c>
      <c r="BW37" s="4">
        <f t="shared" si="76"/>
        <v>-0.5060362109922133</v>
      </c>
      <c r="BX37" s="4">
        <f t="shared" si="77"/>
        <v>-0.57464361553629539</v>
      </c>
      <c r="BY37" s="4">
        <f t="shared" si="78"/>
        <v>-0.57346716261248687</v>
      </c>
      <c r="BZ37" s="4">
        <f t="shared" si="79"/>
        <v>-0.52704823733429207</v>
      </c>
      <c r="CA37" s="4">
        <f t="shared" si="80"/>
        <v>-0.47913262093588677</v>
      </c>
      <c r="CB37" s="4">
        <f t="shared" si="81"/>
        <v>-0.57759364437182437</v>
      </c>
      <c r="CC37" s="4">
        <f t="shared" si="82"/>
        <v>-0.53122900180992649</v>
      </c>
      <c r="CD37" s="4">
        <f t="shared" si="83"/>
        <v>-0.69047853715045981</v>
      </c>
      <c r="CE37" s="4">
        <f t="shared" si="84"/>
        <v>-0.57328012901151348</v>
      </c>
      <c r="CF37" s="4">
        <f t="shared" si="85"/>
        <v>-0.57831903028985532</v>
      </c>
      <c r="CG37" s="4">
        <f t="shared" si="86"/>
        <v>-0.53537855520554689</v>
      </c>
      <c r="CH37" s="4">
        <f t="shared" si="87"/>
        <v>-0.55572981780389119</v>
      </c>
      <c r="CI37" s="4">
        <f t="shared" si="88"/>
        <v>-0.54121439355686418</v>
      </c>
      <c r="CJ37" s="4">
        <f t="shared" si="89"/>
        <v>-0.55581119072340568</v>
      </c>
      <c r="CL37" t="s">
        <v>84</v>
      </c>
      <c r="CM37">
        <v>-252.237783492651</v>
      </c>
      <c r="CN37">
        <v>-176.724868531428</v>
      </c>
      <c r="CO37">
        <v>-75.512454205048002</v>
      </c>
      <c r="CP37">
        <v>-255.08323755117101</v>
      </c>
      <c r="CQ37">
        <v>-178.82386770658201</v>
      </c>
      <c r="CR37">
        <v>-76.258623425413006</v>
      </c>
      <c r="CS37">
        <v>-255.59526000334299</v>
      </c>
      <c r="CT37">
        <v>-179.17557198228201</v>
      </c>
      <c r="CU37">
        <v>-76.419112875205002</v>
      </c>
      <c r="CV37">
        <v>-254.120889231993</v>
      </c>
      <c r="CW37">
        <v>-178.05328979736399</v>
      </c>
      <c r="CX37">
        <v>-76.067191862952001</v>
      </c>
      <c r="CY37">
        <v>-255.786232833208</v>
      </c>
      <c r="CZ37">
        <v>-179.31004142830801</v>
      </c>
      <c r="DA37">
        <v>-76.475635780255004</v>
      </c>
      <c r="DB37">
        <v>-255.44280065578701</v>
      </c>
      <c r="DC37">
        <v>-179.05317025125001</v>
      </c>
      <c r="DD37">
        <v>-76.388257420453996</v>
      </c>
      <c r="DE37">
        <v>-255.67781435472699</v>
      </c>
      <c r="DF37">
        <v>-179.21909670858599</v>
      </c>
      <c r="DG37">
        <v>-76.457848722964002</v>
      </c>
      <c r="DH37">
        <v>-255.82966886346199</v>
      </c>
      <c r="DI37">
        <v>-179.38560356609599</v>
      </c>
      <c r="DJ37">
        <v>-76.442737385523998</v>
      </c>
      <c r="DK37">
        <v>-256.03207833149202</v>
      </c>
      <c r="DL37">
        <v>-179.54515426311201</v>
      </c>
      <c r="DM37">
        <v>-76.485692284768007</v>
      </c>
      <c r="DN37">
        <v>-255.86197348431099</v>
      </c>
      <c r="DO37">
        <v>-179.38662452625601</v>
      </c>
      <c r="DP37">
        <v>-76.474300017979004</v>
      </c>
      <c r="DQ37">
        <v>-255.63473535235499</v>
      </c>
      <c r="DR37">
        <v>-179.204454243881</v>
      </c>
      <c r="DS37">
        <v>-76.429501825128</v>
      </c>
      <c r="DT37">
        <v>-255.70127141052799</v>
      </c>
      <c r="DU37">
        <v>-179.26409710450901</v>
      </c>
      <c r="DV37">
        <v>-76.436754779271993</v>
      </c>
      <c r="DW37">
        <v>-255.479512157318</v>
      </c>
      <c r="DX37">
        <v>-179.09124517561301</v>
      </c>
      <c r="DY37">
        <v>-76.387185326712995</v>
      </c>
      <c r="DZ37">
        <v>-255.65316949867699</v>
      </c>
      <c r="EA37">
        <v>-179.20997924752399</v>
      </c>
      <c r="EB37">
        <v>-76.442295379897004</v>
      </c>
      <c r="EC37">
        <v>-255.63492622405701</v>
      </c>
      <c r="ED37">
        <v>-179.19708904272201</v>
      </c>
      <c r="EE37">
        <v>-76.436916108907994</v>
      </c>
      <c r="EF37">
        <v>-255.63728425552799</v>
      </c>
      <c r="EG37">
        <v>-179.20768890573601</v>
      </c>
      <c r="EH37">
        <v>-76.428644371363006</v>
      </c>
      <c r="EI37">
        <v>-255.83573079750801</v>
      </c>
      <c r="EJ37">
        <v>-179.369193061994</v>
      </c>
      <c r="EK37">
        <v>-76.465556805221993</v>
      </c>
      <c r="EL37">
        <v>-255.79951604023901</v>
      </c>
      <c r="EM37">
        <v>-179.345718622493</v>
      </c>
      <c r="EN37">
        <v>-76.452929088220003</v>
      </c>
      <c r="EO37">
        <v>-255.62640391155199</v>
      </c>
      <c r="EP37">
        <v>-179.20107339355201</v>
      </c>
      <c r="EQ37">
        <v>-76.424554547547004</v>
      </c>
      <c r="ER37">
        <v>-255.61500331111301</v>
      </c>
      <c r="ES37">
        <v>-179.196861408008</v>
      </c>
      <c r="ET37">
        <v>-76.417362819709993</v>
      </c>
      <c r="EU37">
        <v>-255.59853196132801</v>
      </c>
      <c r="EV37">
        <v>-179.19177394828401</v>
      </c>
      <c r="EW37">
        <v>-76.405951692616</v>
      </c>
      <c r="EX37">
        <v>-255.63612666957101</v>
      </c>
      <c r="EY37">
        <v>-179.18937448844699</v>
      </c>
      <c r="EZ37">
        <v>-76.445674161911995</v>
      </c>
      <c r="FA37">
        <v>-255.640966038019</v>
      </c>
      <c r="FB37">
        <v>-179.20559128104199</v>
      </c>
      <c r="FC37">
        <v>-76.434398530885005</v>
      </c>
      <c r="FD37">
        <v>-255.7142392566</v>
      </c>
      <c r="FE37">
        <v>-179.273188627</v>
      </c>
      <c r="FF37">
        <v>-76.440130589399999</v>
      </c>
      <c r="FG37">
        <v>-255.927740535808</v>
      </c>
      <c r="FH37">
        <v>-179.44330644760899</v>
      </c>
      <c r="FI37">
        <v>-76.483674823710004</v>
      </c>
      <c r="FJ37">
        <v>-255.6628231128</v>
      </c>
      <c r="FK37">
        <v>-179.22214212310001</v>
      </c>
      <c r="FL37">
        <v>-76.439825093300001</v>
      </c>
      <c r="FM37">
        <v>-255.860502519047</v>
      </c>
      <c r="FN37">
        <v>-179.376777250369</v>
      </c>
      <c r="FO37">
        <v>-76.482918848677997</v>
      </c>
      <c r="FP37">
        <v>-255.57047130375</v>
      </c>
      <c r="FQ37">
        <v>-179.143685461638</v>
      </c>
      <c r="FR37">
        <v>-76.425870089257998</v>
      </c>
      <c r="FS37">
        <v>-255.49591424303401</v>
      </c>
      <c r="FT37">
        <v>-179.105719029504</v>
      </c>
      <c r="FU37">
        <v>-76.389281335473001</v>
      </c>
      <c r="FV37">
        <v>-255.614723195007</v>
      </c>
      <c r="FW37">
        <v>-179.186396630595</v>
      </c>
      <c r="FX37">
        <v>-76.427486659617998</v>
      </c>
      <c r="FY37">
        <v>-255.51238743910599</v>
      </c>
      <c r="FZ37">
        <v>-179.106177407019</v>
      </c>
      <c r="GA37">
        <v>-76.405446485685005</v>
      </c>
      <c r="GB37">
        <v>-255.30246738113701</v>
      </c>
      <c r="GC37">
        <v>-178.93851190251101</v>
      </c>
      <c r="GD37">
        <v>-76.363035024601999</v>
      </c>
      <c r="GE37">
        <v>-255.47285812254501</v>
      </c>
      <c r="GF37">
        <v>-179.06819882666599</v>
      </c>
      <c r="GG37">
        <v>-76.403812728613005</v>
      </c>
      <c r="GH37">
        <v>-255.64479446172899</v>
      </c>
      <c r="GI37">
        <v>-179.21153973717901</v>
      </c>
      <c r="GJ37">
        <v>-76.432154377006</v>
      </c>
      <c r="GK37">
        <v>-255.28246379000001</v>
      </c>
      <c r="GL37">
        <v>-178.9218266</v>
      </c>
      <c r="GM37">
        <v>-76.359723610000003</v>
      </c>
      <c r="GN37">
        <v>-255.44060356</v>
      </c>
      <c r="GO37">
        <v>-179.01734267000001</v>
      </c>
      <c r="GP37">
        <v>-76.422339280000003</v>
      </c>
      <c r="GQ37">
        <v>-255.45975829</v>
      </c>
      <c r="GR37">
        <v>-179.04055786000001</v>
      </c>
      <c r="GS37">
        <v>-76.418347249999997</v>
      </c>
      <c r="GT37">
        <v>-255.84180669689999</v>
      </c>
      <c r="GU37">
        <v>-179.3536158009</v>
      </c>
      <c r="GV37">
        <v>-76.487305284200005</v>
      </c>
      <c r="GW37">
        <v>-255.26371958999999</v>
      </c>
      <c r="GX37">
        <v>-178.906274</v>
      </c>
      <c r="GY37">
        <v>-76.356583110000003</v>
      </c>
      <c r="GZ37">
        <v>-255.48270085097599</v>
      </c>
      <c r="HA37">
        <v>-179.081415522051</v>
      </c>
      <c r="HB37">
        <v>-76.400399587449002</v>
      </c>
    </row>
    <row r="38" spans="1:210" ht="17" x14ac:dyDescent="0.25">
      <c r="A38" s="5">
        <v>3</v>
      </c>
      <c r="B38" t="s">
        <v>72</v>
      </c>
      <c r="C38" t="s">
        <v>2</v>
      </c>
      <c r="D38" t="s">
        <v>12</v>
      </c>
      <c r="E38" s="3">
        <v>1.1000000000000001</v>
      </c>
      <c r="F38" s="2">
        <v>-0.61667498334406246</v>
      </c>
      <c r="G38" s="3">
        <f t="shared" si="10"/>
        <v>0.24826830560726348</v>
      </c>
      <c r="H38" s="3">
        <f t="shared" si="11"/>
        <v>0.10445326313043879</v>
      </c>
      <c r="I38" s="3">
        <f t="shared" si="12"/>
        <v>0.21713766536436652</v>
      </c>
      <c r="J38" s="3">
        <f t="shared" si="13"/>
        <v>0.30693335551639567</v>
      </c>
      <c r="K38" s="3">
        <f t="shared" si="14"/>
        <v>0.2911790850691407</v>
      </c>
      <c r="L38" s="3">
        <f t="shared" si="15"/>
        <v>0.20209788488450386</v>
      </c>
      <c r="M38" s="3">
        <f t="shared" si="16"/>
        <v>0.10736743419193395</v>
      </c>
      <c r="N38" s="3">
        <f t="shared" si="17"/>
        <v>0.18489729101578745</v>
      </c>
      <c r="O38" s="3">
        <f t="shared" si="18"/>
        <v>0.1223628349413699</v>
      </c>
      <c r="P38" s="3">
        <f t="shared" si="19"/>
        <v>2.8731176702530448E-2</v>
      </c>
      <c r="Q38" s="3">
        <f t="shared" si="20"/>
        <v>0.13069936001456672</v>
      </c>
      <c r="R38" s="3">
        <f t="shared" si="21"/>
        <v>0.31425066913140387</v>
      </c>
      <c r="S38" s="3">
        <f t="shared" si="22"/>
        <v>4.4907285397117191E-2</v>
      </c>
      <c r="T38" s="3">
        <f t="shared" si="23"/>
        <v>7.8932038216239508E-2</v>
      </c>
      <c r="U38" s="3">
        <f t="shared" si="24"/>
        <v>6.4912908711175277E-2</v>
      </c>
      <c r="V38" s="3">
        <f t="shared" si="25"/>
        <v>3.7824233506982496E-2</v>
      </c>
      <c r="W38" s="3">
        <f t="shared" si="26"/>
        <v>6.2690002570662262E-3</v>
      </c>
      <c r="X38" s="3">
        <f t="shared" si="27"/>
        <v>6.7268995447570368E-2</v>
      </c>
      <c r="Y38" s="3">
        <f t="shared" si="28"/>
        <v>0.13005010104288428</v>
      </c>
      <c r="Z38" s="3">
        <f t="shared" si="29"/>
        <v>0.12601907036285959</v>
      </c>
      <c r="AA38" s="3">
        <f t="shared" si="30"/>
        <v>0.10829670861192942</v>
      </c>
      <c r="AB38" s="3">
        <f t="shared" si="31"/>
        <v>2.9944480741472601E-2</v>
      </c>
      <c r="AC38" s="3">
        <f t="shared" si="32"/>
        <v>1.3913433929338082E-2</v>
      </c>
      <c r="AD38" s="3">
        <f t="shared" si="33"/>
        <v>3.1713011981861272E-2</v>
      </c>
      <c r="AE38" s="3">
        <f t="shared" si="34"/>
        <v>0.13360757286645703</v>
      </c>
      <c r="AF38" s="3">
        <f t="shared" si="35"/>
        <v>7.3040599390827743E-2</v>
      </c>
      <c r="AG38" s="3">
        <f t="shared" si="36"/>
        <v>0.10650198752661055</v>
      </c>
      <c r="AH38" s="3">
        <f t="shared" si="37"/>
        <v>5.4066691266101308E-2</v>
      </c>
      <c r="AI38" s="3">
        <f t="shared" si="38"/>
        <v>4.4789052426588372E-2</v>
      </c>
      <c r="AJ38" s="3">
        <f t="shared" si="39"/>
        <v>6.4662242531677738E-2</v>
      </c>
      <c r="AK38" s="3">
        <f t="shared" si="40"/>
        <v>0.1228954523232445</v>
      </c>
      <c r="AL38" s="3">
        <f t="shared" si="41"/>
        <v>3.8885006311729198E-2</v>
      </c>
      <c r="AM38" s="3">
        <f t="shared" si="42"/>
        <v>8.5797939693544656E-2</v>
      </c>
      <c r="AN38" s="3">
        <f t="shared" si="43"/>
        <v>5.5010714830826868E-2</v>
      </c>
      <c r="AO38" s="3">
        <f t="shared" si="44"/>
        <v>4.0426734397195352E-2</v>
      </c>
      <c r="AP38" s="3">
        <f t="shared" si="45"/>
        <v>3.09074152837574E-2</v>
      </c>
      <c r="AQ38" s="3">
        <f t="shared" si="46"/>
        <v>7.0490714537273957E-2</v>
      </c>
      <c r="AR38" s="3">
        <f t="shared" si="47"/>
        <v>5.5251709093923185E-2</v>
      </c>
      <c r="AS38" s="3">
        <f t="shared" si="48"/>
        <v>6.9248245722563606E-2</v>
      </c>
      <c r="AT38" s="3">
        <f t="shared" si="49"/>
        <v>5.9519739422969842E-2</v>
      </c>
      <c r="AV38" s="1"/>
      <c r="AW38" s="4">
        <f t="shared" si="50"/>
        <v>-0.36840667773679897</v>
      </c>
      <c r="AX38" s="4">
        <f t="shared" si="51"/>
        <v>-0.51222172021362367</v>
      </c>
      <c r="AY38" s="4">
        <f t="shared" si="52"/>
        <v>-0.39953731797969594</v>
      </c>
      <c r="AZ38" s="4">
        <f t="shared" si="53"/>
        <v>-0.30974162782766679</v>
      </c>
      <c r="BA38" s="4">
        <f t="shared" si="54"/>
        <v>-0.32549589827492176</v>
      </c>
      <c r="BB38" s="4">
        <f t="shared" si="55"/>
        <v>-0.81877286822856632</v>
      </c>
      <c r="BC38" s="4">
        <f t="shared" si="56"/>
        <v>-0.5093075491521285</v>
      </c>
      <c r="BD38" s="4">
        <f t="shared" si="57"/>
        <v>-0.8015722743598499</v>
      </c>
      <c r="BE38" s="4">
        <f t="shared" si="58"/>
        <v>-0.73903781828543236</v>
      </c>
      <c r="BF38" s="4">
        <f t="shared" si="59"/>
        <v>-0.6454061600465929</v>
      </c>
      <c r="BG38" s="4">
        <f t="shared" si="60"/>
        <v>-0.48597562332949573</v>
      </c>
      <c r="BH38" s="4">
        <f t="shared" si="61"/>
        <v>-0.30242431421265858</v>
      </c>
      <c r="BI38" s="4">
        <f t="shared" si="62"/>
        <v>-0.66158226874117965</v>
      </c>
      <c r="BJ38" s="4">
        <f t="shared" si="63"/>
        <v>-0.53774294512782295</v>
      </c>
      <c r="BK38" s="4">
        <f t="shared" si="64"/>
        <v>-0.55176207463288718</v>
      </c>
      <c r="BL38" s="4">
        <f t="shared" si="65"/>
        <v>-0.57885074983707996</v>
      </c>
      <c r="BM38" s="4">
        <f t="shared" si="66"/>
        <v>-0.61040598308699623</v>
      </c>
      <c r="BN38" s="4">
        <f t="shared" si="67"/>
        <v>-0.54940598789649209</v>
      </c>
      <c r="BO38" s="4">
        <f t="shared" si="68"/>
        <v>-0.48662488230117817</v>
      </c>
      <c r="BP38" s="4">
        <f t="shared" si="69"/>
        <v>-0.49065591298120287</v>
      </c>
      <c r="BQ38" s="4">
        <f t="shared" si="70"/>
        <v>-0.50837827473213304</v>
      </c>
      <c r="BR38" s="4">
        <f t="shared" si="71"/>
        <v>-0.64661946408553506</v>
      </c>
      <c r="BS38" s="4">
        <f t="shared" si="72"/>
        <v>-0.60276154941472437</v>
      </c>
      <c r="BT38" s="4">
        <f t="shared" si="73"/>
        <v>-0.58496197136220118</v>
      </c>
      <c r="BU38" s="4">
        <f t="shared" si="74"/>
        <v>-0.48306741047760543</v>
      </c>
      <c r="BV38" s="4">
        <f t="shared" si="75"/>
        <v>-0.54363438395323471</v>
      </c>
      <c r="BW38" s="4">
        <f t="shared" si="76"/>
        <v>-0.5101729958174519</v>
      </c>
      <c r="BX38" s="4">
        <f t="shared" si="77"/>
        <v>-0.56260829207796115</v>
      </c>
      <c r="BY38" s="4">
        <f t="shared" si="78"/>
        <v>-0.57188593091747408</v>
      </c>
      <c r="BZ38" s="4">
        <f t="shared" si="79"/>
        <v>-0.55201274081238472</v>
      </c>
      <c r="CA38" s="4">
        <f t="shared" si="80"/>
        <v>-0.49377953102081795</v>
      </c>
      <c r="CB38" s="4">
        <f t="shared" si="81"/>
        <v>-0.57778997703233326</v>
      </c>
      <c r="CC38" s="4">
        <f t="shared" si="82"/>
        <v>-0.5308770436505178</v>
      </c>
      <c r="CD38" s="4">
        <f t="shared" si="83"/>
        <v>-0.67168569817488932</v>
      </c>
      <c r="CE38" s="4">
        <f t="shared" si="84"/>
        <v>-0.5762482489468671</v>
      </c>
      <c r="CF38" s="4">
        <f t="shared" si="85"/>
        <v>-0.58576756806030505</v>
      </c>
      <c r="CG38" s="4">
        <f t="shared" si="86"/>
        <v>-0.5461842688067885</v>
      </c>
      <c r="CH38" s="4">
        <f t="shared" si="87"/>
        <v>-0.56142327425013927</v>
      </c>
      <c r="CI38" s="4">
        <f t="shared" si="88"/>
        <v>-0.54742673762149885</v>
      </c>
      <c r="CJ38" s="4">
        <f t="shared" si="89"/>
        <v>-0.55715524392109261</v>
      </c>
      <c r="CL38" t="s">
        <v>83</v>
      </c>
      <c r="CM38">
        <v>-252.23787369650401</v>
      </c>
      <c r="CN38">
        <v>-176.72486405701599</v>
      </c>
      <c r="CO38">
        <v>-75.512422546101007</v>
      </c>
      <c r="CP38">
        <v>-255.08316642210599</v>
      </c>
      <c r="CQ38">
        <v>-178.82385869165</v>
      </c>
      <c r="CR38">
        <v>-76.258491453220003</v>
      </c>
      <c r="CS38">
        <v>-255.595294404745</v>
      </c>
      <c r="CT38">
        <v>-179.175566896536</v>
      </c>
      <c r="CU38">
        <v>-76.419090804991001</v>
      </c>
      <c r="CV38">
        <v>-254.12097717108401</v>
      </c>
      <c r="CW38">
        <v>-178.05328979966001</v>
      </c>
      <c r="CX38">
        <v>-76.067193766740999</v>
      </c>
      <c r="CY38">
        <v>-255.786197050368</v>
      </c>
      <c r="CZ38">
        <v>-179.310041119039</v>
      </c>
      <c r="DA38">
        <v>-76.475637220619006</v>
      </c>
      <c r="DB38">
        <v>-255.44273350718299</v>
      </c>
      <c r="DC38">
        <v>-179.05316990176101</v>
      </c>
      <c r="DD38">
        <v>-76.388258807856005</v>
      </c>
      <c r="DE38">
        <v>-255.67775825536799</v>
      </c>
      <c r="DF38">
        <v>-179.219096382635</v>
      </c>
      <c r="DG38">
        <v>-76.457850239524006</v>
      </c>
      <c r="DH38">
        <v>-255.82961672693901</v>
      </c>
      <c r="DI38">
        <v>-179.38560325591101</v>
      </c>
      <c r="DJ38">
        <v>-76.442736084352006</v>
      </c>
      <c r="DK38">
        <v>-256.032025114406</v>
      </c>
      <c r="DL38">
        <v>-179.54515394885999</v>
      </c>
      <c r="DM38">
        <v>-76.485693433864995</v>
      </c>
      <c r="DN38">
        <v>-255.861953110738</v>
      </c>
      <c r="DO38">
        <v>-179.386624007347</v>
      </c>
      <c r="DP38">
        <v>-76.474300583249004</v>
      </c>
      <c r="DQ38">
        <v>-255.634731429917</v>
      </c>
      <c r="DR38">
        <v>-179.20445386585601</v>
      </c>
      <c r="DS38">
        <v>-76.429503112641001</v>
      </c>
      <c r="DT38">
        <v>-255.701333631491</v>
      </c>
      <c r="DU38">
        <v>-179.26409597016701</v>
      </c>
      <c r="DV38">
        <v>-76.436755717522004</v>
      </c>
      <c r="DW38">
        <v>-255.47948611842801</v>
      </c>
      <c r="DX38">
        <v>-179.091244954686</v>
      </c>
      <c r="DY38">
        <v>-76.387186865331003</v>
      </c>
      <c r="DZ38">
        <v>-255.653133026554</v>
      </c>
      <c r="EA38">
        <v>-179.20997904227599</v>
      </c>
      <c r="EB38">
        <v>-76.442297036382996</v>
      </c>
      <c r="EC38">
        <v>-255.63488581215401</v>
      </c>
      <c r="ED38">
        <v>-179.19708881586999</v>
      </c>
      <c r="EE38">
        <v>-76.436917707484994</v>
      </c>
      <c r="EF38">
        <v>-255.63725740304599</v>
      </c>
      <c r="EG38">
        <v>-179.20768879343601</v>
      </c>
      <c r="EH38">
        <v>-76.428646152260995</v>
      </c>
      <c r="EI38">
        <v>-255.83572294786799</v>
      </c>
      <c r="EJ38">
        <v>-179.369192643849</v>
      </c>
      <c r="EK38">
        <v>-76.465557560207003</v>
      </c>
      <c r="EL38">
        <v>-255.79952397464999</v>
      </c>
      <c r="EM38">
        <v>-179.34571833159401</v>
      </c>
      <c r="EN38">
        <v>-76.45293010892</v>
      </c>
      <c r="EO38">
        <v>-255.62640415794499</v>
      </c>
      <c r="EP38">
        <v>-179.20107308486601</v>
      </c>
      <c r="EQ38">
        <v>-76.424555586999006</v>
      </c>
      <c r="ER38">
        <v>-255.61500744478701</v>
      </c>
      <c r="ES38">
        <v>-179.19686118262001</v>
      </c>
      <c r="ET38">
        <v>-76.417364352231004</v>
      </c>
      <c r="EU38">
        <v>-255.59853729614201</v>
      </c>
      <c r="EV38">
        <v>-179.19177382555301</v>
      </c>
      <c r="EW38">
        <v>-76.405953318273006</v>
      </c>
      <c r="EX38">
        <v>-255.63608040723699</v>
      </c>
      <c r="EY38">
        <v>-179.18937427800901</v>
      </c>
      <c r="EZ38">
        <v>-76.445675675562995</v>
      </c>
      <c r="FA38">
        <v>-255.64095131604299</v>
      </c>
      <c r="FB38">
        <v>-179.20559099198999</v>
      </c>
      <c r="FC38">
        <v>-76.434399762420995</v>
      </c>
      <c r="FD38">
        <v>-255.71425063379999</v>
      </c>
      <c r="FE38">
        <v>-179.27318835029999</v>
      </c>
      <c r="FF38">
        <v>-76.440130087300005</v>
      </c>
      <c r="FG38">
        <v>-255.92775247431101</v>
      </c>
      <c r="FH38">
        <v>-179.44330625641601</v>
      </c>
      <c r="FI38">
        <v>-76.483676401007003</v>
      </c>
      <c r="FJ38">
        <v>-255.66283256380001</v>
      </c>
      <c r="FK38">
        <v>-179.22214182409999</v>
      </c>
      <c r="FL38">
        <v>-76.439824403200006</v>
      </c>
      <c r="FM38">
        <v>-255.86051024479099</v>
      </c>
      <c r="FN38">
        <v>-179.37677704838401</v>
      </c>
      <c r="FO38">
        <v>-76.482920184020998</v>
      </c>
      <c r="FP38">
        <v>-255.57044953202001</v>
      </c>
      <c r="FQ38">
        <v>-179.14368370835999</v>
      </c>
      <c r="FR38">
        <v>-76.425869250313994</v>
      </c>
      <c r="FS38">
        <v>-255.49591127275099</v>
      </c>
      <c r="FT38">
        <v>-179.10571812585599</v>
      </c>
      <c r="FU38">
        <v>-76.389281788690994</v>
      </c>
      <c r="FV38">
        <v>-255.61476074394099</v>
      </c>
      <c r="FW38">
        <v>-179.18639503458499</v>
      </c>
      <c r="FX38">
        <v>-76.427486021095007</v>
      </c>
      <c r="FY38">
        <v>-255.51240531785899</v>
      </c>
      <c r="FZ38">
        <v>-179.106174118501</v>
      </c>
      <c r="GA38">
        <v>-76.405444311620002</v>
      </c>
      <c r="GB38">
        <v>-255.302461407084</v>
      </c>
      <c r="GC38">
        <v>-178.938508710023</v>
      </c>
      <c r="GD38">
        <v>-76.363031930161</v>
      </c>
      <c r="GE38">
        <v>-255.47285151299599</v>
      </c>
      <c r="GF38">
        <v>-179.06819564410799</v>
      </c>
      <c r="GG38">
        <v>-76.403809862502996</v>
      </c>
      <c r="GH38">
        <v>-255.64475789234601</v>
      </c>
      <c r="GI38">
        <v>-179.2115363138</v>
      </c>
      <c r="GJ38">
        <v>-76.432151179296</v>
      </c>
      <c r="GK38">
        <v>-255.28245878999999</v>
      </c>
      <c r="GL38">
        <v>-178.92182263999999</v>
      </c>
      <c r="GM38">
        <v>-76.359717840000002</v>
      </c>
      <c r="GN38">
        <v>-255.44059064999999</v>
      </c>
      <c r="GO38">
        <v>-179.01733247999999</v>
      </c>
      <c r="GP38">
        <v>-76.422324689999996</v>
      </c>
      <c r="GQ38">
        <v>-255.45975394000001</v>
      </c>
      <c r="GR38">
        <v>-179.04054901000001</v>
      </c>
      <c r="GS38">
        <v>-76.418334529999996</v>
      </c>
      <c r="GT38">
        <v>-255.8418105419</v>
      </c>
      <c r="GU38">
        <v>-179.35361388850001</v>
      </c>
      <c r="GV38">
        <v>-76.487301968500006</v>
      </c>
      <c r="GW38">
        <v>-255.26371979000001</v>
      </c>
      <c r="GX38">
        <v>-178.90627006</v>
      </c>
      <c r="GY38">
        <v>-76.356577349999995</v>
      </c>
      <c r="GZ38">
        <v>-255.48269809196699</v>
      </c>
      <c r="HA38">
        <v>-179.08141286434699</v>
      </c>
      <c r="HB38">
        <v>-76.400397344259005</v>
      </c>
    </row>
    <row r="39" spans="1:210" ht="17" x14ac:dyDescent="0.25">
      <c r="A39" s="5">
        <v>3</v>
      </c>
      <c r="B39" t="s">
        <v>72</v>
      </c>
      <c r="C39" t="s">
        <v>2</v>
      </c>
      <c r="D39" t="s">
        <v>12</v>
      </c>
      <c r="E39" s="3">
        <v>1.25</v>
      </c>
      <c r="F39" s="2">
        <v>-0.52610739609026347</v>
      </c>
      <c r="G39" s="3">
        <f t="shared" si="10"/>
        <v>0.12744299278941768</v>
      </c>
      <c r="H39" s="3">
        <f t="shared" si="11"/>
        <v>3.9596390443799867E-2</v>
      </c>
      <c r="I39" s="3">
        <f t="shared" si="12"/>
        <v>0.14157483239561913</v>
      </c>
      <c r="J39" s="3">
        <f t="shared" si="13"/>
        <v>0.21953943583539298</v>
      </c>
      <c r="K39" s="3">
        <f t="shared" si="14"/>
        <v>0.30325518958387182</v>
      </c>
      <c r="L39" s="3">
        <f t="shared" si="15"/>
        <v>0.10836258172136981</v>
      </c>
      <c r="M39" s="3">
        <f t="shared" si="16"/>
        <v>0.17355391692612077</v>
      </c>
      <c r="N39" s="3">
        <f t="shared" si="17"/>
        <v>0.10166143224991342</v>
      </c>
      <c r="O39" s="3">
        <f t="shared" si="18"/>
        <v>3.924233876212857E-2</v>
      </c>
      <c r="P39" s="3">
        <f t="shared" si="19"/>
        <v>1.4374392046437534E-2</v>
      </c>
      <c r="Q39" s="3">
        <f t="shared" si="20"/>
        <v>0.12114428772465069</v>
      </c>
      <c r="R39" s="3">
        <f t="shared" si="21"/>
        <v>0.19796467968696707</v>
      </c>
      <c r="S39" s="3">
        <f t="shared" si="22"/>
        <v>9.3206690002820558E-3</v>
      </c>
      <c r="T39" s="3">
        <f t="shared" si="23"/>
        <v>0.12736350426899334</v>
      </c>
      <c r="U39" s="3">
        <f t="shared" si="24"/>
        <v>0.11639742935387343</v>
      </c>
      <c r="V39" s="3">
        <f t="shared" si="25"/>
        <v>7.9940784031072631E-2</v>
      </c>
      <c r="W39" s="3">
        <f t="shared" si="26"/>
        <v>6.2331309932718293E-3</v>
      </c>
      <c r="X39" s="3">
        <f t="shared" si="27"/>
        <v>4.7993280797287208E-2</v>
      </c>
      <c r="Y39" s="3">
        <f t="shared" si="28"/>
        <v>0.11741614584980259</v>
      </c>
      <c r="Z39" s="3">
        <f t="shared" si="29"/>
        <v>0.11174286321755822</v>
      </c>
      <c r="AA39" s="3">
        <f t="shared" si="30"/>
        <v>9.7393617277334366E-2</v>
      </c>
      <c r="AB39" s="3">
        <f t="shared" si="31"/>
        <v>3.33063788904574E-2</v>
      </c>
      <c r="AC39" s="3">
        <f t="shared" si="32"/>
        <v>3.3571439531574876E-2</v>
      </c>
      <c r="AD39" s="3">
        <f t="shared" si="33"/>
        <v>2.369379744924005E-2</v>
      </c>
      <c r="AE39" s="3">
        <f t="shared" si="34"/>
        <v>0.12928612183089139</v>
      </c>
      <c r="AF39" s="3">
        <f t="shared" si="35"/>
        <v>5.3934986268946161E-2</v>
      </c>
      <c r="AG39" s="3">
        <f t="shared" si="36"/>
        <v>9.5497075880161097E-2</v>
      </c>
      <c r="AH39" s="3">
        <f t="shared" si="37"/>
        <v>7.8983378991560604E-2</v>
      </c>
      <c r="AI39" s="3">
        <f t="shared" si="38"/>
        <v>4.3717045142415811E-2</v>
      </c>
      <c r="AJ39" s="3">
        <f t="shared" si="39"/>
        <v>3.0270580192313656E-2</v>
      </c>
      <c r="AK39" s="3">
        <f t="shared" si="40"/>
        <v>9.060010468663493E-2</v>
      </c>
      <c r="AL39" s="3">
        <f t="shared" si="41"/>
        <v>4.5903490936512692E-2</v>
      </c>
      <c r="AM39" s="3">
        <f t="shared" si="42"/>
        <v>8.9707811273296467E-2</v>
      </c>
      <c r="AN39" s="3">
        <f t="shared" si="43"/>
        <v>8.2231849951347469E-3</v>
      </c>
      <c r="AO39" s="3">
        <f t="shared" si="44"/>
        <v>4.2228545543823159E-2</v>
      </c>
      <c r="AP39" s="3">
        <f t="shared" si="45"/>
        <v>2.5317164524067071E-2</v>
      </c>
      <c r="AQ39" s="3">
        <f t="shared" si="46"/>
        <v>5.3994348656952296E-2</v>
      </c>
      <c r="AR39" s="3">
        <f t="shared" si="47"/>
        <v>4.4810433382295511E-2</v>
      </c>
      <c r="AS39" s="3">
        <f t="shared" si="48"/>
        <v>6.3488567397230911E-2</v>
      </c>
      <c r="AT39" s="3">
        <f t="shared" si="49"/>
        <v>5.5337091614249045E-2</v>
      </c>
      <c r="AV39" s="1"/>
      <c r="AW39" s="4">
        <f t="shared" si="50"/>
        <v>-0.39866440330084579</v>
      </c>
      <c r="AX39" s="4">
        <f t="shared" si="51"/>
        <v>-0.4865110056464636</v>
      </c>
      <c r="AY39" s="4">
        <f t="shared" si="52"/>
        <v>-0.38453256369464434</v>
      </c>
      <c r="AZ39" s="4">
        <f t="shared" si="53"/>
        <v>-0.30656796025487049</v>
      </c>
      <c r="BA39" s="4">
        <f t="shared" si="54"/>
        <v>-0.22285220650639165</v>
      </c>
      <c r="BB39" s="4">
        <f t="shared" si="55"/>
        <v>-0.63446997781163328</v>
      </c>
      <c r="BC39" s="4">
        <f t="shared" si="56"/>
        <v>-0.3525534791641427</v>
      </c>
      <c r="BD39" s="4">
        <f t="shared" si="57"/>
        <v>-0.62776882834017689</v>
      </c>
      <c r="BE39" s="4">
        <f t="shared" si="58"/>
        <v>-0.56534973485239204</v>
      </c>
      <c r="BF39" s="4">
        <f t="shared" si="59"/>
        <v>-0.540481788136701</v>
      </c>
      <c r="BG39" s="4">
        <f t="shared" si="60"/>
        <v>-0.40496310836561278</v>
      </c>
      <c r="BH39" s="4">
        <f t="shared" si="61"/>
        <v>-0.3281427164032964</v>
      </c>
      <c r="BI39" s="4">
        <f t="shared" si="62"/>
        <v>-0.53542806509054552</v>
      </c>
      <c r="BJ39" s="4">
        <f t="shared" si="63"/>
        <v>-0.39874389182127012</v>
      </c>
      <c r="BK39" s="4">
        <f t="shared" si="64"/>
        <v>-0.40970996673639004</v>
      </c>
      <c r="BL39" s="4">
        <f t="shared" si="65"/>
        <v>-0.44616661205919084</v>
      </c>
      <c r="BM39" s="4">
        <f t="shared" si="66"/>
        <v>-0.51987426509699164</v>
      </c>
      <c r="BN39" s="4">
        <f t="shared" si="67"/>
        <v>-0.47811411529297626</v>
      </c>
      <c r="BO39" s="4">
        <f t="shared" si="68"/>
        <v>-0.40869125024046088</v>
      </c>
      <c r="BP39" s="4">
        <f t="shared" si="69"/>
        <v>-0.41436453287270525</v>
      </c>
      <c r="BQ39" s="4">
        <f t="shared" si="70"/>
        <v>-0.4287137788129291</v>
      </c>
      <c r="BR39" s="4">
        <f t="shared" si="71"/>
        <v>-0.49280101719980607</v>
      </c>
      <c r="BS39" s="4">
        <f t="shared" si="72"/>
        <v>-0.49253595655868859</v>
      </c>
      <c r="BT39" s="4">
        <f t="shared" si="73"/>
        <v>-0.50241359864102342</v>
      </c>
      <c r="BU39" s="4">
        <f t="shared" si="74"/>
        <v>-0.39682127425937208</v>
      </c>
      <c r="BV39" s="4">
        <f t="shared" si="75"/>
        <v>-0.47217240982131731</v>
      </c>
      <c r="BW39" s="4">
        <f t="shared" si="76"/>
        <v>-0.43061032021010237</v>
      </c>
      <c r="BX39" s="4">
        <f t="shared" si="77"/>
        <v>-0.44712401709870286</v>
      </c>
      <c r="BY39" s="4">
        <f t="shared" si="78"/>
        <v>-0.48239035094784766</v>
      </c>
      <c r="BZ39" s="4">
        <f t="shared" si="79"/>
        <v>-0.49583681589794981</v>
      </c>
      <c r="CA39" s="4">
        <f t="shared" si="80"/>
        <v>-0.43550729140362854</v>
      </c>
      <c r="CB39" s="4">
        <f t="shared" si="81"/>
        <v>-0.48020390515375078</v>
      </c>
      <c r="CC39" s="4">
        <f t="shared" si="82"/>
        <v>-0.436399584816967</v>
      </c>
      <c r="CD39" s="4">
        <f t="shared" si="83"/>
        <v>-0.53433058108539822</v>
      </c>
      <c r="CE39" s="4">
        <f t="shared" si="84"/>
        <v>-0.48387885054644031</v>
      </c>
      <c r="CF39" s="4">
        <f t="shared" si="85"/>
        <v>-0.5007902315661964</v>
      </c>
      <c r="CG39" s="4">
        <f t="shared" si="86"/>
        <v>-0.47211304743331117</v>
      </c>
      <c r="CH39" s="4">
        <f t="shared" si="87"/>
        <v>-0.48129696270796796</v>
      </c>
      <c r="CI39" s="4">
        <f t="shared" si="88"/>
        <v>-0.46261882869303256</v>
      </c>
      <c r="CJ39" s="4">
        <f t="shared" si="89"/>
        <v>-0.47077030447601442</v>
      </c>
      <c r="CL39" t="s">
        <v>82</v>
      </c>
      <c r="CM39">
        <v>-252.23783904446699</v>
      </c>
      <c r="CN39">
        <v>-176.72483631477601</v>
      </c>
      <c r="CO39">
        <v>-75.512367417551005</v>
      </c>
      <c r="CP39">
        <v>-255.08281065549099</v>
      </c>
      <c r="CQ39">
        <v>-178.82384044950001</v>
      </c>
      <c r="CR39">
        <v>-76.258194901384996</v>
      </c>
      <c r="CS39">
        <v>-255.595203505147</v>
      </c>
      <c r="CT39">
        <v>-179.175556574398</v>
      </c>
      <c r="CU39">
        <v>-76.419034139128001</v>
      </c>
      <c r="CV39">
        <v>-254.120977092667</v>
      </c>
      <c r="CW39">
        <v>-178.053289623322</v>
      </c>
      <c r="CX39">
        <v>-76.067198922223</v>
      </c>
      <c r="CY39">
        <v>-255.786036725369</v>
      </c>
      <c r="CZ39">
        <v>-179.310040505854</v>
      </c>
      <c r="DA39">
        <v>-76.475641081933006</v>
      </c>
      <c r="DB39">
        <v>-255.44244265486299</v>
      </c>
      <c r="DC39">
        <v>-179.05316919784499</v>
      </c>
      <c r="DD39">
        <v>-76.388262364791004</v>
      </c>
      <c r="DE39">
        <v>-255.67751184364701</v>
      </c>
      <c r="DF39">
        <v>-179.21909581880399</v>
      </c>
      <c r="DG39">
        <v>-76.457854195134999</v>
      </c>
      <c r="DH39">
        <v>-255.829344226324</v>
      </c>
      <c r="DI39">
        <v>-179.38560183370799</v>
      </c>
      <c r="DJ39">
        <v>-76.442741979350004</v>
      </c>
      <c r="DK39">
        <v>-256.031750343819</v>
      </c>
      <c r="DL39">
        <v>-179.54515250964101</v>
      </c>
      <c r="DM39">
        <v>-76.485696892064993</v>
      </c>
      <c r="DN39">
        <v>-255.86178667814301</v>
      </c>
      <c r="DO39">
        <v>-179.38662312224901</v>
      </c>
      <c r="DP39">
        <v>-76.474302243375007</v>
      </c>
      <c r="DQ39">
        <v>-255.63460519303101</v>
      </c>
      <c r="DR39">
        <v>-179.204453152925</v>
      </c>
      <c r="DS39">
        <v>-76.429506690341</v>
      </c>
      <c r="DT39">
        <v>-255.70137630212</v>
      </c>
      <c r="DU39">
        <v>-179.264094859008</v>
      </c>
      <c r="DV39">
        <v>-76.436758514429002</v>
      </c>
      <c r="DW39">
        <v>-255.47928861509601</v>
      </c>
      <c r="DX39">
        <v>-179.09124444846</v>
      </c>
      <c r="DY39">
        <v>-76.387190907736993</v>
      </c>
      <c r="DZ39">
        <v>-255.65291552270901</v>
      </c>
      <c r="EA39">
        <v>-179.20997865117101</v>
      </c>
      <c r="EB39">
        <v>-76.442301432725003</v>
      </c>
      <c r="EC39">
        <v>-255.63466325158601</v>
      </c>
      <c r="ED39">
        <v>-179.19708838892299</v>
      </c>
      <c r="EE39">
        <v>-76.436921948297993</v>
      </c>
      <c r="EF39">
        <v>-255.63705048151201</v>
      </c>
      <c r="EG39">
        <v>-179.20768853509699</v>
      </c>
      <c r="EH39">
        <v>-76.428650934689998</v>
      </c>
      <c r="EI39">
        <v>-255.835580084588</v>
      </c>
      <c r="EJ39">
        <v>-179.36919189292499</v>
      </c>
      <c r="EK39">
        <v>-76.465559719321007</v>
      </c>
      <c r="EL39">
        <v>-255.79941263245499</v>
      </c>
      <c r="EM39">
        <v>-179.34571774579399</v>
      </c>
      <c r="EN39">
        <v>-76.452932963351003</v>
      </c>
      <c r="EO39">
        <v>-255.626283337373</v>
      </c>
      <c r="EP39">
        <v>-179.20107248393899</v>
      </c>
      <c r="EQ39">
        <v>-76.424559562496995</v>
      </c>
      <c r="ER39">
        <v>-255.61488946090799</v>
      </c>
      <c r="ES39">
        <v>-179.19686071428799</v>
      </c>
      <c r="ET39">
        <v>-76.417368414731996</v>
      </c>
      <c r="EU39">
        <v>-255.598414559654</v>
      </c>
      <c r="EV39">
        <v>-179.19177348787699</v>
      </c>
      <c r="EW39">
        <v>-76.405957872911003</v>
      </c>
      <c r="EX39">
        <v>-255.635838891925</v>
      </c>
      <c r="EY39">
        <v>-179.18937388026899</v>
      </c>
      <c r="EZ39">
        <v>-76.445679683278996</v>
      </c>
      <c r="FA39">
        <v>-255.64077845458601</v>
      </c>
      <c r="FB39">
        <v>-179.20559039499599</v>
      </c>
      <c r="FC39">
        <v>-76.434403153613999</v>
      </c>
      <c r="FD39">
        <v>-255.714117251</v>
      </c>
      <c r="FE39">
        <v>-179.27318785040001</v>
      </c>
      <c r="FF39">
        <v>-76.440128753600007</v>
      </c>
      <c r="FG39">
        <v>-255.927618801291</v>
      </c>
      <c r="FH39">
        <v>-179.44330581887499</v>
      </c>
      <c r="FI39">
        <v>-76.483680607489006</v>
      </c>
      <c r="FJ39">
        <v>-255.66271632199999</v>
      </c>
      <c r="FK39">
        <v>-179.22214115349999</v>
      </c>
      <c r="FL39">
        <v>-76.4398227139</v>
      </c>
      <c r="FM39">
        <v>-255.86038753559299</v>
      </c>
      <c r="FN39">
        <v>-179.376776583164</v>
      </c>
      <c r="FO39">
        <v>-76.482924731232004</v>
      </c>
      <c r="FP39">
        <v>-255.570259819141</v>
      </c>
      <c r="FQ39">
        <v>-179.143679712119</v>
      </c>
      <c r="FR39">
        <v>-76.425867569575004</v>
      </c>
      <c r="FS39">
        <v>-255.49576796800599</v>
      </c>
      <c r="FT39">
        <v>-179.10571598217399</v>
      </c>
      <c r="FU39">
        <v>-76.389283247907002</v>
      </c>
      <c r="FV39">
        <v>-255.61466634488599</v>
      </c>
      <c r="FW39">
        <v>-179.186391321282</v>
      </c>
      <c r="FX39">
        <v>-76.427484857373997</v>
      </c>
      <c r="FY39">
        <v>-255.512297517018</v>
      </c>
      <c r="FZ39">
        <v>-179.106166569355</v>
      </c>
      <c r="GA39">
        <v>-76.405436922646004</v>
      </c>
      <c r="GB39">
        <v>-255.30229105723299</v>
      </c>
      <c r="GC39">
        <v>-178.93850094941101</v>
      </c>
      <c r="GD39">
        <v>-76.363024854220001</v>
      </c>
      <c r="GE39">
        <v>-255.47268711458901</v>
      </c>
      <c r="GF39">
        <v>-179.068188361285</v>
      </c>
      <c r="GG39">
        <v>-76.403803306327006</v>
      </c>
      <c r="GH39">
        <v>-255.644523812545</v>
      </c>
      <c r="GI39">
        <v>-179.21152846550501</v>
      </c>
      <c r="GJ39">
        <v>-76.432143837092994</v>
      </c>
      <c r="GK39">
        <v>-255.28228837</v>
      </c>
      <c r="GL39">
        <v>-178.92181363</v>
      </c>
      <c r="GM39">
        <v>-76.359703629999998</v>
      </c>
      <c r="GN39">
        <v>-255.44039672</v>
      </c>
      <c r="GO39">
        <v>-179.01730895</v>
      </c>
      <c r="GP39">
        <v>-76.422289710000001</v>
      </c>
      <c r="GQ39">
        <v>-255.45958494000001</v>
      </c>
      <c r="GR39">
        <v>-179.04052852999999</v>
      </c>
      <c r="GS39">
        <v>-76.418304050000003</v>
      </c>
      <c r="GT39">
        <v>-255.8416701184</v>
      </c>
      <c r="GU39">
        <v>-179.35360946430001</v>
      </c>
      <c r="GV39">
        <v>-76.487293658599995</v>
      </c>
      <c r="GW39">
        <v>-255.26356145</v>
      </c>
      <c r="GX39">
        <v>-178.90626105999999</v>
      </c>
      <c r="GY39">
        <v>-76.356563159999993</v>
      </c>
      <c r="GZ39">
        <v>-255.48254870119899</v>
      </c>
      <c r="HA39">
        <v>-179.08140677946699</v>
      </c>
      <c r="HB39">
        <v>-76.400391701529003</v>
      </c>
    </row>
    <row r="40" spans="1:210" ht="17" x14ac:dyDescent="0.25">
      <c r="A40" s="5">
        <v>3</v>
      </c>
      <c r="B40" t="s">
        <v>72</v>
      </c>
      <c r="C40" t="s">
        <v>2</v>
      </c>
      <c r="D40" t="s">
        <v>12</v>
      </c>
      <c r="E40" s="3">
        <v>1.5</v>
      </c>
      <c r="F40" s="2">
        <v>-0.33602877483835464</v>
      </c>
      <c r="G40" s="3">
        <f t="shared" si="10"/>
        <v>5.7332963041566876E-2</v>
      </c>
      <c r="H40" s="3">
        <f t="shared" si="11"/>
        <v>8.5558570589804317E-3</v>
      </c>
      <c r="I40" s="3">
        <f t="shared" si="12"/>
        <v>7.6004476842433666E-2</v>
      </c>
      <c r="J40" s="3">
        <f t="shared" si="13"/>
        <v>0.17445886685756465</v>
      </c>
      <c r="K40" s="3">
        <f t="shared" si="14"/>
        <v>0.22904824319228759</v>
      </c>
      <c r="L40" s="3">
        <f t="shared" si="15"/>
        <v>2.225390182561493E-2</v>
      </c>
      <c r="M40" s="3">
        <f t="shared" si="16"/>
        <v>0.18742738543385548</v>
      </c>
      <c r="N40" s="3">
        <f t="shared" si="17"/>
        <v>4.6961421336416509E-2</v>
      </c>
      <c r="O40" s="3">
        <f t="shared" si="18"/>
        <v>1.7929146532420392E-2</v>
      </c>
      <c r="P40" s="3">
        <f t="shared" si="19"/>
        <v>8.808896491976248E-3</v>
      </c>
      <c r="Q40" s="3">
        <f t="shared" si="20"/>
        <v>7.7727492411811927E-2</v>
      </c>
      <c r="R40" s="3">
        <f t="shared" si="21"/>
        <v>4.7691497947077111E-2</v>
      </c>
      <c r="S40" s="3">
        <f t="shared" si="22"/>
        <v>1.9663201276142517E-2</v>
      </c>
      <c r="T40" s="3">
        <f t="shared" si="23"/>
        <v>0.1393998489665538</v>
      </c>
      <c r="U40" s="3">
        <f t="shared" si="24"/>
        <v>0.13013289095380365</v>
      </c>
      <c r="V40" s="3">
        <f t="shared" si="25"/>
        <v>9.597635909945948E-2</v>
      </c>
      <c r="W40" s="3">
        <f t="shared" si="26"/>
        <v>1.6620213190082833E-2</v>
      </c>
      <c r="X40" s="3">
        <f t="shared" si="27"/>
        <v>3.8026346242452824E-2</v>
      </c>
      <c r="Y40" s="3">
        <f t="shared" si="28"/>
        <v>7.4524382712831405E-2</v>
      </c>
      <c r="Z40" s="3">
        <f t="shared" si="29"/>
        <v>7.112897275123603E-2</v>
      </c>
      <c r="AA40" s="3">
        <f t="shared" si="30"/>
        <v>6.4523258682221862E-2</v>
      </c>
      <c r="AB40" s="3">
        <f t="shared" si="31"/>
        <v>6.4679392439893235E-2</v>
      </c>
      <c r="AC40" s="3">
        <f t="shared" si="32"/>
        <v>3.5895706130725513E-2</v>
      </c>
      <c r="AD40" s="3">
        <f t="shared" si="33"/>
        <v>1.9083201782705339E-2</v>
      </c>
      <c r="AE40" s="3">
        <f t="shared" si="34"/>
        <v>0.12601050995350371</v>
      </c>
      <c r="AF40" s="3">
        <f t="shared" si="35"/>
        <v>1.8598387940790828E-2</v>
      </c>
      <c r="AG40" s="3">
        <f t="shared" si="36"/>
        <v>6.5506673362309031E-2</v>
      </c>
      <c r="AH40" s="3">
        <f t="shared" si="37"/>
        <v>7.8425015028615208E-2</v>
      </c>
      <c r="AI40" s="3">
        <f t="shared" si="38"/>
        <v>3.4093244710903636E-2</v>
      </c>
      <c r="AJ40" s="3">
        <f t="shared" si="39"/>
        <v>1.9347289146977309E-2</v>
      </c>
      <c r="AK40" s="3">
        <f t="shared" si="40"/>
        <v>5.1884621824985599E-2</v>
      </c>
      <c r="AL40" s="3">
        <f t="shared" si="41"/>
        <v>4.7325490475808862E-2</v>
      </c>
      <c r="AM40" s="3">
        <f t="shared" si="42"/>
        <v>7.9916935190191163E-2</v>
      </c>
      <c r="AN40" s="3">
        <f t="shared" si="43"/>
        <v>2.6884012703520699E-2</v>
      </c>
      <c r="AO40" s="3">
        <f t="shared" si="44"/>
        <v>4.2210001665015207E-2</v>
      </c>
      <c r="AP40" s="3">
        <f t="shared" si="45"/>
        <v>2.9295856147670163E-2</v>
      </c>
      <c r="AQ40" s="3">
        <f t="shared" si="46"/>
        <v>4.3082239866386263E-2</v>
      </c>
      <c r="AR40" s="3">
        <f t="shared" si="47"/>
        <v>2.8652094139598239E-2</v>
      </c>
      <c r="AS40" s="3">
        <f t="shared" si="48"/>
        <v>5.6661545428509874E-2</v>
      </c>
      <c r="AT40" s="3">
        <f t="shared" si="49"/>
        <v>3.8315495090900653E-2</v>
      </c>
      <c r="AV40" s="1"/>
      <c r="AW40" s="4">
        <f t="shared" si="50"/>
        <v>-0.27869581179678776</v>
      </c>
      <c r="AX40" s="4">
        <f t="shared" si="51"/>
        <v>-0.32747291777937421</v>
      </c>
      <c r="AY40" s="4">
        <f t="shared" si="52"/>
        <v>-0.26002429799592097</v>
      </c>
      <c r="AZ40" s="4">
        <f t="shared" si="53"/>
        <v>-0.16156990798078999</v>
      </c>
      <c r="BA40" s="4">
        <f t="shared" si="54"/>
        <v>-0.10698053164606705</v>
      </c>
      <c r="BB40" s="4">
        <f t="shared" si="55"/>
        <v>-0.35828267666396957</v>
      </c>
      <c r="BC40" s="4">
        <f t="shared" si="56"/>
        <v>-0.14860138940449916</v>
      </c>
      <c r="BD40" s="4">
        <f t="shared" si="57"/>
        <v>-0.38299019617477115</v>
      </c>
      <c r="BE40" s="4">
        <f t="shared" si="58"/>
        <v>-0.31809962830593425</v>
      </c>
      <c r="BF40" s="4">
        <f t="shared" si="59"/>
        <v>-0.32721987834637839</v>
      </c>
      <c r="BG40" s="4">
        <f t="shared" si="60"/>
        <v>-0.25830128242654271</v>
      </c>
      <c r="BH40" s="4">
        <f t="shared" si="61"/>
        <v>-0.28833727689127753</v>
      </c>
      <c r="BI40" s="4">
        <f t="shared" si="62"/>
        <v>-0.31636557356221212</v>
      </c>
      <c r="BJ40" s="4">
        <f t="shared" si="63"/>
        <v>-0.19662892587180084</v>
      </c>
      <c r="BK40" s="4">
        <f t="shared" si="64"/>
        <v>-0.20589588388455099</v>
      </c>
      <c r="BL40" s="4">
        <f t="shared" si="65"/>
        <v>-0.24005241573889516</v>
      </c>
      <c r="BM40" s="4">
        <f t="shared" si="66"/>
        <v>-0.3194085616482718</v>
      </c>
      <c r="BN40" s="4">
        <f t="shared" si="67"/>
        <v>-0.29800242859590181</v>
      </c>
      <c r="BO40" s="4">
        <f t="shared" si="68"/>
        <v>-0.26150439212552323</v>
      </c>
      <c r="BP40" s="4">
        <f t="shared" si="69"/>
        <v>-0.26489980208711861</v>
      </c>
      <c r="BQ40" s="4">
        <f t="shared" si="70"/>
        <v>-0.27150551615613278</v>
      </c>
      <c r="BR40" s="4">
        <f t="shared" si="71"/>
        <v>-0.2713493823984614</v>
      </c>
      <c r="BS40" s="4">
        <f t="shared" si="72"/>
        <v>-0.30013306870762912</v>
      </c>
      <c r="BT40" s="4">
        <f t="shared" si="73"/>
        <v>-0.3169455730556493</v>
      </c>
      <c r="BU40" s="4">
        <f t="shared" si="74"/>
        <v>-0.21001826488485092</v>
      </c>
      <c r="BV40" s="4">
        <f t="shared" si="75"/>
        <v>-0.31743038689756381</v>
      </c>
      <c r="BW40" s="4">
        <f t="shared" si="76"/>
        <v>-0.27052210147604561</v>
      </c>
      <c r="BX40" s="4">
        <f t="shared" si="77"/>
        <v>-0.25760375980973943</v>
      </c>
      <c r="BY40" s="4">
        <f t="shared" si="78"/>
        <v>-0.301935530127451</v>
      </c>
      <c r="BZ40" s="4">
        <f t="shared" si="79"/>
        <v>-0.31668148569137733</v>
      </c>
      <c r="CA40" s="4">
        <f t="shared" si="80"/>
        <v>-0.28414415301336904</v>
      </c>
      <c r="CB40" s="4">
        <f t="shared" si="81"/>
        <v>-0.28870328436254578</v>
      </c>
      <c r="CC40" s="4">
        <f t="shared" si="82"/>
        <v>-0.25611183964816348</v>
      </c>
      <c r="CD40" s="4">
        <f t="shared" si="83"/>
        <v>-0.30914476213483394</v>
      </c>
      <c r="CE40" s="4">
        <f t="shared" si="84"/>
        <v>-0.29381877317333943</v>
      </c>
      <c r="CF40" s="4">
        <f t="shared" si="85"/>
        <v>-0.30673291869068448</v>
      </c>
      <c r="CG40" s="4">
        <f t="shared" si="86"/>
        <v>-0.29294653497196838</v>
      </c>
      <c r="CH40" s="4">
        <f t="shared" si="87"/>
        <v>-0.3073766806987564</v>
      </c>
      <c r="CI40" s="4">
        <f t="shared" si="88"/>
        <v>-0.27936722940984476</v>
      </c>
      <c r="CJ40" s="4">
        <f t="shared" si="89"/>
        <v>-0.29771327974745398</v>
      </c>
      <c r="CL40" t="s">
        <v>81</v>
      </c>
      <c r="CM40">
        <v>-252.23757918129999</v>
      </c>
      <c r="CN40">
        <v>-176.72479612106301</v>
      </c>
      <c r="CO40">
        <v>-75.512338930208998</v>
      </c>
      <c r="CP40">
        <v>-255.082284436484</v>
      </c>
      <c r="CQ40">
        <v>-178.82382244587501</v>
      </c>
      <c r="CR40">
        <v>-76.257940129318001</v>
      </c>
      <c r="CS40">
        <v>-255.59493575143799</v>
      </c>
      <c r="CT40">
        <v>-179.17555261679101</v>
      </c>
      <c r="CU40">
        <v>-76.418968759568997</v>
      </c>
      <c r="CV40">
        <v>-254.12075152599201</v>
      </c>
      <c r="CW40">
        <v>-178.05328949792201</v>
      </c>
      <c r="CX40">
        <v>-76.067204550043002</v>
      </c>
      <c r="CY40">
        <v>-255.78585595483099</v>
      </c>
      <c r="CZ40">
        <v>-179.310040148609</v>
      </c>
      <c r="DA40">
        <v>-76.475645321900004</v>
      </c>
      <c r="DB40">
        <v>-255.442005850534</v>
      </c>
      <c r="DC40">
        <v>-179.05316883175399</v>
      </c>
      <c r="DD40">
        <v>-76.388266059014995</v>
      </c>
      <c r="DE40">
        <v>-255.67719094180401</v>
      </c>
      <c r="DF40">
        <v>-179.21909578286301</v>
      </c>
      <c r="DG40">
        <v>-76.457858347563004</v>
      </c>
      <c r="DH40">
        <v>-255.828956697439</v>
      </c>
      <c r="DI40">
        <v>-179.385600128764</v>
      </c>
      <c r="DJ40">
        <v>-76.442746234973001</v>
      </c>
      <c r="DK40">
        <v>-256.03135890959902</v>
      </c>
      <c r="DL40">
        <v>-179.545150783228</v>
      </c>
      <c r="DM40">
        <v>-76.485701202366997</v>
      </c>
      <c r="DN40">
        <v>-255.861447761156</v>
      </c>
      <c r="DO40">
        <v>-179.386622487605</v>
      </c>
      <c r="DP40">
        <v>-76.474303815504001</v>
      </c>
      <c r="DQ40">
        <v>-255.634375213467</v>
      </c>
      <c r="DR40">
        <v>-179.204452796429</v>
      </c>
      <c r="DS40">
        <v>-76.429510787759995</v>
      </c>
      <c r="DT40">
        <v>-255.70131535354199</v>
      </c>
      <c r="DU40">
        <v>-179.264094121081</v>
      </c>
      <c r="DV40">
        <v>-76.436761737780998</v>
      </c>
      <c r="DW40">
        <v>-255.47894351409701</v>
      </c>
      <c r="DX40">
        <v>-179.091244094198</v>
      </c>
      <c r="DY40">
        <v>-76.387195259286997</v>
      </c>
      <c r="DZ40">
        <v>-255.65259817227999</v>
      </c>
      <c r="EA40">
        <v>-179.20997866463699</v>
      </c>
      <c r="EB40">
        <v>-76.442306159517003</v>
      </c>
      <c r="EC40">
        <v>-255.634342980318</v>
      </c>
      <c r="ED40">
        <v>-179.197088358874</v>
      </c>
      <c r="EE40">
        <v>-76.436926505480997</v>
      </c>
      <c r="EF40">
        <v>-255.63672725892101</v>
      </c>
      <c r="EG40">
        <v>-179.20768856062</v>
      </c>
      <c r="EH40">
        <v>-76.428656150441995</v>
      </c>
      <c r="EI40">
        <v>-255.83526224497899</v>
      </c>
      <c r="EJ40">
        <v>-179.36919131027699</v>
      </c>
      <c r="EK40">
        <v>-76.465561924780005</v>
      </c>
      <c r="EL40">
        <v>-255.79912815954</v>
      </c>
      <c r="EM40">
        <v>-179.345717222741</v>
      </c>
      <c r="EN40">
        <v>-76.452936039720001</v>
      </c>
      <c r="EO40">
        <v>-255.62605294565</v>
      </c>
      <c r="EP40">
        <v>-179.20107217792199</v>
      </c>
      <c r="EQ40">
        <v>-76.42456403397</v>
      </c>
      <c r="ER40">
        <v>-255.61465558757399</v>
      </c>
      <c r="ES40">
        <v>-179.196860464791</v>
      </c>
      <c r="ET40">
        <v>-76.417372978095003</v>
      </c>
      <c r="EU40">
        <v>-255.5981687865</v>
      </c>
      <c r="EV40">
        <v>-179.19177327824701</v>
      </c>
      <c r="EW40">
        <v>-76.405962836689994</v>
      </c>
      <c r="EX40">
        <v>-255.63549019346601</v>
      </c>
      <c r="EY40">
        <v>-179.18937388893599</v>
      </c>
      <c r="EZ40">
        <v>-76.445683881782003</v>
      </c>
      <c r="FA40">
        <v>-255.640475299298</v>
      </c>
      <c r="FB40">
        <v>-179.205590157915</v>
      </c>
      <c r="FC40">
        <v>-76.434406848913</v>
      </c>
      <c r="FD40">
        <v>-255.71381970179999</v>
      </c>
      <c r="FE40">
        <v>-179.27318746649999</v>
      </c>
      <c r="FF40">
        <v>-76.440127150400002</v>
      </c>
      <c r="FG40">
        <v>-255.92732546063601</v>
      </c>
      <c r="FH40">
        <v>-179.443305670364</v>
      </c>
      <c r="FI40">
        <v>-76.483685104876997</v>
      </c>
      <c r="FJ40">
        <v>-255.6624671653</v>
      </c>
      <c r="FK40">
        <v>-179.22214067100001</v>
      </c>
      <c r="FL40">
        <v>-76.439820636799993</v>
      </c>
      <c r="FM40">
        <v>-255.86013551081101</v>
      </c>
      <c r="FN40">
        <v>-179.376776646417</v>
      </c>
      <c r="FO40">
        <v>-76.482927760001999</v>
      </c>
      <c r="FP40">
        <v>-255.56995196541399</v>
      </c>
      <c r="FQ40">
        <v>-179.14367615274699</v>
      </c>
      <c r="FR40">
        <v>-76.425865294961994</v>
      </c>
      <c r="FS40">
        <v>-255.49547979970299</v>
      </c>
      <c r="FT40">
        <v>-179.10571397306899</v>
      </c>
      <c r="FU40">
        <v>-76.389284661759007</v>
      </c>
      <c r="FV40">
        <v>-255.61437580830901</v>
      </c>
      <c r="FW40">
        <v>-179.186387972929</v>
      </c>
      <c r="FX40">
        <v>-76.427483171329996</v>
      </c>
      <c r="FY40">
        <v>-255.51204160614901</v>
      </c>
      <c r="FZ40">
        <v>-179.10615966520899</v>
      </c>
      <c r="GA40">
        <v>-76.405429128427997</v>
      </c>
      <c r="GB40">
        <v>-255.30197050206101</v>
      </c>
      <c r="GC40">
        <v>-178.93849388871101</v>
      </c>
      <c r="GD40">
        <v>-76.363016535400007</v>
      </c>
      <c r="GE40">
        <v>-255.472385306723</v>
      </c>
      <c r="GF40">
        <v>-179.06818163524801</v>
      </c>
      <c r="GG40">
        <v>-76.403795531295998</v>
      </c>
      <c r="GH40">
        <v>-255.64414903942</v>
      </c>
      <c r="GI40">
        <v>-179.21152113292499</v>
      </c>
      <c r="GJ40">
        <v>-76.432135252978</v>
      </c>
      <c r="GK40">
        <v>-255.28196016999999</v>
      </c>
      <c r="GL40">
        <v>-178.92180454000001</v>
      </c>
      <c r="GM40">
        <v>-76.359687399999999</v>
      </c>
      <c r="GN40">
        <v>-255.44002626</v>
      </c>
      <c r="GO40">
        <v>-179.01728696000001</v>
      </c>
      <c r="GP40">
        <v>-76.422250489999996</v>
      </c>
      <c r="GQ40">
        <v>-255.45924614</v>
      </c>
      <c r="GR40">
        <v>-179.04050939000001</v>
      </c>
      <c r="GS40">
        <v>-76.418269910000006</v>
      </c>
      <c r="GT40">
        <v>-255.8413784807</v>
      </c>
      <c r="GU40">
        <v>-179.35360477649999</v>
      </c>
      <c r="GV40">
        <v>-76.487283868299997</v>
      </c>
      <c r="GW40">
        <v>-255.26324416</v>
      </c>
      <c r="GX40">
        <v>-178.90625198999999</v>
      </c>
      <c r="GY40">
        <v>-76.356546969999997</v>
      </c>
      <c r="GZ40">
        <v>-255.48226252332199</v>
      </c>
      <c r="HA40">
        <v>-179.081401159423</v>
      </c>
      <c r="HB40">
        <v>-76.400386927607997</v>
      </c>
    </row>
    <row r="41" spans="1:210" ht="17" x14ac:dyDescent="0.25">
      <c r="A41" s="5">
        <v>3</v>
      </c>
      <c r="B41" t="s">
        <v>72</v>
      </c>
      <c r="C41" t="s">
        <v>2</v>
      </c>
      <c r="D41" t="s">
        <v>12</v>
      </c>
      <c r="E41" s="3">
        <v>2</v>
      </c>
      <c r="F41" s="2">
        <v>-0.14075745954842175</v>
      </c>
      <c r="G41" s="3">
        <f t="shared" si="10"/>
        <v>1.5470596387941959E-2</v>
      </c>
      <c r="H41" s="3">
        <f t="shared" si="11"/>
        <v>2.6386230900695695E-3</v>
      </c>
      <c r="I41" s="3">
        <f t="shared" si="12"/>
        <v>2.1041062210456138E-2</v>
      </c>
      <c r="J41" s="3">
        <f t="shared" si="13"/>
        <v>0.16632103693766626</v>
      </c>
      <c r="K41" s="3">
        <f t="shared" si="14"/>
        <v>0.10465578693668134</v>
      </c>
      <c r="L41" s="3">
        <f t="shared" si="15"/>
        <v>4.2212210546473755E-2</v>
      </c>
      <c r="M41" s="3">
        <f t="shared" si="16"/>
        <v>0.1378418872618313</v>
      </c>
      <c r="N41" s="3">
        <f t="shared" si="17"/>
        <v>1.7567707867017446E-2</v>
      </c>
      <c r="O41" s="3">
        <f t="shared" si="18"/>
        <v>5.126446618219721E-2</v>
      </c>
      <c r="P41" s="3">
        <f t="shared" si="19"/>
        <v>5.6777220592720071E-2</v>
      </c>
      <c r="Q41" s="3">
        <f t="shared" si="20"/>
        <v>2.7390873525795278E-2</v>
      </c>
      <c r="R41" s="3">
        <f t="shared" si="21"/>
        <v>1.6241346238315968E-2</v>
      </c>
      <c r="S41" s="3">
        <f t="shared" si="22"/>
        <v>4.2050844593091039E-2</v>
      </c>
      <c r="T41" s="3">
        <f t="shared" si="23"/>
        <v>0.10233579834408607</v>
      </c>
      <c r="U41" s="3">
        <f t="shared" si="24"/>
        <v>9.7140524837722925E-2</v>
      </c>
      <c r="V41" s="3">
        <f t="shared" si="25"/>
        <v>7.0078737134275093E-2</v>
      </c>
      <c r="W41" s="3">
        <f t="shared" si="26"/>
        <v>5.3105267190542968E-2</v>
      </c>
      <c r="X41" s="3">
        <f t="shared" si="27"/>
        <v>5.4258947792154927E-2</v>
      </c>
      <c r="Y41" s="3">
        <f t="shared" si="28"/>
        <v>2.6742399565831271E-2</v>
      </c>
      <c r="Z41" s="3">
        <f t="shared" si="29"/>
        <v>2.6667011813362007E-2</v>
      </c>
      <c r="AA41" s="3">
        <f t="shared" si="30"/>
        <v>2.2194419661647757E-2</v>
      </c>
      <c r="AB41" s="3">
        <f t="shared" si="31"/>
        <v>5.1458215369327751E-2</v>
      </c>
      <c r="AC41" s="3">
        <f t="shared" si="32"/>
        <v>2.7929637507845578E-2</v>
      </c>
      <c r="AD41" s="3">
        <f t="shared" si="33"/>
        <v>8.3075861088175995E-3</v>
      </c>
      <c r="AE41" s="3">
        <f t="shared" si="34"/>
        <v>0.11419302207371992</v>
      </c>
      <c r="AF41" s="3">
        <f t="shared" si="35"/>
        <v>7.0882257616111666E-4</v>
      </c>
      <c r="AG41" s="3">
        <f t="shared" si="36"/>
        <v>5.0096714305055356E-2</v>
      </c>
      <c r="AH41" s="3">
        <f t="shared" si="37"/>
        <v>4.7012931818009279E-2</v>
      </c>
      <c r="AI41" s="3">
        <f t="shared" si="38"/>
        <v>2.8005283759249253E-2</v>
      </c>
      <c r="AJ41" s="3">
        <f t="shared" si="39"/>
        <v>1.9036574750841889E-2</v>
      </c>
      <c r="AK41" s="3">
        <f t="shared" si="40"/>
        <v>1.9561254259541722E-2</v>
      </c>
      <c r="AL41" s="3">
        <f t="shared" si="41"/>
        <v>3.4254227930738096E-2</v>
      </c>
      <c r="AM41" s="3">
        <f t="shared" si="42"/>
        <v>5.5332135866976953E-2</v>
      </c>
      <c r="AN41" s="3">
        <f t="shared" si="43"/>
        <v>4.0329853970674609E-2</v>
      </c>
      <c r="AO41" s="3">
        <f t="shared" si="44"/>
        <v>2.5760068587327642E-2</v>
      </c>
      <c r="AP41" s="3">
        <f t="shared" si="45"/>
        <v>3.8730689950969385E-2</v>
      </c>
      <c r="AQ41" s="3">
        <f t="shared" si="46"/>
        <v>3.9929233101504105E-2</v>
      </c>
      <c r="AR41" s="3">
        <f t="shared" si="47"/>
        <v>9.3527031772518143E-3</v>
      </c>
      <c r="AS41" s="3">
        <f t="shared" si="48"/>
        <v>3.5793945497670565E-2</v>
      </c>
      <c r="AT41" s="3">
        <f t="shared" si="49"/>
        <v>1.8027105236561577E-2</v>
      </c>
      <c r="AV41" s="1"/>
      <c r="AW41" s="4">
        <f t="shared" si="50"/>
        <v>-0.12528686316047979</v>
      </c>
      <c r="AX41" s="4">
        <f t="shared" si="51"/>
        <v>-0.14339608263849132</v>
      </c>
      <c r="AY41" s="4">
        <f t="shared" si="52"/>
        <v>-0.11971639733796562</v>
      </c>
      <c r="AZ41" s="4">
        <f t="shared" si="53"/>
        <v>2.5563577389244502E-2</v>
      </c>
      <c r="BA41" s="4">
        <f t="shared" si="54"/>
        <v>-3.610167261174041E-2</v>
      </c>
      <c r="BB41" s="4">
        <f t="shared" si="55"/>
        <v>-9.8545249001947999E-2</v>
      </c>
      <c r="BC41" s="4">
        <f t="shared" si="56"/>
        <v>-2.9155722865904393E-3</v>
      </c>
      <c r="BD41" s="4">
        <f t="shared" si="57"/>
        <v>-0.1583251674154392</v>
      </c>
      <c r="BE41" s="4">
        <f t="shared" si="58"/>
        <v>-8.9492993366224544E-2</v>
      </c>
      <c r="BF41" s="4">
        <f t="shared" si="59"/>
        <v>-8.3980238955701683E-2</v>
      </c>
      <c r="BG41" s="4">
        <f t="shared" si="60"/>
        <v>-0.11336658602262648</v>
      </c>
      <c r="BH41" s="4">
        <f t="shared" si="61"/>
        <v>-0.12451611331010579</v>
      </c>
      <c r="BI41" s="4">
        <f t="shared" si="62"/>
        <v>-9.8706614955330715E-2</v>
      </c>
      <c r="BJ41" s="4">
        <f t="shared" si="63"/>
        <v>-3.842166120433569E-2</v>
      </c>
      <c r="BK41" s="4">
        <f t="shared" si="64"/>
        <v>-4.3616934710698829E-2</v>
      </c>
      <c r="BL41" s="4">
        <f t="shared" si="65"/>
        <v>-7.0678722414146661E-2</v>
      </c>
      <c r="BM41" s="4">
        <f t="shared" si="66"/>
        <v>-8.7652192357878786E-2</v>
      </c>
      <c r="BN41" s="4">
        <f t="shared" si="67"/>
        <v>-8.6498511756266827E-2</v>
      </c>
      <c r="BO41" s="4">
        <f t="shared" si="68"/>
        <v>-0.11401505998259048</v>
      </c>
      <c r="BP41" s="4">
        <f t="shared" si="69"/>
        <v>-0.11409044773505975</v>
      </c>
      <c r="BQ41" s="4">
        <f t="shared" si="70"/>
        <v>-0.118563039886774</v>
      </c>
      <c r="BR41" s="4">
        <f t="shared" si="71"/>
        <v>-8.9299244179094003E-2</v>
      </c>
      <c r="BS41" s="4">
        <f t="shared" si="72"/>
        <v>-0.11282782204057618</v>
      </c>
      <c r="BT41" s="4">
        <f t="shared" si="73"/>
        <v>-0.13244987343960415</v>
      </c>
      <c r="BU41" s="4">
        <f t="shared" si="74"/>
        <v>-2.6564437474701826E-2</v>
      </c>
      <c r="BV41" s="4">
        <f t="shared" si="75"/>
        <v>-0.14004863697226064</v>
      </c>
      <c r="BW41" s="4">
        <f t="shared" si="76"/>
        <v>-9.0660745243366397E-2</v>
      </c>
      <c r="BX41" s="4">
        <f t="shared" si="77"/>
        <v>-9.3744527730412475E-2</v>
      </c>
      <c r="BY41" s="4">
        <f t="shared" si="78"/>
        <v>-0.1127521757891725</v>
      </c>
      <c r="BZ41" s="4">
        <f t="shared" si="79"/>
        <v>-0.12172088479757986</v>
      </c>
      <c r="CA41" s="4">
        <f t="shared" si="80"/>
        <v>-0.12119620528888003</v>
      </c>
      <c r="CB41" s="4">
        <f t="shared" si="81"/>
        <v>-0.10650323161768366</v>
      </c>
      <c r="CC41" s="4">
        <f t="shared" si="82"/>
        <v>-8.5425323681444801E-2</v>
      </c>
      <c r="CD41" s="4">
        <f t="shared" si="83"/>
        <v>-0.10042760557774714</v>
      </c>
      <c r="CE41" s="4">
        <f t="shared" si="84"/>
        <v>-0.11499739096109411</v>
      </c>
      <c r="CF41" s="4">
        <f t="shared" si="85"/>
        <v>-0.10202676959745237</v>
      </c>
      <c r="CG41" s="4">
        <f t="shared" si="86"/>
        <v>-0.10082822644691765</v>
      </c>
      <c r="CH41" s="4">
        <f t="shared" si="87"/>
        <v>-0.13140475637116994</v>
      </c>
      <c r="CI41" s="4">
        <f t="shared" si="88"/>
        <v>-0.10496351405075119</v>
      </c>
      <c r="CJ41" s="4">
        <f t="shared" si="89"/>
        <v>-0.12273035431186018</v>
      </c>
      <c r="CL41" t="s">
        <v>80</v>
      </c>
      <c r="CM41">
        <v>-252.23731467966999</v>
      </c>
      <c r="CN41">
        <v>-176.72478156809899</v>
      </c>
      <c r="CO41">
        <v>-75.512333454254005</v>
      </c>
      <c r="CP41">
        <v>-255.08184182672099</v>
      </c>
      <c r="CQ41">
        <v>-178.82379477512299</v>
      </c>
      <c r="CR41">
        <v>-76.257818535403999</v>
      </c>
      <c r="CS41">
        <v>-255.59463227859601</v>
      </c>
      <c r="CT41">
        <v>-179.17554685868799</v>
      </c>
      <c r="CU41">
        <v>-76.418894639692994</v>
      </c>
      <c r="CV41">
        <v>-254.120453910104</v>
      </c>
      <c r="CW41">
        <v>-178.05328956583</v>
      </c>
      <c r="CX41">
        <v>-76.067205082426</v>
      </c>
      <c r="CY41">
        <v>-255.78574354742099</v>
      </c>
      <c r="CZ41">
        <v>-179.31003972680699</v>
      </c>
      <c r="DA41">
        <v>-76.475646288939004</v>
      </c>
      <c r="DB41">
        <v>-255.44159139433299</v>
      </c>
      <c r="DC41">
        <v>-179.053168111953</v>
      </c>
      <c r="DD41">
        <v>-76.388266240535998</v>
      </c>
      <c r="DE41">
        <v>-255.67695948391199</v>
      </c>
      <c r="DF41">
        <v>-179.21909574090799</v>
      </c>
      <c r="DG41">
        <v>-76.457859096744002</v>
      </c>
      <c r="DH41">
        <v>-255.82859879058299</v>
      </c>
      <c r="DI41">
        <v>-179.38559901547401</v>
      </c>
      <c r="DJ41">
        <v>-76.442747467904994</v>
      </c>
      <c r="DK41">
        <v>-256.030994677264</v>
      </c>
      <c r="DL41">
        <v>-179.54514965467601</v>
      </c>
      <c r="DM41">
        <v>-76.485702406431002</v>
      </c>
      <c r="DN41">
        <v>-255.86105627811099</v>
      </c>
      <c r="DO41">
        <v>-179.38662147042999</v>
      </c>
      <c r="DP41">
        <v>-76.474300976657005</v>
      </c>
      <c r="DQ41">
        <v>-255.634144052491</v>
      </c>
      <c r="DR41">
        <v>-179.204452309365</v>
      </c>
      <c r="DS41">
        <v>-76.429511081979001</v>
      </c>
      <c r="DT41">
        <v>-255.70105279969999</v>
      </c>
      <c r="DU41">
        <v>-179.26409425357701</v>
      </c>
      <c r="DV41">
        <v>-76.436760117074002</v>
      </c>
      <c r="DW41">
        <v>-255.47859653751499</v>
      </c>
      <c r="DX41">
        <v>-179.091243514247</v>
      </c>
      <c r="DY41">
        <v>-76.387195724270995</v>
      </c>
      <c r="DZ41">
        <v>-255.65234703643</v>
      </c>
      <c r="EA41">
        <v>-179.209978764049</v>
      </c>
      <c r="EB41">
        <v>-76.442307043569002</v>
      </c>
      <c r="EC41">
        <v>-255.634085197145</v>
      </c>
      <c r="ED41">
        <v>-179.19708836819601</v>
      </c>
      <c r="EE41">
        <v>-76.436927320942004</v>
      </c>
      <c r="EF41">
        <v>-255.636458457814</v>
      </c>
      <c r="EG41">
        <v>-179.20768873920201</v>
      </c>
      <c r="EH41">
        <v>-76.428657084902994</v>
      </c>
      <c r="EI41">
        <v>-255.83488978503499</v>
      </c>
      <c r="EJ41">
        <v>-179.36919040738101</v>
      </c>
      <c r="EK41">
        <v>-76.465559694999996</v>
      </c>
      <c r="EL41">
        <v>-255.79878893703199</v>
      </c>
      <c r="EM41">
        <v>-179.345716461639</v>
      </c>
      <c r="EN41">
        <v>-76.452934631245995</v>
      </c>
      <c r="EO41">
        <v>-255.62581805288099</v>
      </c>
      <c r="EP41">
        <v>-179.20107180422599</v>
      </c>
      <c r="EQ41">
        <v>-76.424564554099007</v>
      </c>
      <c r="ER41">
        <v>-255.61441528650201</v>
      </c>
      <c r="ES41">
        <v>-179.196860236715</v>
      </c>
      <c r="ET41">
        <v>-76.417373235092995</v>
      </c>
      <c r="EU41">
        <v>-255.597918259929</v>
      </c>
      <c r="EV41">
        <v>-179.19177323672</v>
      </c>
      <c r="EW41">
        <v>-76.405956080986002</v>
      </c>
      <c r="EX41">
        <v>-255.63520039616401</v>
      </c>
      <c r="EY41">
        <v>-179.18937395876199</v>
      </c>
      <c r="EZ41">
        <v>-76.445684130003997</v>
      </c>
      <c r="FA41">
        <v>-255.64017649191999</v>
      </c>
      <c r="FB41">
        <v>-179.20558999869201</v>
      </c>
      <c r="FC41">
        <v>-76.434406690656004</v>
      </c>
      <c r="FD41">
        <v>-255.71352318780001</v>
      </c>
      <c r="FE41">
        <v>-179.2731868473</v>
      </c>
      <c r="FF41">
        <v>-76.440125268200006</v>
      </c>
      <c r="FG41">
        <v>-255.92703342764801</v>
      </c>
      <c r="FH41">
        <v>-179.44330552413501</v>
      </c>
      <c r="FI41">
        <v>-76.483685570389</v>
      </c>
      <c r="FJ41">
        <v>-255.662180417</v>
      </c>
      <c r="FK41">
        <v>-179.22213972270001</v>
      </c>
      <c r="FL41">
        <v>-76.439817512600001</v>
      </c>
      <c r="FM41">
        <v>-255.85984817554399</v>
      </c>
      <c r="FN41">
        <v>-179.376776849838</v>
      </c>
      <c r="FO41">
        <v>-76.482926848618007</v>
      </c>
      <c r="FP41">
        <v>-255.569679062424</v>
      </c>
      <c r="FQ41">
        <v>-179.14367208792001</v>
      </c>
      <c r="FR41">
        <v>-76.425857583096004</v>
      </c>
      <c r="FS41">
        <v>-255.495172467575</v>
      </c>
      <c r="FT41">
        <v>-179.10571152755099</v>
      </c>
      <c r="FU41">
        <v>-76.389281258002001</v>
      </c>
      <c r="FV41">
        <v>-255.61405419694299</v>
      </c>
      <c r="FW41">
        <v>-179.186384272954</v>
      </c>
      <c r="FX41">
        <v>-76.42747594942</v>
      </c>
      <c r="FY41">
        <v>-255.51175875325501</v>
      </c>
      <c r="FZ41">
        <v>-179.10615146257101</v>
      </c>
      <c r="GA41">
        <v>-76.405414152245001</v>
      </c>
      <c r="GB41">
        <v>-255.30165706036101</v>
      </c>
      <c r="GC41">
        <v>-178.93848586001801</v>
      </c>
      <c r="GD41">
        <v>-76.363001476647</v>
      </c>
      <c r="GE41">
        <v>-255.47209097380301</v>
      </c>
      <c r="GF41">
        <v>-179.068173960698</v>
      </c>
      <c r="GG41">
        <v>-76.403780879191999</v>
      </c>
      <c r="GH41">
        <v>-255.64379261787701</v>
      </c>
      <c r="GI41">
        <v>-179.211512726531</v>
      </c>
      <c r="GJ41">
        <v>-76.432119849776001</v>
      </c>
      <c r="GK41">
        <v>-255.28164655</v>
      </c>
      <c r="GL41">
        <v>-178.92179419000001</v>
      </c>
      <c r="GM41">
        <v>-76.359669100000005</v>
      </c>
      <c r="GN41">
        <v>-255.43962562999999</v>
      </c>
      <c r="GO41">
        <v>-179.01726113000001</v>
      </c>
      <c r="GP41">
        <v>-76.422201909999998</v>
      </c>
      <c r="GQ41">
        <v>-255.45887508999999</v>
      </c>
      <c r="GR41">
        <v>-179.04048689000001</v>
      </c>
      <c r="GS41">
        <v>-76.418227520000002</v>
      </c>
      <c r="GT41">
        <v>-255.84108197180001</v>
      </c>
      <c r="GU41">
        <v>-179.35359959909999</v>
      </c>
      <c r="GV41">
        <v>-76.487272965900004</v>
      </c>
      <c r="GW41">
        <v>-255.26293759999999</v>
      </c>
      <c r="GX41">
        <v>-178.90624162</v>
      </c>
      <c r="GY41">
        <v>-76.356528710000006</v>
      </c>
      <c r="GZ41">
        <v>-255.48196562806899</v>
      </c>
      <c r="HA41">
        <v>-179.081394816997</v>
      </c>
      <c r="HB41">
        <v>-76.400375227810997</v>
      </c>
    </row>
    <row r="42" spans="1:210" ht="17" x14ac:dyDescent="0.25">
      <c r="A42" s="5">
        <v>4</v>
      </c>
      <c r="B42" t="s">
        <v>72</v>
      </c>
      <c r="C42" t="s">
        <v>2</v>
      </c>
      <c r="D42" t="s">
        <v>1</v>
      </c>
      <c r="E42" s="3">
        <v>0.9</v>
      </c>
      <c r="F42" s="2">
        <v>-0.24365522457501679</v>
      </c>
      <c r="G42" s="3">
        <f t="shared" si="10"/>
        <v>0.10770904452213703</v>
      </c>
      <c r="H42" s="3">
        <f t="shared" si="11"/>
        <v>5.1130027598224881E-2</v>
      </c>
      <c r="I42" s="3">
        <f t="shared" si="12"/>
        <v>0.38830533599034589</v>
      </c>
      <c r="J42" s="3">
        <f t="shared" si="13"/>
        <v>9.1084422185393449E-2</v>
      </c>
      <c r="K42" s="3">
        <f t="shared" si="14"/>
        <v>0.20440288699681081</v>
      </c>
      <c r="L42" s="3">
        <f t="shared" si="15"/>
        <v>0.21755700641739559</v>
      </c>
      <c r="M42" s="3">
        <f t="shared" si="16"/>
        <v>4.4299869073914561E-2</v>
      </c>
      <c r="N42" s="3">
        <f t="shared" si="17"/>
        <v>1.5804937984243289E-2</v>
      </c>
      <c r="O42" s="3">
        <f t="shared" si="18"/>
        <v>9.3994864412750262E-2</v>
      </c>
      <c r="P42" s="3">
        <f t="shared" si="19"/>
        <v>9.160566091130648E-2</v>
      </c>
      <c r="Q42" s="3">
        <f t="shared" si="20"/>
        <v>0.3187280289356561</v>
      </c>
      <c r="R42" s="3">
        <f t="shared" si="21"/>
        <v>0.41979818351691978</v>
      </c>
      <c r="S42" s="3">
        <f t="shared" si="22"/>
        <v>9.6490296512140333E-2</v>
      </c>
      <c r="T42" s="3">
        <f t="shared" si="23"/>
        <v>2.2392463859771117E-2</v>
      </c>
      <c r="U42" s="3">
        <f t="shared" si="24"/>
        <v>1.3573485512491157E-2</v>
      </c>
      <c r="V42" s="3">
        <f t="shared" si="25"/>
        <v>4.8796976565816663E-3</v>
      </c>
      <c r="W42" s="3">
        <f t="shared" si="26"/>
        <v>6.0193378704637007E-2</v>
      </c>
      <c r="X42" s="3">
        <f t="shared" si="27"/>
        <v>1.1021398571868929E-2</v>
      </c>
      <c r="Y42" s="3">
        <f t="shared" si="28"/>
        <v>0.28069943779293366</v>
      </c>
      <c r="Z42" s="3">
        <f t="shared" si="29"/>
        <v>0.22330653601093381</v>
      </c>
      <c r="AA42" s="3">
        <f t="shared" si="30"/>
        <v>0.12273256010661004</v>
      </c>
      <c r="AB42" s="3">
        <f t="shared" si="31"/>
        <v>2.0019520216465442E-2</v>
      </c>
      <c r="AC42" s="3">
        <f t="shared" si="32"/>
        <v>2.2879273658535565E-2</v>
      </c>
      <c r="AD42" s="3">
        <f t="shared" si="33"/>
        <v>8.6442069231984719E-2</v>
      </c>
      <c r="AE42" s="3">
        <f t="shared" si="34"/>
        <v>3.6250776325368078E-2</v>
      </c>
      <c r="AF42" s="3">
        <f t="shared" si="35"/>
        <v>0.13661070076331949</v>
      </c>
      <c r="AG42" s="3">
        <f t="shared" si="36"/>
        <v>9.0473395476309476E-2</v>
      </c>
      <c r="AH42" s="3">
        <f t="shared" si="37"/>
        <v>5.2294498858327459E-2</v>
      </c>
      <c r="AI42" s="3">
        <f t="shared" si="38"/>
        <v>9.393353569112084E-4</v>
      </c>
      <c r="AJ42" s="3">
        <f t="shared" si="39"/>
        <v>8.0011247709802169E-2</v>
      </c>
      <c r="AK42" s="3">
        <f t="shared" si="40"/>
        <v>0.15177454247828792</v>
      </c>
      <c r="AL42" s="3">
        <f t="shared" si="41"/>
        <v>1.4820964344737481E-2</v>
      </c>
      <c r="AM42" s="3">
        <f t="shared" si="42"/>
        <v>3.1123176730198182E-2</v>
      </c>
      <c r="AN42" s="3">
        <f t="shared" si="43"/>
        <v>0.12772152213433566</v>
      </c>
      <c r="AO42" s="3">
        <f t="shared" si="44"/>
        <v>4.4195054907801512E-2</v>
      </c>
      <c r="AP42" s="3">
        <f t="shared" si="45"/>
        <v>9.4381820584028275E-3</v>
      </c>
      <c r="AQ42" s="3">
        <f t="shared" si="46"/>
        <v>2.773548070300591E-2</v>
      </c>
      <c r="AR42" s="3">
        <f t="shared" si="47"/>
        <v>0.11526652987342587</v>
      </c>
      <c r="AS42" s="3">
        <f t="shared" si="48"/>
        <v>5.9449810862084479E-2</v>
      </c>
      <c r="AT42" s="3">
        <f t="shared" si="49"/>
        <v>4.4673052124433149E-2</v>
      </c>
      <c r="AV42" s="1"/>
      <c r="AW42" s="4">
        <f t="shared" si="50"/>
        <v>-0.13594618005287976</v>
      </c>
      <c r="AX42" s="4">
        <f t="shared" si="51"/>
        <v>-0.19252519697679191</v>
      </c>
      <c r="AY42" s="4">
        <f t="shared" si="52"/>
        <v>0.1446501114153291</v>
      </c>
      <c r="AZ42" s="4">
        <f t="shared" si="53"/>
        <v>-0.15257080238962334</v>
      </c>
      <c r="BA42" s="4">
        <f t="shared" si="54"/>
        <v>-3.9252337578205995E-2</v>
      </c>
      <c r="BB42" s="4">
        <f t="shared" si="55"/>
        <v>-0.46121223099241238</v>
      </c>
      <c r="BC42" s="4">
        <f t="shared" si="56"/>
        <v>-0.19935535550110223</v>
      </c>
      <c r="BD42" s="4">
        <f t="shared" si="57"/>
        <v>-0.25946016255926008</v>
      </c>
      <c r="BE42" s="4">
        <f t="shared" si="58"/>
        <v>-0.33765008898776705</v>
      </c>
      <c r="BF42" s="4">
        <f t="shared" si="59"/>
        <v>-0.33526088548632327</v>
      </c>
      <c r="BG42" s="4">
        <f t="shared" si="60"/>
        <v>7.5072804360639331E-2</v>
      </c>
      <c r="BH42" s="4">
        <f t="shared" si="61"/>
        <v>0.17614295894190296</v>
      </c>
      <c r="BI42" s="4">
        <f t="shared" si="62"/>
        <v>-0.34014552108715712</v>
      </c>
      <c r="BJ42" s="4">
        <f t="shared" si="63"/>
        <v>-0.22126276071524567</v>
      </c>
      <c r="BK42" s="4">
        <f t="shared" si="64"/>
        <v>-0.23008173906252563</v>
      </c>
      <c r="BL42" s="4">
        <f t="shared" si="65"/>
        <v>-0.24853492223159845</v>
      </c>
      <c r="BM42" s="4">
        <f t="shared" si="66"/>
        <v>-0.3038486032796538</v>
      </c>
      <c r="BN42" s="4">
        <f t="shared" si="67"/>
        <v>-0.25467662314688572</v>
      </c>
      <c r="BO42" s="4">
        <f t="shared" si="68"/>
        <v>3.7044213217916871E-2</v>
      </c>
      <c r="BP42" s="4">
        <f t="shared" si="69"/>
        <v>-2.0348688564082982E-2</v>
      </c>
      <c r="BQ42" s="4">
        <f t="shared" si="70"/>
        <v>-0.12092266446840674</v>
      </c>
      <c r="BR42" s="4">
        <f t="shared" si="71"/>
        <v>-0.26367474479148223</v>
      </c>
      <c r="BS42" s="4">
        <f t="shared" si="72"/>
        <v>-0.26653449823355235</v>
      </c>
      <c r="BT42" s="4">
        <f t="shared" si="73"/>
        <v>-0.15721315534303207</v>
      </c>
      <c r="BU42" s="4">
        <f t="shared" si="74"/>
        <v>-0.27990600090038487</v>
      </c>
      <c r="BV42" s="4">
        <f t="shared" si="75"/>
        <v>-0.10704452381169728</v>
      </c>
      <c r="BW42" s="4">
        <f t="shared" si="76"/>
        <v>-0.15318182909870731</v>
      </c>
      <c r="BX42" s="4">
        <f t="shared" si="77"/>
        <v>-0.19136072571668933</v>
      </c>
      <c r="BY42" s="4">
        <f t="shared" si="78"/>
        <v>-0.24271588921810558</v>
      </c>
      <c r="BZ42" s="4">
        <f t="shared" si="79"/>
        <v>-0.16364397686521462</v>
      </c>
      <c r="CA42" s="4">
        <f t="shared" si="80"/>
        <v>-9.1880682096728852E-2</v>
      </c>
      <c r="CB42" s="4">
        <f t="shared" si="81"/>
        <v>-0.22883426023027931</v>
      </c>
      <c r="CC42" s="4">
        <f t="shared" si="82"/>
        <v>-0.21253204784481861</v>
      </c>
      <c r="CD42" s="4">
        <f t="shared" si="83"/>
        <v>-0.37137674670935245</v>
      </c>
      <c r="CE42" s="4">
        <f t="shared" si="84"/>
        <v>-0.19946016966721528</v>
      </c>
      <c r="CF42" s="4">
        <f t="shared" si="85"/>
        <v>-0.25309340663341962</v>
      </c>
      <c r="CG42" s="4">
        <f t="shared" si="86"/>
        <v>-0.21591974387201088</v>
      </c>
      <c r="CH42" s="4">
        <f t="shared" si="87"/>
        <v>-0.12838869470159092</v>
      </c>
      <c r="CI42" s="4">
        <f t="shared" si="88"/>
        <v>-0.18420541371293231</v>
      </c>
      <c r="CJ42" s="4">
        <f t="shared" si="89"/>
        <v>-0.19898217245058364</v>
      </c>
      <c r="CL42" t="s">
        <v>79</v>
      </c>
      <c r="CM42">
        <v>-216.66468852277501</v>
      </c>
      <c r="CN42">
        <v>-176.72484718600299</v>
      </c>
      <c r="CO42">
        <v>-39.939624692753</v>
      </c>
      <c r="CP42">
        <v>-219.25098389083601</v>
      </c>
      <c r="CQ42">
        <v>-178.82388179114301</v>
      </c>
      <c r="CR42">
        <v>-40.426795291274999</v>
      </c>
      <c r="CS42">
        <v>-219.67035032675801</v>
      </c>
      <c r="CT42">
        <v>-179.17557697766699</v>
      </c>
      <c r="CU42">
        <v>-40.495003863706998</v>
      </c>
      <c r="CV42">
        <v>-218.27439112019599</v>
      </c>
      <c r="CW42">
        <v>-178.05328728708901</v>
      </c>
      <c r="CX42">
        <v>-40.220860696067</v>
      </c>
      <c r="CY42">
        <v>-219.846212115773</v>
      </c>
      <c r="CZ42">
        <v>-179.31007109919699</v>
      </c>
      <c r="DA42">
        <v>-40.536078463997001</v>
      </c>
      <c r="DB42">
        <v>-219.52242451660399</v>
      </c>
      <c r="DC42">
        <v>-179.053201453398</v>
      </c>
      <c r="DD42">
        <v>-40.468488074762</v>
      </c>
      <c r="DE42">
        <v>-219.726930344625</v>
      </c>
      <c r="DF42">
        <v>-179.21911298116601</v>
      </c>
      <c r="DG42">
        <v>-40.507499670491001</v>
      </c>
      <c r="DH42">
        <v>-219.92045907560899</v>
      </c>
      <c r="DI42">
        <v>-179.38559803021101</v>
      </c>
      <c r="DJ42">
        <v>-40.534447569327</v>
      </c>
      <c r="DK42">
        <v>-220.12308614734499</v>
      </c>
      <c r="DL42">
        <v>-179.54514518373</v>
      </c>
      <c r="DM42">
        <v>-40.577402883970002</v>
      </c>
      <c r="DN42">
        <v>-219.93287644994501</v>
      </c>
      <c r="DO42">
        <v>-179.386634153432</v>
      </c>
      <c r="DP42">
        <v>-40.545708024306002</v>
      </c>
      <c r="DQ42">
        <v>-219.708309503023</v>
      </c>
      <c r="DR42">
        <v>-179.20446616578101</v>
      </c>
      <c r="DS42">
        <v>-40.503962973366001</v>
      </c>
      <c r="DT42">
        <v>-219.770241881027</v>
      </c>
      <c r="DU42">
        <v>-179.26410258182401</v>
      </c>
      <c r="DV42">
        <v>-40.506420000863997</v>
      </c>
      <c r="DW42">
        <v>-219.57068844928401</v>
      </c>
      <c r="DX42">
        <v>-179.091261799569</v>
      </c>
      <c r="DY42">
        <v>-40.478884593346002</v>
      </c>
      <c r="DZ42">
        <v>-219.71632451993699</v>
      </c>
      <c r="EA42">
        <v>-179.20998120962099</v>
      </c>
      <c r="EB42">
        <v>-40.505990705677</v>
      </c>
      <c r="EC42">
        <v>-219.705238036776</v>
      </c>
      <c r="ED42">
        <v>-179.197094522311</v>
      </c>
      <c r="EE42">
        <v>-40.50777685589</v>
      </c>
      <c r="EF42">
        <v>-219.71410189388399</v>
      </c>
      <c r="EG42">
        <v>-179.20767765844599</v>
      </c>
      <c r="EH42">
        <v>-40.506028169845003</v>
      </c>
      <c r="EI42">
        <v>-219.911970556868</v>
      </c>
      <c r="EJ42">
        <v>-179.369199056924</v>
      </c>
      <c r="EK42">
        <v>-40.542287286392998</v>
      </c>
      <c r="EL42">
        <v>-219.88366981300899</v>
      </c>
      <c r="EM42">
        <v>-179.34571928954199</v>
      </c>
      <c r="EN42">
        <v>-40.537544670450998</v>
      </c>
      <c r="EO42">
        <v>-219.703788381441</v>
      </c>
      <c r="EP42">
        <v>-179.201082087727</v>
      </c>
      <c r="EQ42">
        <v>-40.502765327422999</v>
      </c>
      <c r="ER42">
        <v>-219.698072842492</v>
      </c>
      <c r="ES42">
        <v>-179.19686538413399</v>
      </c>
      <c r="ET42">
        <v>-40.501175030660001</v>
      </c>
      <c r="EU42">
        <v>-219.69097909764099</v>
      </c>
      <c r="EV42">
        <v>-179.19177027331801</v>
      </c>
      <c r="EW42">
        <v>-40.499016121799002</v>
      </c>
      <c r="EX42">
        <v>-219.698586004753</v>
      </c>
      <c r="EY42">
        <v>-179.189377608321</v>
      </c>
      <c r="EZ42">
        <v>-40.508788203997</v>
      </c>
      <c r="FA42">
        <v>-219.720210808556</v>
      </c>
      <c r="FB42">
        <v>-179.20560002430099</v>
      </c>
      <c r="FC42">
        <v>-40.514186034513003</v>
      </c>
      <c r="FD42">
        <v>-219.7922985662</v>
      </c>
      <c r="FE42">
        <v>-179.27320561529999</v>
      </c>
      <c r="FF42">
        <v>-40.518842415800002</v>
      </c>
      <c r="FG42">
        <v>-220.00585983046801</v>
      </c>
      <c r="FH42">
        <v>-179.44331934046201</v>
      </c>
      <c r="FI42">
        <v>-40.562094431418998</v>
      </c>
      <c r="FJ42">
        <v>-219.71791163809999</v>
      </c>
      <c r="FK42">
        <v>-179.2221481599</v>
      </c>
      <c r="FL42">
        <v>-40.495592891900003</v>
      </c>
      <c r="FM42">
        <v>-219.91569796909499</v>
      </c>
      <c r="FN42">
        <v>-179.37678025822001</v>
      </c>
      <c r="FO42">
        <v>-40.538673600102001</v>
      </c>
      <c r="FP42">
        <v>-219.637992485133</v>
      </c>
      <c r="FQ42">
        <v>-179.14368865046799</v>
      </c>
      <c r="FR42">
        <v>-40.493998881949999</v>
      </c>
      <c r="FS42">
        <v>-219.59069010033201</v>
      </c>
      <c r="FT42">
        <v>-179.10572795598</v>
      </c>
      <c r="FU42">
        <v>-40.484575351978002</v>
      </c>
      <c r="FV42">
        <v>-219.682939326297</v>
      </c>
      <c r="FW42">
        <v>-179.18640093883599</v>
      </c>
      <c r="FX42">
        <v>-40.496277604195001</v>
      </c>
      <c r="FY42">
        <v>-219.59880123124901</v>
      </c>
      <c r="FZ42">
        <v>-179.10618303570499</v>
      </c>
      <c r="GA42">
        <v>-40.492471774362997</v>
      </c>
      <c r="GB42">
        <v>-219.39364929476301</v>
      </c>
      <c r="GC42">
        <v>-178.938526301439</v>
      </c>
      <c r="GD42">
        <v>-40.454758322732999</v>
      </c>
      <c r="GE42">
        <v>-219.5504248261</v>
      </c>
      <c r="GF42">
        <v>-179.06820129783901</v>
      </c>
      <c r="GG42">
        <v>-40.481884836897997</v>
      </c>
      <c r="GH42">
        <v>-219.73653836239001</v>
      </c>
      <c r="GI42">
        <v>-179.211550283196</v>
      </c>
      <c r="GJ42">
        <v>-40.524396252701003</v>
      </c>
      <c r="GK42">
        <v>-219.37384076000001</v>
      </c>
      <c r="GL42">
        <v>-178.92183922000001</v>
      </c>
      <c r="GM42">
        <v>-40.451683680000002</v>
      </c>
      <c r="GN42">
        <v>-219.52171573999999</v>
      </c>
      <c r="GO42">
        <v>-179.01735178999999</v>
      </c>
      <c r="GP42">
        <v>-40.503960620000001</v>
      </c>
      <c r="GQ42">
        <v>-219.54498194000001</v>
      </c>
      <c r="GR42">
        <v>-179.04056460999999</v>
      </c>
      <c r="GS42">
        <v>-40.504073239999997</v>
      </c>
      <c r="GT42">
        <v>-219.89234626269999</v>
      </c>
      <c r="GU42">
        <v>-179.35360915769999</v>
      </c>
      <c r="GV42">
        <v>-40.538532504599999</v>
      </c>
      <c r="GW42">
        <v>-219.35428468999999</v>
      </c>
      <c r="GX42">
        <v>-178.9062868</v>
      </c>
      <c r="GY42">
        <v>-40.447704340000001</v>
      </c>
      <c r="GZ42">
        <v>-219.56749525097999</v>
      </c>
      <c r="HA42">
        <v>-179.08142506611901</v>
      </c>
      <c r="HB42">
        <v>-40.485753086598002</v>
      </c>
    </row>
    <row r="43" spans="1:210" ht="17" x14ac:dyDescent="0.25">
      <c r="A43" s="5">
        <v>4</v>
      </c>
      <c r="B43" t="s">
        <v>72</v>
      </c>
      <c r="C43" t="s">
        <v>2</v>
      </c>
      <c r="D43" t="s">
        <v>1</v>
      </c>
      <c r="E43" s="3">
        <v>0.95</v>
      </c>
      <c r="F43" s="2">
        <v>-0.29432897367333299</v>
      </c>
      <c r="G43" s="3">
        <f t="shared" si="10"/>
        <v>8.6046826788515496E-2</v>
      </c>
      <c r="H43" s="3">
        <f t="shared" si="11"/>
        <v>5.4741388755571718E-2</v>
      </c>
      <c r="I43" s="3">
        <f t="shared" si="12"/>
        <v>0.3320131147942233</v>
      </c>
      <c r="J43" s="3">
        <f t="shared" si="13"/>
        <v>2.9265200226994137E-2</v>
      </c>
      <c r="K43" s="3">
        <f t="shared" si="14"/>
        <v>0.20945422054358559</v>
      </c>
      <c r="L43" s="3">
        <f t="shared" si="15"/>
        <v>0.19065486461953013</v>
      </c>
      <c r="M43" s="3">
        <f t="shared" si="16"/>
        <v>5.0922122457198932E-2</v>
      </c>
      <c r="N43" s="3">
        <f t="shared" si="17"/>
        <v>8.9331824514016223E-3</v>
      </c>
      <c r="O43" s="3">
        <f t="shared" si="18"/>
        <v>8.4213502302495358E-2</v>
      </c>
      <c r="P43" s="3">
        <f t="shared" si="19"/>
        <v>9.2616778831672186E-2</v>
      </c>
      <c r="Q43" s="3">
        <f t="shared" si="20"/>
        <v>0.28655670689631441</v>
      </c>
      <c r="R43" s="3">
        <f t="shared" si="21"/>
        <v>0.36143957919164516</v>
      </c>
      <c r="S43" s="3">
        <f t="shared" si="22"/>
        <v>8.5252194310715346E-2</v>
      </c>
      <c r="T43" s="3">
        <f t="shared" si="23"/>
        <v>2.7430472249292348E-2</v>
      </c>
      <c r="U43" s="3">
        <f t="shared" si="24"/>
        <v>2.0515540957712075E-2</v>
      </c>
      <c r="V43" s="3">
        <f t="shared" si="25"/>
        <v>1.9795033112142146E-3</v>
      </c>
      <c r="W43" s="3">
        <f t="shared" si="26"/>
        <v>6.5062456418592152E-2</v>
      </c>
      <c r="X43" s="3">
        <f t="shared" si="27"/>
        <v>2.0993549831001102E-2</v>
      </c>
      <c r="Y43" s="3">
        <f t="shared" si="28"/>
        <v>0.25231693026575397</v>
      </c>
      <c r="Z43" s="3">
        <f t="shared" si="29"/>
        <v>0.20160813733502317</v>
      </c>
      <c r="AA43" s="3">
        <f t="shared" si="30"/>
        <v>0.11406599820986121</v>
      </c>
      <c r="AB43" s="3">
        <f t="shared" si="31"/>
        <v>8.1810859413849468E-3</v>
      </c>
      <c r="AC43" s="3">
        <f t="shared" si="32"/>
        <v>1.8975685738174264E-2</v>
      </c>
      <c r="AD43" s="3">
        <f t="shared" si="33"/>
        <v>6.9550678199239685E-2</v>
      </c>
      <c r="AE43" s="3">
        <f t="shared" si="34"/>
        <v>4.968544719300183E-2</v>
      </c>
      <c r="AF43" s="3">
        <f t="shared" si="35"/>
        <v>0.1196774548311999</v>
      </c>
      <c r="AG43" s="3">
        <f t="shared" si="36"/>
        <v>7.5976474000263333E-2</v>
      </c>
      <c r="AH43" s="3">
        <f t="shared" si="37"/>
        <v>5.3074200181259745E-2</v>
      </c>
      <c r="AI43" s="3">
        <f t="shared" si="38"/>
        <v>1.560156295195736E-3</v>
      </c>
      <c r="AJ43" s="3">
        <f t="shared" si="39"/>
        <v>5.1388239651177975E-2</v>
      </c>
      <c r="AK43" s="3">
        <f t="shared" si="40"/>
        <v>0.13012853895389062</v>
      </c>
      <c r="AL43" s="3">
        <f t="shared" si="41"/>
        <v>1.0938746980923009E-2</v>
      </c>
      <c r="AM43" s="3">
        <f t="shared" si="42"/>
        <v>2.4689838929300434E-2</v>
      </c>
      <c r="AN43" s="3">
        <f t="shared" si="43"/>
        <v>0.10723026837874527</v>
      </c>
      <c r="AO43" s="3">
        <f t="shared" si="44"/>
        <v>3.6046063469110601E-2</v>
      </c>
      <c r="AP43" s="3">
        <f t="shared" si="45"/>
        <v>2.2983755193277888E-2</v>
      </c>
      <c r="AQ43" s="3">
        <f t="shared" si="46"/>
        <v>1.2050100183348789E-2</v>
      </c>
      <c r="AR43" s="3">
        <f t="shared" si="47"/>
        <v>9.9123381172427305E-2</v>
      </c>
      <c r="AS43" s="3">
        <f t="shared" si="48"/>
        <v>4.7152981624062895E-2</v>
      </c>
      <c r="AT43" s="3">
        <f t="shared" si="49"/>
        <v>4.1144783989610634E-2</v>
      </c>
      <c r="AV43" s="1"/>
      <c r="AW43" s="4">
        <f t="shared" si="50"/>
        <v>-0.2082821468848175</v>
      </c>
      <c r="AX43" s="4">
        <f t="shared" si="51"/>
        <v>-0.23958758491776128</v>
      </c>
      <c r="AY43" s="4">
        <f t="shared" si="52"/>
        <v>3.7684141120890281E-2</v>
      </c>
      <c r="AZ43" s="4">
        <f t="shared" si="53"/>
        <v>-0.26506377344633886</v>
      </c>
      <c r="BA43" s="4">
        <f t="shared" si="54"/>
        <v>-8.4874753129747404E-2</v>
      </c>
      <c r="BB43" s="4">
        <f t="shared" si="55"/>
        <v>-0.48498383829286312</v>
      </c>
      <c r="BC43" s="4">
        <f t="shared" si="56"/>
        <v>-0.24340685121613406</v>
      </c>
      <c r="BD43" s="4">
        <f t="shared" si="57"/>
        <v>-0.30326215612473462</v>
      </c>
      <c r="BE43" s="4">
        <f t="shared" si="58"/>
        <v>-0.37854247597582835</v>
      </c>
      <c r="BF43" s="4">
        <f t="shared" si="59"/>
        <v>-0.38694575250500518</v>
      </c>
      <c r="BG43" s="4">
        <f t="shared" si="60"/>
        <v>-7.7722667770185692E-3</v>
      </c>
      <c r="BH43" s="4">
        <f t="shared" si="61"/>
        <v>6.7110605518312175E-2</v>
      </c>
      <c r="BI43" s="4">
        <f t="shared" si="62"/>
        <v>-0.37958116798404834</v>
      </c>
      <c r="BJ43" s="4">
        <f t="shared" si="63"/>
        <v>-0.26689850142404065</v>
      </c>
      <c r="BK43" s="4">
        <f t="shared" si="64"/>
        <v>-0.27381343271562092</v>
      </c>
      <c r="BL43" s="4">
        <f t="shared" si="65"/>
        <v>-0.29234947036211878</v>
      </c>
      <c r="BM43" s="4">
        <f t="shared" si="66"/>
        <v>-0.35939143009192515</v>
      </c>
      <c r="BN43" s="4">
        <f t="shared" si="67"/>
        <v>-0.3153225235043341</v>
      </c>
      <c r="BO43" s="4">
        <f t="shared" si="68"/>
        <v>-4.2012043407579053E-2</v>
      </c>
      <c r="BP43" s="4">
        <f t="shared" si="69"/>
        <v>-9.2720836338309826E-2</v>
      </c>
      <c r="BQ43" s="4">
        <f t="shared" si="70"/>
        <v>-0.18026297546347178</v>
      </c>
      <c r="BR43" s="4">
        <f t="shared" si="71"/>
        <v>-0.30251005961471794</v>
      </c>
      <c r="BS43" s="4">
        <f t="shared" si="72"/>
        <v>-0.31330465941150726</v>
      </c>
      <c r="BT43" s="4">
        <f t="shared" si="73"/>
        <v>-0.22477829547409331</v>
      </c>
      <c r="BU43" s="4">
        <f t="shared" si="74"/>
        <v>-0.34401442086633482</v>
      </c>
      <c r="BV43" s="4">
        <f t="shared" si="75"/>
        <v>-0.17465151884213309</v>
      </c>
      <c r="BW43" s="4">
        <f t="shared" si="76"/>
        <v>-0.21835249967306966</v>
      </c>
      <c r="BX43" s="4">
        <f t="shared" si="77"/>
        <v>-0.24125477349207325</v>
      </c>
      <c r="BY43" s="4">
        <f t="shared" si="78"/>
        <v>-0.29276881737813726</v>
      </c>
      <c r="BZ43" s="4">
        <f t="shared" si="79"/>
        <v>-0.24294073402215502</v>
      </c>
      <c r="CA43" s="4">
        <f t="shared" si="80"/>
        <v>-0.16420043471944237</v>
      </c>
      <c r="CB43" s="4">
        <f t="shared" si="81"/>
        <v>-0.28339022669240999</v>
      </c>
      <c r="CC43" s="4">
        <f t="shared" si="82"/>
        <v>-0.26963913474403256</v>
      </c>
      <c r="CD43" s="4">
        <f t="shared" si="83"/>
        <v>-0.40155924205207827</v>
      </c>
      <c r="CE43" s="4">
        <f t="shared" si="84"/>
        <v>-0.25828291020422239</v>
      </c>
      <c r="CF43" s="4">
        <f t="shared" si="85"/>
        <v>-0.31731272886661088</v>
      </c>
      <c r="CG43" s="4">
        <f t="shared" si="86"/>
        <v>-0.28227887348998421</v>
      </c>
      <c r="CH43" s="4">
        <f t="shared" si="87"/>
        <v>-0.19520559250090569</v>
      </c>
      <c r="CI43" s="4">
        <f t="shared" si="88"/>
        <v>-0.2471759920492701</v>
      </c>
      <c r="CJ43" s="4">
        <f t="shared" si="89"/>
        <v>-0.25318418968372236</v>
      </c>
      <c r="CL43" t="s">
        <v>78</v>
      </c>
      <c r="CM43">
        <v>-216.664772236391</v>
      </c>
      <c r="CN43">
        <v>-176.72483472671101</v>
      </c>
      <c r="CO43">
        <v>-39.939605590965002</v>
      </c>
      <c r="CP43">
        <v>-219.25102703292299</v>
      </c>
      <c r="CQ43">
        <v>-178.82387134964401</v>
      </c>
      <c r="CR43">
        <v>-40.426773876174998</v>
      </c>
      <c r="CS43">
        <v>-219.67051768404201</v>
      </c>
      <c r="CT43">
        <v>-179.17557453634299</v>
      </c>
      <c r="CU43">
        <v>-40.495003201198003</v>
      </c>
      <c r="CV43">
        <v>-218.27457991352799</v>
      </c>
      <c r="CW43">
        <v>-178.05328719328801</v>
      </c>
      <c r="CX43">
        <v>-40.220870314247001</v>
      </c>
      <c r="CY43">
        <v>-219.84628371407601</v>
      </c>
      <c r="CZ43">
        <v>-179.31007083354299</v>
      </c>
      <c r="DA43">
        <v>-40.536077624009998</v>
      </c>
      <c r="DB43">
        <v>-219.52246094027601</v>
      </c>
      <c r="DC43">
        <v>-179.05320114521501</v>
      </c>
      <c r="DD43">
        <v>-40.468486924151001</v>
      </c>
      <c r="DE43">
        <v>-219.727000555697</v>
      </c>
      <c r="DF43">
        <v>-179.21911273299901</v>
      </c>
      <c r="DG43">
        <v>-40.507499929205999</v>
      </c>
      <c r="DH43">
        <v>-219.92053612265701</v>
      </c>
      <c r="DI43">
        <v>-179.385597267592</v>
      </c>
      <c r="DJ43">
        <v>-40.534455576077001</v>
      </c>
      <c r="DK43">
        <v>-220.12315883333699</v>
      </c>
      <c r="DL43">
        <v>-179.54514448174299</v>
      </c>
      <c r="DM43">
        <v>-40.577411105785004</v>
      </c>
      <c r="DN43">
        <v>-219.932959747995</v>
      </c>
      <c r="DO43">
        <v>-179.386633763285</v>
      </c>
      <c r="DP43">
        <v>-40.545709347428001</v>
      </c>
      <c r="DQ43">
        <v>-219.70844565856601</v>
      </c>
      <c r="DR43">
        <v>-179.20446582939201</v>
      </c>
      <c r="DS43">
        <v>-40.503967443279002</v>
      </c>
      <c r="DT43">
        <v>-219.770420075625</v>
      </c>
      <c r="DU43">
        <v>-179.26410209974901</v>
      </c>
      <c r="DV43">
        <v>-40.506424923429002</v>
      </c>
      <c r="DW43">
        <v>-219.570754986455</v>
      </c>
      <c r="DX43">
        <v>-179.091261564684</v>
      </c>
      <c r="DY43">
        <v>-40.478888520700998</v>
      </c>
      <c r="DZ43">
        <v>-219.71640242594299</v>
      </c>
      <c r="EA43">
        <v>-179.209981032359</v>
      </c>
      <c r="EB43">
        <v>-40.505996063765998</v>
      </c>
      <c r="EC43">
        <v>-219.70531203785799</v>
      </c>
      <c r="ED43">
        <v>-179.19709432744901</v>
      </c>
      <c r="EE43">
        <v>-40.507781360947</v>
      </c>
      <c r="EF43">
        <v>-219.71418175324601</v>
      </c>
      <c r="EG43">
        <v>-179.207677533815</v>
      </c>
      <c r="EH43">
        <v>-40.506038330914002</v>
      </c>
      <c r="EI43">
        <v>-219.91206190530599</v>
      </c>
      <c r="EJ43">
        <v>-179.36919871904999</v>
      </c>
      <c r="EK43">
        <v>-40.542290459580002</v>
      </c>
      <c r="EL43">
        <v>-219.883772042548</v>
      </c>
      <c r="EM43">
        <v>-179.34571901496</v>
      </c>
      <c r="EN43">
        <v>-40.537550529181999</v>
      </c>
      <c r="EO43">
        <v>-219.70391990166101</v>
      </c>
      <c r="EP43">
        <v>-179.2010818354</v>
      </c>
      <c r="EQ43">
        <v>-40.502771115811001</v>
      </c>
      <c r="ER43">
        <v>-219.69819579797999</v>
      </c>
      <c r="ES43">
        <v>-179.19686512746401</v>
      </c>
      <c r="ET43">
        <v>-40.501182910464003</v>
      </c>
      <c r="EU43">
        <v>-219.69108432914399</v>
      </c>
      <c r="EV43">
        <v>-179.19177009739701</v>
      </c>
      <c r="EW43">
        <v>-40.499026964422001</v>
      </c>
      <c r="EX43">
        <v>-219.69865333399099</v>
      </c>
      <c r="EY43">
        <v>-179.18937742217301</v>
      </c>
      <c r="EZ43">
        <v>-40.508793831372003</v>
      </c>
      <c r="FA43">
        <v>-219.72029049938001</v>
      </c>
      <c r="FB43">
        <v>-179.20559974310299</v>
      </c>
      <c r="FC43">
        <v>-40.514191473541999</v>
      </c>
      <c r="FD43">
        <v>-219.7924079958</v>
      </c>
      <c r="FE43">
        <v>-179.2732053746</v>
      </c>
      <c r="FF43">
        <v>-40.518844414199997</v>
      </c>
      <c r="FG43">
        <v>-220.00596502824499</v>
      </c>
      <c r="FH43">
        <v>-179.44331913317399</v>
      </c>
      <c r="FI43">
        <v>-40.562097673217998</v>
      </c>
      <c r="FJ43">
        <v>-219.7180234864</v>
      </c>
      <c r="FK43">
        <v>-179.22214788529999</v>
      </c>
      <c r="FL43">
        <v>-40.495597276200002</v>
      </c>
      <c r="FM43">
        <v>-219.915807474709</v>
      </c>
      <c r="FN43">
        <v>-179.37678007502899</v>
      </c>
      <c r="FO43">
        <v>-40.538679432837</v>
      </c>
      <c r="FP43">
        <v>-219.63807405731899</v>
      </c>
      <c r="FQ43">
        <v>-179.143686558886</v>
      </c>
      <c r="FR43">
        <v>-40.494003034495002</v>
      </c>
      <c r="FS43">
        <v>-219.59077459042899</v>
      </c>
      <c r="FT43">
        <v>-179.10572684441701</v>
      </c>
      <c r="FU43">
        <v>-40.484581189223</v>
      </c>
      <c r="FV43">
        <v>-219.683068282428</v>
      </c>
      <c r="FW43">
        <v>-179.186399011476</v>
      </c>
      <c r="FX43">
        <v>-40.496282120265001</v>
      </c>
      <c r="FY43">
        <v>-219.598915470744</v>
      </c>
      <c r="FZ43">
        <v>-179.10617924976299</v>
      </c>
      <c r="GA43">
        <v>-40.492474550943001</v>
      </c>
      <c r="GB43">
        <v>-219.39373236301401</v>
      </c>
      <c r="GC43">
        <v>-178.938522150121</v>
      </c>
      <c r="GD43">
        <v>-40.454758601839004</v>
      </c>
      <c r="GE43">
        <v>-219.55051478385201</v>
      </c>
      <c r="GF43">
        <v>-179.068197477155</v>
      </c>
      <c r="GG43">
        <v>-40.481887609402001</v>
      </c>
      <c r="GH43">
        <v>-219.73658324936599</v>
      </c>
      <c r="GI43">
        <v>-179.21154617496401</v>
      </c>
      <c r="GJ43">
        <v>-40.524397149042997</v>
      </c>
      <c r="GK43">
        <v>-219.37392833000001</v>
      </c>
      <c r="GL43">
        <v>-178.92183445000001</v>
      </c>
      <c r="GM43">
        <v>-40.45168228</v>
      </c>
      <c r="GN43">
        <v>-219.52179685999999</v>
      </c>
      <c r="GO43">
        <v>-179.01733956999999</v>
      </c>
      <c r="GP43">
        <v>-40.503951620000002</v>
      </c>
      <c r="GQ43">
        <v>-219.54507090000001</v>
      </c>
      <c r="GR43">
        <v>-179.04055398</v>
      </c>
      <c r="GS43">
        <v>-40.504067079999999</v>
      </c>
      <c r="GT43">
        <v>-219.89245487759999</v>
      </c>
      <c r="GU43">
        <v>-179.353606697</v>
      </c>
      <c r="GV43">
        <v>-40.538537100699997</v>
      </c>
      <c r="GW43">
        <v>-219.35437870999999</v>
      </c>
      <c r="GX43">
        <v>-178.90628206</v>
      </c>
      <c r="GY43">
        <v>-40.447702749999998</v>
      </c>
      <c r="GZ43">
        <v>-219.567582609727</v>
      </c>
      <c r="HA43">
        <v>-179.081423406639</v>
      </c>
      <c r="HB43">
        <v>-40.485755728416002</v>
      </c>
    </row>
    <row r="44" spans="1:210" ht="17" x14ac:dyDescent="0.25">
      <c r="A44" s="5">
        <v>4</v>
      </c>
      <c r="B44" t="s">
        <v>72</v>
      </c>
      <c r="C44" t="s">
        <v>2</v>
      </c>
      <c r="D44" t="s">
        <v>1</v>
      </c>
      <c r="E44" s="3">
        <v>1</v>
      </c>
      <c r="F44" s="2">
        <v>-0.30653765284162432</v>
      </c>
      <c r="G44" s="3">
        <f t="shared" si="10"/>
        <v>7.089842545827521E-2</v>
      </c>
      <c r="H44" s="3">
        <f t="shared" si="11"/>
        <v>5.5654942739008839E-2</v>
      </c>
      <c r="I44" s="3">
        <f t="shared" si="12"/>
        <v>0.28321540385722355</v>
      </c>
      <c r="J44" s="3">
        <f t="shared" si="13"/>
        <v>1.52490443125608E-2</v>
      </c>
      <c r="K44" s="3">
        <f t="shared" si="14"/>
        <v>0.20237890340651804</v>
      </c>
      <c r="L44" s="3">
        <f t="shared" si="15"/>
        <v>0.17019177488517045</v>
      </c>
      <c r="M44" s="3">
        <f t="shared" si="16"/>
        <v>5.1062170586590738E-2</v>
      </c>
      <c r="N44" s="3">
        <f t="shared" si="17"/>
        <v>2.8108879768224959E-3</v>
      </c>
      <c r="O44" s="3">
        <f t="shared" si="18"/>
        <v>7.5742171826522708E-2</v>
      </c>
      <c r="P44" s="3">
        <f t="shared" si="19"/>
        <v>9.8251640391940731E-2</v>
      </c>
      <c r="Q44" s="3">
        <f t="shared" si="20"/>
        <v>0.2530116823481931</v>
      </c>
      <c r="R44" s="3">
        <f t="shared" si="21"/>
        <v>0.30516891531423679</v>
      </c>
      <c r="S44" s="3">
        <f t="shared" si="22"/>
        <v>7.8269336444683979E-2</v>
      </c>
      <c r="T44" s="3">
        <f t="shared" si="23"/>
        <v>2.8575489993487579E-2</v>
      </c>
      <c r="U44" s="3">
        <f t="shared" si="24"/>
        <v>2.2762788540784062E-2</v>
      </c>
      <c r="V44" s="3">
        <f t="shared" si="25"/>
        <v>6.5354750935129879E-3</v>
      </c>
      <c r="W44" s="3">
        <f t="shared" si="26"/>
        <v>7.3489995053934332E-2</v>
      </c>
      <c r="X44" s="3">
        <f t="shared" si="27"/>
        <v>3.3468433748203019E-2</v>
      </c>
      <c r="Y44" s="3">
        <f t="shared" si="28"/>
        <v>0.2226736349149856</v>
      </c>
      <c r="Z44" s="3">
        <f t="shared" si="29"/>
        <v>0.17856560874767446</v>
      </c>
      <c r="AA44" s="3">
        <f t="shared" si="30"/>
        <v>0.10351749126266657</v>
      </c>
      <c r="AB44" s="3">
        <f t="shared" si="31"/>
        <v>2.5575776986530574E-4</v>
      </c>
      <c r="AC44" s="3">
        <f t="shared" si="32"/>
        <v>1.6919524793399143E-2</v>
      </c>
      <c r="AD44" s="3">
        <f t="shared" si="33"/>
        <v>5.6963884240809781E-2</v>
      </c>
      <c r="AE44" s="3">
        <f t="shared" si="34"/>
        <v>5.9488256348257551E-2</v>
      </c>
      <c r="AF44" s="3">
        <f t="shared" si="35"/>
        <v>0.10296378189916155</v>
      </c>
      <c r="AG44" s="3">
        <f t="shared" si="36"/>
        <v>6.0670516967569893E-2</v>
      </c>
      <c r="AH44" s="3">
        <f t="shared" si="37"/>
        <v>5.1476371397832899E-2</v>
      </c>
      <c r="AI44" s="3">
        <f t="shared" si="38"/>
        <v>9.0432524263028835E-4</v>
      </c>
      <c r="AJ44" s="3">
        <f t="shared" si="39"/>
        <v>3.6800989957760599E-2</v>
      </c>
      <c r="AK44" s="3">
        <f t="shared" si="40"/>
        <v>0.11093363759531782</v>
      </c>
      <c r="AL44" s="3">
        <f t="shared" si="41"/>
        <v>8.0621015326535206E-3</v>
      </c>
      <c r="AM44" s="3">
        <f t="shared" si="42"/>
        <v>1.8264946675436655E-2</v>
      </c>
      <c r="AN44" s="3">
        <f t="shared" si="43"/>
        <v>9.0710489778080772E-2</v>
      </c>
      <c r="AO44" s="3">
        <f t="shared" si="44"/>
        <v>2.9812238426886906E-2</v>
      </c>
      <c r="AP44" s="3">
        <f t="shared" si="45"/>
        <v>3.2486904720107179E-2</v>
      </c>
      <c r="AQ44" s="3">
        <f t="shared" si="46"/>
        <v>3.3959305046060706E-4</v>
      </c>
      <c r="AR44" s="3">
        <f t="shared" si="47"/>
        <v>8.4740780509844016E-2</v>
      </c>
      <c r="AS44" s="3">
        <f t="shared" si="48"/>
        <v>3.7417653576399257E-2</v>
      </c>
      <c r="AT44" s="3">
        <f t="shared" si="49"/>
        <v>3.5049836215788721E-2</v>
      </c>
      <c r="AV44" s="1"/>
      <c r="AW44" s="4">
        <f t="shared" si="50"/>
        <v>-0.23563922738334911</v>
      </c>
      <c r="AX44" s="4">
        <f t="shared" si="51"/>
        <v>-0.25088271010261548</v>
      </c>
      <c r="AY44" s="4">
        <f t="shared" si="52"/>
        <v>-2.3322248984400745E-2</v>
      </c>
      <c r="AZ44" s="4">
        <f t="shared" si="53"/>
        <v>-0.32178669715418512</v>
      </c>
      <c r="BA44" s="4">
        <f t="shared" si="54"/>
        <v>-0.10415874943510628</v>
      </c>
      <c r="BB44" s="4">
        <f t="shared" si="55"/>
        <v>-0.47672942772679477</v>
      </c>
      <c r="BC44" s="4">
        <f t="shared" si="56"/>
        <v>-0.25547548225503358</v>
      </c>
      <c r="BD44" s="4">
        <f t="shared" si="57"/>
        <v>-0.30934854081844682</v>
      </c>
      <c r="BE44" s="4">
        <f t="shared" si="58"/>
        <v>-0.38227982466814703</v>
      </c>
      <c r="BF44" s="4">
        <f t="shared" si="59"/>
        <v>-0.40478929323356505</v>
      </c>
      <c r="BG44" s="4">
        <f t="shared" si="60"/>
        <v>-5.3525970493431232E-2</v>
      </c>
      <c r="BH44" s="4">
        <f t="shared" si="61"/>
        <v>-1.3687375273875588E-3</v>
      </c>
      <c r="BI44" s="4">
        <f t="shared" si="62"/>
        <v>-0.3848069892863083</v>
      </c>
      <c r="BJ44" s="4">
        <f t="shared" si="63"/>
        <v>-0.27796216284813674</v>
      </c>
      <c r="BK44" s="4">
        <f t="shared" si="64"/>
        <v>-0.28377486430084026</v>
      </c>
      <c r="BL44" s="4">
        <f t="shared" si="65"/>
        <v>-0.30000217774811133</v>
      </c>
      <c r="BM44" s="4">
        <f t="shared" si="66"/>
        <v>-0.38002764789555865</v>
      </c>
      <c r="BN44" s="4">
        <f t="shared" si="67"/>
        <v>-0.34000608658982734</v>
      </c>
      <c r="BO44" s="4">
        <f t="shared" si="68"/>
        <v>-8.3864017926638709E-2</v>
      </c>
      <c r="BP44" s="4">
        <f t="shared" si="69"/>
        <v>-0.12797204409394985</v>
      </c>
      <c r="BQ44" s="4">
        <f t="shared" si="70"/>
        <v>-0.20302016157895775</v>
      </c>
      <c r="BR44" s="4">
        <f t="shared" si="71"/>
        <v>-0.30679341061148963</v>
      </c>
      <c r="BS44" s="4">
        <f t="shared" si="72"/>
        <v>-0.32345717763502346</v>
      </c>
      <c r="BT44" s="4">
        <f t="shared" si="73"/>
        <v>-0.24957376860081454</v>
      </c>
      <c r="BU44" s="4">
        <f t="shared" si="74"/>
        <v>-0.36602590918988187</v>
      </c>
      <c r="BV44" s="4">
        <f t="shared" si="75"/>
        <v>-0.20357387094246276</v>
      </c>
      <c r="BW44" s="4">
        <f t="shared" si="76"/>
        <v>-0.24586713587405443</v>
      </c>
      <c r="BX44" s="4">
        <f t="shared" si="77"/>
        <v>-0.25506128144379142</v>
      </c>
      <c r="BY44" s="4">
        <f t="shared" si="78"/>
        <v>-0.30744197808425461</v>
      </c>
      <c r="BZ44" s="4">
        <f t="shared" si="79"/>
        <v>-0.26973666288386372</v>
      </c>
      <c r="CA44" s="4">
        <f t="shared" si="80"/>
        <v>-0.1956040152463065</v>
      </c>
      <c r="CB44" s="4">
        <f t="shared" si="81"/>
        <v>-0.2984755513089708</v>
      </c>
      <c r="CC44" s="4">
        <f t="shared" si="82"/>
        <v>-0.28827270616618766</v>
      </c>
      <c r="CD44" s="4">
        <f t="shared" si="83"/>
        <v>-0.39724814261970509</v>
      </c>
      <c r="CE44" s="4">
        <f t="shared" si="84"/>
        <v>-0.27672541441473741</v>
      </c>
      <c r="CF44" s="4">
        <f t="shared" si="85"/>
        <v>-0.3390245575617315</v>
      </c>
      <c r="CG44" s="4">
        <f t="shared" si="86"/>
        <v>-0.30687724589208493</v>
      </c>
      <c r="CH44" s="4">
        <f t="shared" si="87"/>
        <v>-0.2217968723317803</v>
      </c>
      <c r="CI44" s="4">
        <f t="shared" si="88"/>
        <v>-0.26911999926522506</v>
      </c>
      <c r="CJ44" s="4">
        <f t="shared" si="89"/>
        <v>-0.2714878166258356</v>
      </c>
      <c r="CL44" t="s">
        <v>77</v>
      </c>
      <c r="CM44">
        <v>-216.66477386841501</v>
      </c>
      <c r="CN44">
        <v>-176.72482139878201</v>
      </c>
      <c r="CO44">
        <v>-39.939576954636998</v>
      </c>
      <c r="CP44">
        <v>-219.25100796560699</v>
      </c>
      <c r="CQ44">
        <v>-178.82386332242501</v>
      </c>
      <c r="CR44">
        <v>-40.426744836151002</v>
      </c>
      <c r="CS44">
        <v>-219.67061098014699</v>
      </c>
      <c r="CT44">
        <v>-179.17557273024701</v>
      </c>
      <c r="CU44">
        <v>-40.495001083532003</v>
      </c>
      <c r="CV44">
        <v>-218.27466427190001</v>
      </c>
      <c r="CW44">
        <v>-178.053287132988</v>
      </c>
      <c r="CX44">
        <v>-40.220864339190001</v>
      </c>
      <c r="CY44">
        <v>-219.84631669722799</v>
      </c>
      <c r="CZ44">
        <v>-179.31007065636601</v>
      </c>
      <c r="DA44">
        <v>-40.536080053336001</v>
      </c>
      <c r="DB44">
        <v>-219.52244999361599</v>
      </c>
      <c r="DC44">
        <v>-179.053200943196</v>
      </c>
      <c r="DD44">
        <v>-40.46848933375</v>
      </c>
      <c r="DE44">
        <v>-219.72702149481199</v>
      </c>
      <c r="DF44">
        <v>-179.21911259135501</v>
      </c>
      <c r="DG44">
        <v>-40.507501777378003</v>
      </c>
      <c r="DH44">
        <v>-219.92053936815401</v>
      </c>
      <c r="DI44">
        <v>-179.38559652542401</v>
      </c>
      <c r="DJ44">
        <v>-40.534449864471</v>
      </c>
      <c r="DK44">
        <v>-220.123158107401</v>
      </c>
      <c r="DL44">
        <v>-179.54514368251</v>
      </c>
      <c r="DM44">
        <v>-40.577405223238003</v>
      </c>
      <c r="DN44">
        <v>-219.93298792233799</v>
      </c>
      <c r="DO44">
        <v>-179.38663348529201</v>
      </c>
      <c r="DP44">
        <v>-40.545709364273002</v>
      </c>
      <c r="DQ44">
        <v>-219.708516300962</v>
      </c>
      <c r="DR44">
        <v>-179.204465609327</v>
      </c>
      <c r="DS44">
        <v>-40.503965392574997</v>
      </c>
      <c r="DT44">
        <v>-219.77052512247801</v>
      </c>
      <c r="DU44">
        <v>-179.264101782745</v>
      </c>
      <c r="DV44">
        <v>-40.506421158511003</v>
      </c>
      <c r="DW44">
        <v>-219.57076153972699</v>
      </c>
      <c r="DX44">
        <v>-179.09126139767099</v>
      </c>
      <c r="DY44">
        <v>-40.478886913110003</v>
      </c>
      <c r="DZ44">
        <v>-219.71641770001301</v>
      </c>
      <c r="EA44">
        <v>-179.20998093473</v>
      </c>
      <c r="EB44">
        <v>-40.505993804398997</v>
      </c>
      <c r="EC44">
        <v>-219.70532621286301</v>
      </c>
      <c r="ED44">
        <v>-179.19709421672499</v>
      </c>
      <c r="EE44">
        <v>-40.507779772124998</v>
      </c>
      <c r="EF44">
        <v>-219.71418771376</v>
      </c>
      <c r="EG44">
        <v>-179.20767746883701</v>
      </c>
      <c r="EH44">
        <v>-40.506032161040999</v>
      </c>
      <c r="EI44">
        <v>-219.91209320217101</v>
      </c>
      <c r="EJ44">
        <v>-179.36919847036501</v>
      </c>
      <c r="EK44">
        <v>-40.542289119225003</v>
      </c>
      <c r="EL44">
        <v>-219.883807828122</v>
      </c>
      <c r="EM44">
        <v>-179.34571880227</v>
      </c>
      <c r="EN44">
        <v>-40.537547191686002</v>
      </c>
      <c r="EO44">
        <v>-219.70398331759</v>
      </c>
      <c r="EP44">
        <v>-179.20108160561699</v>
      </c>
      <c r="EQ44">
        <v>-40.502768066159</v>
      </c>
      <c r="ER44">
        <v>-219.69824728952901</v>
      </c>
      <c r="ES44">
        <v>-179.19686500270899</v>
      </c>
      <c r="ET44">
        <v>-40.501178350395001</v>
      </c>
      <c r="EU44">
        <v>-219.69111361204699</v>
      </c>
      <c r="EV44">
        <v>-179.191769992264</v>
      </c>
      <c r="EW44">
        <v>-40.499020086575001</v>
      </c>
      <c r="EX44">
        <v>-219.69865749785299</v>
      </c>
      <c r="EY44">
        <v>-179.18937733195199</v>
      </c>
      <c r="EZ44">
        <v>-40.508791259501002</v>
      </c>
      <c r="FA44">
        <v>-219.72030384456599</v>
      </c>
      <c r="FB44">
        <v>-179.205599589082</v>
      </c>
      <c r="FC44">
        <v>-40.514188793682003</v>
      </c>
      <c r="FD44">
        <v>-219.79244571620001</v>
      </c>
      <c r="FE44">
        <v>-179.27320521920001</v>
      </c>
      <c r="FF44">
        <v>-40.518842775899998</v>
      </c>
      <c r="FG44">
        <v>-220.005999088431</v>
      </c>
      <c r="FH44">
        <v>-179.44331901640601</v>
      </c>
      <c r="FI44">
        <v>-40.562096772634</v>
      </c>
      <c r="FJ44">
        <v>-219.7180655633</v>
      </c>
      <c r="FK44">
        <v>-179.22214769600001</v>
      </c>
      <c r="FL44">
        <v>-40.495593451700003</v>
      </c>
      <c r="FM44">
        <v>-219.915848454105</v>
      </c>
      <c r="FN44">
        <v>-179.376779984102</v>
      </c>
      <c r="FO44">
        <v>-40.538676655798</v>
      </c>
      <c r="FP44">
        <v>-219.63808956956299</v>
      </c>
      <c r="FQ44">
        <v>-179.143684866787</v>
      </c>
      <c r="FR44">
        <v>-40.493998236768</v>
      </c>
      <c r="FS44">
        <v>-219.59079238431701</v>
      </c>
      <c r="FT44">
        <v>-179.105725945242</v>
      </c>
      <c r="FU44">
        <v>-40.484576499116997</v>
      </c>
      <c r="FV44">
        <v>-219.683104732857</v>
      </c>
      <c r="FW44">
        <v>-179.18639744110001</v>
      </c>
      <c r="FX44">
        <v>-40.496277439041002</v>
      </c>
      <c r="FY44">
        <v>-219.59895561657001</v>
      </c>
      <c r="FZ44">
        <v>-179.10617602660699</v>
      </c>
      <c r="GA44">
        <v>-40.492467875136001</v>
      </c>
      <c r="GB44">
        <v>-219.39374812706299</v>
      </c>
      <c r="GC44">
        <v>-178.93851889746799</v>
      </c>
      <c r="GD44">
        <v>-40.454753578546999</v>
      </c>
      <c r="GE44">
        <v>-219.550534768245</v>
      </c>
      <c r="GF44">
        <v>-179.06819436877501</v>
      </c>
      <c r="GG44">
        <v>-40.481881007689999</v>
      </c>
      <c r="GH44">
        <v>-219.736567366152</v>
      </c>
      <c r="GI44">
        <v>-179.21154282261199</v>
      </c>
      <c r="GJ44">
        <v>-40.524391488355</v>
      </c>
      <c r="GK44">
        <v>-219.37394673</v>
      </c>
      <c r="GL44">
        <v>-178.92183051999999</v>
      </c>
      <c r="GM44">
        <v>-40.451675219999998</v>
      </c>
      <c r="GN44">
        <v>-219.52180858</v>
      </c>
      <c r="GO44">
        <v>-179.01732952</v>
      </c>
      <c r="GP44">
        <v>-40.503938789999999</v>
      </c>
      <c r="GQ44">
        <v>-219.54508892000001</v>
      </c>
      <c r="GR44">
        <v>-179.04054522999999</v>
      </c>
      <c r="GS44">
        <v>-40.50405465</v>
      </c>
      <c r="GT44">
        <v>-219.89248822100001</v>
      </c>
      <c r="GU44">
        <v>-179.35360463710001</v>
      </c>
      <c r="GV44">
        <v>-40.5385301281</v>
      </c>
      <c r="GW44">
        <v>-219.35440291</v>
      </c>
      <c r="GX44">
        <v>-178.90627813</v>
      </c>
      <c r="GY44">
        <v>-40.44769591</v>
      </c>
      <c r="GZ44">
        <v>-219.567602375592</v>
      </c>
      <c r="HA44">
        <v>-179.08141930805101</v>
      </c>
      <c r="HB44">
        <v>-40.485750424183998</v>
      </c>
    </row>
    <row r="45" spans="1:210" ht="17" x14ac:dyDescent="0.25">
      <c r="A45" s="5">
        <v>4</v>
      </c>
      <c r="B45" t="s">
        <v>72</v>
      </c>
      <c r="C45" t="s">
        <v>2</v>
      </c>
      <c r="D45" t="s">
        <v>1</v>
      </c>
      <c r="E45" s="3">
        <v>1.05</v>
      </c>
      <c r="F45" s="2">
        <v>-0.29693175745065969</v>
      </c>
      <c r="G45" s="3">
        <f t="shared" si="10"/>
        <v>5.9569416593288987E-2</v>
      </c>
      <c r="H45" s="3">
        <f t="shared" si="11"/>
        <v>5.4091637049355601E-2</v>
      </c>
      <c r="I45" s="3">
        <f t="shared" si="12"/>
        <v>0.24144754565521698</v>
      </c>
      <c r="J45" s="3">
        <f t="shared" si="13"/>
        <v>4.6995571372209555E-2</v>
      </c>
      <c r="K45" s="3">
        <f t="shared" si="14"/>
        <v>0.18757046039661668</v>
      </c>
      <c r="L45" s="3">
        <f t="shared" si="15"/>
        <v>0.15390181594620866</v>
      </c>
      <c r="M45" s="3">
        <f t="shared" si="16"/>
        <v>4.7613369536083111E-2</v>
      </c>
      <c r="N45" s="3">
        <f t="shared" si="17"/>
        <v>1.9042748366763784E-3</v>
      </c>
      <c r="O45" s="3">
        <f t="shared" si="18"/>
        <v>6.9451081655863334E-2</v>
      </c>
      <c r="P45" s="3">
        <f t="shared" si="19"/>
        <v>0.10634317465360382</v>
      </c>
      <c r="Q45" s="3">
        <f t="shared" si="20"/>
        <v>0.22041976257336979</v>
      </c>
      <c r="R45" s="3">
        <f t="shared" si="21"/>
        <v>0.24405636308478088</v>
      </c>
      <c r="S45" s="3">
        <f t="shared" si="22"/>
        <v>7.3933592870404463E-2</v>
      </c>
      <c r="T45" s="3">
        <f t="shared" si="23"/>
        <v>2.7349022647620569E-2</v>
      </c>
      <c r="U45" s="3">
        <f t="shared" si="24"/>
        <v>2.21837905242942E-2</v>
      </c>
      <c r="V45" s="3">
        <f t="shared" si="25"/>
        <v>9.2028051885928996E-3</v>
      </c>
      <c r="W45" s="3">
        <f t="shared" si="26"/>
        <v>8.3668861207133405E-2</v>
      </c>
      <c r="X45" s="3">
        <f t="shared" si="27"/>
        <v>4.7006907947847454E-2</v>
      </c>
      <c r="Y45" s="3">
        <f t="shared" si="28"/>
        <v>0.19370881355095243</v>
      </c>
      <c r="Z45" s="3">
        <f t="shared" si="29"/>
        <v>0.15549314678379075</v>
      </c>
      <c r="AA45" s="3">
        <f t="shared" si="30"/>
        <v>9.1310157963386096E-2</v>
      </c>
      <c r="AB45" s="3">
        <f t="shared" si="31"/>
        <v>4.7607263267168687E-3</v>
      </c>
      <c r="AC45" s="3">
        <f t="shared" si="32"/>
        <v>1.7221001754124055E-2</v>
      </c>
      <c r="AD45" s="3">
        <f t="shared" si="33"/>
        <v>4.7561803947850173E-2</v>
      </c>
      <c r="AE45" s="3">
        <f t="shared" si="34"/>
        <v>6.766735766791776E-2</v>
      </c>
      <c r="AF45" s="3">
        <f t="shared" si="35"/>
        <v>8.6481386387314452E-2</v>
      </c>
      <c r="AG45" s="3">
        <f t="shared" si="36"/>
        <v>4.6828223993481521E-2</v>
      </c>
      <c r="AH45" s="3">
        <f t="shared" si="37"/>
        <v>4.8510842402896603E-2</v>
      </c>
      <c r="AI45" s="3">
        <f t="shared" si="38"/>
        <v>5.1177911545725041E-3</v>
      </c>
      <c r="AJ45" s="3">
        <f t="shared" si="39"/>
        <v>5.7344202501487529E-3</v>
      </c>
      <c r="AK45" s="3">
        <f t="shared" si="40"/>
        <v>9.2963798618176247E-2</v>
      </c>
      <c r="AL45" s="3">
        <f t="shared" si="41"/>
        <v>5.4779301399532909E-3</v>
      </c>
      <c r="AM45" s="3">
        <f t="shared" si="42"/>
        <v>1.2173490387899333E-2</v>
      </c>
      <c r="AN45" s="3">
        <f t="shared" si="43"/>
        <v>7.7594143788097814E-2</v>
      </c>
      <c r="AO45" s="3">
        <f t="shared" si="44"/>
        <v>2.506326657095953E-2</v>
      </c>
      <c r="AP45" s="3">
        <f t="shared" si="45"/>
        <v>3.8773274848936445E-2</v>
      </c>
      <c r="AQ45" s="3">
        <f t="shared" si="46"/>
        <v>9.8952876638954135E-3</v>
      </c>
      <c r="AR45" s="3">
        <f t="shared" si="47"/>
        <v>7.2376478855713355E-2</v>
      </c>
      <c r="AS45" s="3">
        <f t="shared" si="48"/>
        <v>2.9769587831370847E-2</v>
      </c>
      <c r="AT45" s="3">
        <f t="shared" si="49"/>
        <v>2.847788523809397E-2</v>
      </c>
      <c r="AV45" s="1"/>
      <c r="AW45" s="4">
        <f t="shared" si="50"/>
        <v>-0.23736234085737071</v>
      </c>
      <c r="AX45" s="4">
        <f t="shared" si="51"/>
        <v>-0.24284012040130409</v>
      </c>
      <c r="AY45" s="4">
        <f t="shared" si="52"/>
        <v>-5.5484211795442724E-2</v>
      </c>
      <c r="AZ45" s="4">
        <f t="shared" si="53"/>
        <v>-0.34392732882286925</v>
      </c>
      <c r="BA45" s="4">
        <f t="shared" si="54"/>
        <v>-0.10936129705404303</v>
      </c>
      <c r="BB45" s="4">
        <f t="shared" si="55"/>
        <v>-0.45083357339686836</v>
      </c>
      <c r="BC45" s="4">
        <f t="shared" si="56"/>
        <v>-0.24931838791457658</v>
      </c>
      <c r="BD45" s="4">
        <f t="shared" si="57"/>
        <v>-0.29502748261398332</v>
      </c>
      <c r="BE45" s="4">
        <f t="shared" si="58"/>
        <v>-0.36638283910652303</v>
      </c>
      <c r="BF45" s="4">
        <f t="shared" si="59"/>
        <v>-0.40327493210426352</v>
      </c>
      <c r="BG45" s="4">
        <f t="shared" si="60"/>
        <v>-7.6511994877289907E-2</v>
      </c>
      <c r="BH45" s="4">
        <f t="shared" si="61"/>
        <v>-5.2875394365878826E-2</v>
      </c>
      <c r="BI45" s="4">
        <f t="shared" si="62"/>
        <v>-0.37086535032106416</v>
      </c>
      <c r="BJ45" s="4">
        <f t="shared" si="63"/>
        <v>-0.26958273480303913</v>
      </c>
      <c r="BK45" s="4">
        <f t="shared" si="64"/>
        <v>-0.27474796692636549</v>
      </c>
      <c r="BL45" s="4">
        <f t="shared" si="65"/>
        <v>-0.28772895226206679</v>
      </c>
      <c r="BM45" s="4">
        <f t="shared" si="66"/>
        <v>-0.3806006186577931</v>
      </c>
      <c r="BN45" s="4">
        <f t="shared" si="67"/>
        <v>-0.34393866539850715</v>
      </c>
      <c r="BO45" s="4">
        <f t="shared" si="68"/>
        <v>-0.10322294389970725</v>
      </c>
      <c r="BP45" s="4">
        <f t="shared" si="69"/>
        <v>-0.14143861066686894</v>
      </c>
      <c r="BQ45" s="4">
        <f t="shared" si="70"/>
        <v>-0.2056215994872736</v>
      </c>
      <c r="BR45" s="4">
        <f t="shared" si="71"/>
        <v>-0.29217103112394283</v>
      </c>
      <c r="BS45" s="4">
        <f t="shared" si="72"/>
        <v>-0.31415275920478375</v>
      </c>
      <c r="BT45" s="4">
        <f t="shared" si="73"/>
        <v>-0.24936995350280952</v>
      </c>
      <c r="BU45" s="4">
        <f t="shared" si="74"/>
        <v>-0.36459911511857745</v>
      </c>
      <c r="BV45" s="4">
        <f t="shared" si="75"/>
        <v>-0.21045037106334524</v>
      </c>
      <c r="BW45" s="4">
        <f t="shared" si="76"/>
        <v>-0.25010353345717817</v>
      </c>
      <c r="BX45" s="4">
        <f t="shared" si="77"/>
        <v>-0.24842091504776309</v>
      </c>
      <c r="BY45" s="4">
        <f t="shared" si="78"/>
        <v>-0.3020495486052322</v>
      </c>
      <c r="BZ45" s="4">
        <f t="shared" si="79"/>
        <v>-0.29119733720051094</v>
      </c>
      <c r="CA45" s="4">
        <f t="shared" si="80"/>
        <v>-0.20396795883248345</v>
      </c>
      <c r="CB45" s="4">
        <f t="shared" si="81"/>
        <v>-0.2914538273107064</v>
      </c>
      <c r="CC45" s="4">
        <f t="shared" si="82"/>
        <v>-0.28475826706276036</v>
      </c>
      <c r="CD45" s="4">
        <f t="shared" si="83"/>
        <v>-0.37452590123875751</v>
      </c>
      <c r="CE45" s="4">
        <f t="shared" si="84"/>
        <v>-0.27186849087970016</v>
      </c>
      <c r="CF45" s="4">
        <f t="shared" si="85"/>
        <v>-0.33570503229959614</v>
      </c>
      <c r="CG45" s="4">
        <f t="shared" si="86"/>
        <v>-0.30682704511455511</v>
      </c>
      <c r="CH45" s="4">
        <f t="shared" si="87"/>
        <v>-0.22455527859494634</v>
      </c>
      <c r="CI45" s="4">
        <f t="shared" si="88"/>
        <v>-0.26716216961928885</v>
      </c>
      <c r="CJ45" s="4">
        <f t="shared" si="89"/>
        <v>-0.26845387221256573</v>
      </c>
      <c r="CL45" t="s">
        <v>76</v>
      </c>
      <c r="CM45">
        <v>-216.6647484712</v>
      </c>
      <c r="CN45">
        <v>-176.724808840864</v>
      </c>
      <c r="CO45">
        <v>-39.939561369384002</v>
      </c>
      <c r="CP45">
        <v>-219.25096501616099</v>
      </c>
      <c r="CQ45">
        <v>-178.823857033819</v>
      </c>
      <c r="CR45">
        <v>-40.426720991993001</v>
      </c>
      <c r="CS45">
        <v>-219.67065898500601</v>
      </c>
      <c r="CT45">
        <v>-179.17557136284299</v>
      </c>
      <c r="CU45">
        <v>-40.494999202446998</v>
      </c>
      <c r="CV45">
        <v>-218.274702102324</v>
      </c>
      <c r="CW45">
        <v>-178.05328707484099</v>
      </c>
      <c r="CX45">
        <v>-40.220866944420003</v>
      </c>
      <c r="CY45">
        <v>-219.84632463354299</v>
      </c>
      <c r="CZ45">
        <v>-179.31007052570999</v>
      </c>
      <c r="DA45">
        <v>-40.536079829519998</v>
      </c>
      <c r="DB45">
        <v>-219.52240819663101</v>
      </c>
      <c r="DC45">
        <v>-179.053200793548</v>
      </c>
      <c r="DD45">
        <v>-40.468488954081998</v>
      </c>
      <c r="DE45">
        <v>-219.727011811284</v>
      </c>
      <c r="DF45">
        <v>-179.21911251999401</v>
      </c>
      <c r="DG45">
        <v>-40.507501977164999</v>
      </c>
      <c r="DH45">
        <v>-219.92051784261</v>
      </c>
      <c r="DI45">
        <v>-179.38559590777299</v>
      </c>
      <c r="DJ45">
        <v>-40.534451778635997</v>
      </c>
      <c r="DK45">
        <v>-220.12313411865699</v>
      </c>
      <c r="DL45">
        <v>-179.545143038395</v>
      </c>
      <c r="DM45">
        <v>-40.577407212067001</v>
      </c>
      <c r="DN45">
        <v>-219.93298551388901</v>
      </c>
      <c r="DO45">
        <v>-179.386633265802</v>
      </c>
      <c r="DP45">
        <v>-40.545709588602001</v>
      </c>
      <c r="DQ45">
        <v>-219.708553886038</v>
      </c>
      <c r="DR45">
        <v>-179.20446540075801</v>
      </c>
      <c r="DS45">
        <v>-40.50396655566</v>
      </c>
      <c r="DT45">
        <v>-219.77060810606099</v>
      </c>
      <c r="DU45">
        <v>-179.264101510915</v>
      </c>
      <c r="DV45">
        <v>-40.506422332844998</v>
      </c>
      <c r="DW45">
        <v>-219.57074020485601</v>
      </c>
      <c r="DX45">
        <v>-179.09126126963099</v>
      </c>
      <c r="DY45">
        <v>-40.478887923694003</v>
      </c>
      <c r="DZ45">
        <v>-219.71640587950699</v>
      </c>
      <c r="EA45">
        <v>-179.20998088980301</v>
      </c>
      <c r="EB45">
        <v>-40.505995382287999</v>
      </c>
      <c r="EC45">
        <v>-219.70531310838899</v>
      </c>
      <c r="ED45">
        <v>-179.19709416045001</v>
      </c>
      <c r="EE45">
        <v>-40.507781109202</v>
      </c>
      <c r="EF45">
        <v>-219.71417098594901</v>
      </c>
      <c r="EG45">
        <v>-179.20767743516899</v>
      </c>
      <c r="EH45">
        <v>-40.506035025526998</v>
      </c>
      <c r="EI45">
        <v>-219.91209465835399</v>
      </c>
      <c r="EJ45">
        <v>-179.369198268112</v>
      </c>
      <c r="EK45">
        <v>-40.542289864574002</v>
      </c>
      <c r="EL45">
        <v>-219.88381541171799</v>
      </c>
      <c r="EM45">
        <v>-179.345718620463</v>
      </c>
      <c r="EN45">
        <v>-40.537548690126002</v>
      </c>
      <c r="EO45">
        <v>-219.704015553153</v>
      </c>
      <c r="EP45">
        <v>-179.201081474646</v>
      </c>
      <c r="EQ45">
        <v>-40.502769582281999</v>
      </c>
      <c r="ER45">
        <v>-219.69827076838899</v>
      </c>
      <c r="ES45">
        <v>-179.19686488182401</v>
      </c>
      <c r="ET45">
        <v>-40.501180489801001</v>
      </c>
      <c r="EU45">
        <v>-219.691120716444</v>
      </c>
      <c r="EV45">
        <v>-179.191769879655</v>
      </c>
      <c r="EW45">
        <v>-40.499023157925997</v>
      </c>
      <c r="EX45">
        <v>-219.69863577424999</v>
      </c>
      <c r="EY45">
        <v>-179.189377289183</v>
      </c>
      <c r="EZ45">
        <v>-40.508792880911002</v>
      </c>
      <c r="FA45">
        <v>-219.72029035517801</v>
      </c>
      <c r="FB45">
        <v>-179.20559948136</v>
      </c>
      <c r="FC45">
        <v>-40.514190239549997</v>
      </c>
      <c r="FD45">
        <v>-219.79244549059999</v>
      </c>
      <c r="FE45">
        <v>-179.27320517870001</v>
      </c>
      <c r="FF45">
        <v>-40.518842915599997</v>
      </c>
      <c r="FG45">
        <v>-220.005997602078</v>
      </c>
      <c r="FH45">
        <v>-179.443318926844</v>
      </c>
      <c r="FI45">
        <v>-40.562097649583997</v>
      </c>
      <c r="FJ45">
        <v>-219.7180787005</v>
      </c>
      <c r="FK45">
        <v>-179.22214782059999</v>
      </c>
      <c r="FL45">
        <v>-40.495595505899999</v>
      </c>
      <c r="FM45">
        <v>-219.915856845787</v>
      </c>
      <c r="FN45">
        <v>-179.376779945972</v>
      </c>
      <c r="FO45">
        <v>-40.538678334480998</v>
      </c>
      <c r="FP45">
        <v>-219.638077936326</v>
      </c>
      <c r="FQ45">
        <v>-179.143683517585</v>
      </c>
      <c r="FR45">
        <v>-40.493998534829998</v>
      </c>
      <c r="FS45">
        <v>-219.590784168695</v>
      </c>
      <c r="FT45">
        <v>-179.105725208249</v>
      </c>
      <c r="FU45">
        <v>-40.484577613870997</v>
      </c>
      <c r="FV45">
        <v>-219.68313816021501</v>
      </c>
      <c r="FW45">
        <v>-179.18639616900899</v>
      </c>
      <c r="FX45">
        <v>-40.496277938730003</v>
      </c>
      <c r="FY45">
        <v>-219.59896524504501</v>
      </c>
      <c r="FZ45">
        <v>-179.10617331519401</v>
      </c>
      <c r="GA45">
        <v>-40.492466886232002</v>
      </c>
      <c r="GB45">
        <v>-219.39373257699501</v>
      </c>
      <c r="GC45">
        <v>-178.93851620407</v>
      </c>
      <c r="GD45">
        <v>-40.454751911705998</v>
      </c>
      <c r="GE45">
        <v>-219.55052581123201</v>
      </c>
      <c r="GF45">
        <v>-179.06819185797599</v>
      </c>
      <c r="GG45">
        <v>-40.481880162091002</v>
      </c>
      <c r="GH45">
        <v>-219.73652692300399</v>
      </c>
      <c r="GI45">
        <v>-179.21154011136201</v>
      </c>
      <c r="GJ45">
        <v>-40.524389966652002</v>
      </c>
      <c r="GK45">
        <v>-219.37393829999999</v>
      </c>
      <c r="GL45">
        <v>-178.92182847999999</v>
      </c>
      <c r="GM45">
        <v>-40.451676569999997</v>
      </c>
      <c r="GN45">
        <v>-219.52178696999999</v>
      </c>
      <c r="GO45">
        <v>-179.01732136000001</v>
      </c>
      <c r="GP45">
        <v>-40.503930629999999</v>
      </c>
      <c r="GQ45">
        <v>-219.54507504</v>
      </c>
      <c r="GR45">
        <v>-179.04053812000001</v>
      </c>
      <c r="GS45">
        <v>-40.504047960000001</v>
      </c>
      <c r="GT45">
        <v>-219.8924917423</v>
      </c>
      <c r="GU45">
        <v>-179.35360324589999</v>
      </c>
      <c r="GV45">
        <v>-40.538530644799998</v>
      </c>
      <c r="GW45">
        <v>-219.35439908999999</v>
      </c>
      <c r="GX45">
        <v>-178.90627610999999</v>
      </c>
      <c r="GY45">
        <v>-40.447697230000003</v>
      </c>
      <c r="GZ45">
        <v>-219.567594439846</v>
      </c>
      <c r="HA45">
        <v>-179.08141693729499</v>
      </c>
      <c r="HB45">
        <v>-40.485749694092</v>
      </c>
    </row>
    <row r="46" spans="1:210" ht="17" x14ac:dyDescent="0.25">
      <c r="A46" s="5">
        <v>4</v>
      </c>
      <c r="B46" t="s">
        <v>72</v>
      </c>
      <c r="C46" t="s">
        <v>2</v>
      </c>
      <c r="D46" t="s">
        <v>1</v>
      </c>
      <c r="E46" s="3">
        <v>1.1000000000000001</v>
      </c>
      <c r="F46" s="2">
        <v>-0.27593517286157421</v>
      </c>
      <c r="G46" s="3">
        <f t="shared" si="10"/>
        <v>5.08164240090416E-2</v>
      </c>
      <c r="H46" s="3">
        <f t="shared" si="11"/>
        <v>5.0949480481227855E-2</v>
      </c>
      <c r="I46" s="3">
        <f t="shared" si="12"/>
        <v>0.20474589365454676</v>
      </c>
      <c r="J46" s="3">
        <f t="shared" si="13"/>
        <v>6.9911309674925148E-2</v>
      </c>
      <c r="K46" s="3">
        <f t="shared" si="14"/>
        <v>0.16726586127425194</v>
      </c>
      <c r="L46" s="3">
        <f t="shared" si="15"/>
        <v>0.13901928483190124</v>
      </c>
      <c r="M46" s="3">
        <f t="shared" si="16"/>
        <v>4.0003773281064803E-2</v>
      </c>
      <c r="N46" s="3">
        <f t="shared" si="17"/>
        <v>5.3540026579478317E-3</v>
      </c>
      <c r="O46" s="3">
        <f t="shared" si="18"/>
        <v>6.4789587181233121E-2</v>
      </c>
      <c r="P46" s="3">
        <f t="shared" si="19"/>
        <v>0.10831878036855602</v>
      </c>
      <c r="Q46" s="3">
        <f t="shared" si="20"/>
        <v>0.18912780468707879</v>
      </c>
      <c r="R46" s="3">
        <f t="shared" si="21"/>
        <v>0.1875216796953868</v>
      </c>
      <c r="S46" s="3">
        <f t="shared" si="22"/>
        <v>6.9493080857631395E-2</v>
      </c>
      <c r="T46" s="3">
        <f t="shared" si="23"/>
        <v>2.295593842933441E-2</v>
      </c>
      <c r="U46" s="3">
        <f t="shared" si="24"/>
        <v>1.8315696436116136E-2</v>
      </c>
      <c r="V46" s="3">
        <f t="shared" si="25"/>
        <v>9.1804087632349485E-3</v>
      </c>
      <c r="W46" s="3">
        <f t="shared" si="26"/>
        <v>8.7695474220189418E-2</v>
      </c>
      <c r="X46" s="3">
        <f t="shared" si="27"/>
        <v>5.4617031923963832E-2</v>
      </c>
      <c r="Y46" s="3">
        <f t="shared" si="28"/>
        <v>0.16606781888291627</v>
      </c>
      <c r="Z46" s="3">
        <f t="shared" si="29"/>
        <v>0.13354222816765635</v>
      </c>
      <c r="AA46" s="3">
        <f t="shared" si="30"/>
        <v>7.9508478866520821E-2</v>
      </c>
      <c r="AB46" s="3">
        <f t="shared" si="31"/>
        <v>6.8483757504051446E-3</v>
      </c>
      <c r="AC46" s="3">
        <f t="shared" si="32"/>
        <v>1.6657729762857842E-2</v>
      </c>
      <c r="AD46" s="3">
        <f t="shared" si="33"/>
        <v>4.0907450982837795E-2</v>
      </c>
      <c r="AE46" s="3">
        <f t="shared" si="34"/>
        <v>7.2840429274651064E-2</v>
      </c>
      <c r="AF46" s="3">
        <f t="shared" si="35"/>
        <v>7.0933027547256333E-2</v>
      </c>
      <c r="AG46" s="3">
        <f t="shared" si="36"/>
        <v>3.1262616159267537E-2</v>
      </c>
      <c r="AH46" s="3">
        <f t="shared" si="37"/>
        <v>4.3676462782767211E-2</v>
      </c>
      <c r="AI46" s="3">
        <f t="shared" si="38"/>
        <v>8.4860073816752091E-3</v>
      </c>
      <c r="AJ46" s="3">
        <f t="shared" si="39"/>
        <v>3.8102288969157905E-3</v>
      </c>
      <c r="AK46" s="3">
        <f t="shared" si="40"/>
        <v>7.7268084211941729E-2</v>
      </c>
      <c r="AL46" s="3">
        <f t="shared" si="41"/>
        <v>3.2834334208793892E-3</v>
      </c>
      <c r="AM46" s="3">
        <f t="shared" si="42"/>
        <v>5.7747421465879634E-3</v>
      </c>
      <c r="AN46" s="3">
        <f t="shared" si="43"/>
        <v>6.6912961986365094E-2</v>
      </c>
      <c r="AO46" s="3">
        <f t="shared" si="44"/>
        <v>2.1335743423931186E-2</v>
      </c>
      <c r="AP46" s="3">
        <f t="shared" si="45"/>
        <v>4.2676500670502493E-2</v>
      </c>
      <c r="AQ46" s="3">
        <f t="shared" si="46"/>
        <v>1.7130588938635227E-2</v>
      </c>
      <c r="AR46" s="3">
        <f t="shared" si="47"/>
        <v>6.2009340446996492E-2</v>
      </c>
      <c r="AS46" s="3">
        <f t="shared" si="48"/>
        <v>2.3670078760891167E-2</v>
      </c>
      <c r="AT46" s="3">
        <f t="shared" si="49"/>
        <v>2.5657030499238731E-2</v>
      </c>
      <c r="AV46" s="1"/>
      <c r="AW46" s="4">
        <f t="shared" si="50"/>
        <v>-0.22511874885253261</v>
      </c>
      <c r="AX46" s="4">
        <f t="shared" si="51"/>
        <v>-0.22498569238034635</v>
      </c>
      <c r="AY46" s="4">
        <f t="shared" si="52"/>
        <v>-7.1189279207027431E-2</v>
      </c>
      <c r="AZ46" s="4">
        <f t="shared" si="53"/>
        <v>-0.34584648253649936</v>
      </c>
      <c r="BA46" s="4">
        <f t="shared" si="54"/>
        <v>-0.10866931158732226</v>
      </c>
      <c r="BB46" s="4">
        <f t="shared" si="55"/>
        <v>-0.41495445769347544</v>
      </c>
      <c r="BC46" s="4">
        <f t="shared" si="56"/>
        <v>-0.2359313995805094</v>
      </c>
      <c r="BD46" s="4">
        <f t="shared" si="57"/>
        <v>-0.27058117020362638</v>
      </c>
      <c r="BE46" s="4">
        <f t="shared" si="58"/>
        <v>-0.34072476004280733</v>
      </c>
      <c r="BF46" s="4">
        <f t="shared" si="59"/>
        <v>-0.38425395323013023</v>
      </c>
      <c r="BG46" s="4">
        <f t="shared" si="60"/>
        <v>-8.6807368174495414E-2</v>
      </c>
      <c r="BH46" s="4">
        <f t="shared" si="61"/>
        <v>-8.8413493166187407E-2</v>
      </c>
      <c r="BI46" s="4">
        <f t="shared" si="62"/>
        <v>-0.3454282537192056</v>
      </c>
      <c r="BJ46" s="4">
        <f t="shared" si="63"/>
        <v>-0.2529792344322398</v>
      </c>
      <c r="BK46" s="4">
        <f t="shared" si="64"/>
        <v>-0.25761947642545807</v>
      </c>
      <c r="BL46" s="4">
        <f t="shared" si="65"/>
        <v>-0.26675476409833926</v>
      </c>
      <c r="BM46" s="4">
        <f t="shared" si="66"/>
        <v>-0.36363064708176362</v>
      </c>
      <c r="BN46" s="4">
        <f t="shared" si="67"/>
        <v>-0.33055220478553804</v>
      </c>
      <c r="BO46" s="4">
        <f t="shared" si="68"/>
        <v>-0.10986735397865793</v>
      </c>
      <c r="BP46" s="4">
        <f t="shared" si="69"/>
        <v>-0.14239294469391786</v>
      </c>
      <c r="BQ46" s="4">
        <f t="shared" si="70"/>
        <v>-0.19642669399505339</v>
      </c>
      <c r="BR46" s="4">
        <f t="shared" si="71"/>
        <v>-0.26908679711116906</v>
      </c>
      <c r="BS46" s="4">
        <f t="shared" si="72"/>
        <v>-0.29259290262443205</v>
      </c>
      <c r="BT46" s="4">
        <f t="shared" si="73"/>
        <v>-0.23502772187873641</v>
      </c>
      <c r="BU46" s="4">
        <f t="shared" si="74"/>
        <v>-0.34877560213622527</v>
      </c>
      <c r="BV46" s="4">
        <f t="shared" si="75"/>
        <v>-0.20500214531431787</v>
      </c>
      <c r="BW46" s="4">
        <f t="shared" si="76"/>
        <v>-0.24467255670230667</v>
      </c>
      <c r="BX46" s="4">
        <f t="shared" si="77"/>
        <v>-0.232258710078807</v>
      </c>
      <c r="BY46" s="4">
        <f t="shared" si="78"/>
        <v>-0.28442118024324942</v>
      </c>
      <c r="BZ46" s="4">
        <f t="shared" si="79"/>
        <v>-0.27212494396465842</v>
      </c>
      <c r="CA46" s="4">
        <f t="shared" si="80"/>
        <v>-0.19866708864963248</v>
      </c>
      <c r="CB46" s="4">
        <f t="shared" si="81"/>
        <v>-0.27265173944069482</v>
      </c>
      <c r="CC46" s="4">
        <f t="shared" si="82"/>
        <v>-0.27016043071498624</v>
      </c>
      <c r="CD46" s="4">
        <f t="shared" si="83"/>
        <v>-0.3428481348479393</v>
      </c>
      <c r="CE46" s="4">
        <f t="shared" si="84"/>
        <v>-0.25459942943764302</v>
      </c>
      <c r="CF46" s="4">
        <f t="shared" si="85"/>
        <v>-0.3186116735320767</v>
      </c>
      <c r="CG46" s="4">
        <f t="shared" si="86"/>
        <v>-0.29306576180020943</v>
      </c>
      <c r="CH46" s="4">
        <f t="shared" si="87"/>
        <v>-0.21392583241457772</v>
      </c>
      <c r="CI46" s="4">
        <f t="shared" si="88"/>
        <v>-0.25226509410068304</v>
      </c>
      <c r="CJ46" s="4">
        <f t="shared" si="89"/>
        <v>-0.25027814236233548</v>
      </c>
      <c r="CL46" t="s">
        <v>75</v>
      </c>
      <c r="CM46">
        <v>-216.66470572224699</v>
      </c>
      <c r="CN46">
        <v>-176.72479796658601</v>
      </c>
      <c r="CO46">
        <v>-39.939549006113999</v>
      </c>
      <c r="CP46">
        <v>-219.25090796674701</v>
      </c>
      <c r="CQ46">
        <v>-178.823851832461</v>
      </c>
      <c r="CR46">
        <v>-40.426697596777998</v>
      </c>
      <c r="CS46">
        <v>-219.670681799622</v>
      </c>
      <c r="CT46">
        <v>-179.175570210491</v>
      </c>
      <c r="CU46">
        <v>-40.494998141798</v>
      </c>
      <c r="CV46">
        <v>-218.27470585823801</v>
      </c>
      <c r="CW46">
        <v>-178.05328700346001</v>
      </c>
      <c r="CX46">
        <v>-40.220867713349001</v>
      </c>
      <c r="CY46">
        <v>-219.84632475807601</v>
      </c>
      <c r="CZ46">
        <v>-179.31007041583899</v>
      </c>
      <c r="DA46">
        <v>-40.536081166673</v>
      </c>
      <c r="DB46">
        <v>-219.522352142697</v>
      </c>
      <c r="DC46">
        <v>-179.053200662677</v>
      </c>
      <c r="DD46">
        <v>-40.468490208026999</v>
      </c>
      <c r="DE46">
        <v>-219.72699185021901</v>
      </c>
      <c r="DF46">
        <v>-179.21911248066399</v>
      </c>
      <c r="DG46">
        <v>-40.507503388952998</v>
      </c>
      <c r="DH46">
        <v>-219.92047857835101</v>
      </c>
      <c r="DI46">
        <v>-179.38559523721599</v>
      </c>
      <c r="DJ46">
        <v>-40.534452142611002</v>
      </c>
      <c r="DK46">
        <v>-220.123092879447</v>
      </c>
      <c r="DL46">
        <v>-179.545142443831</v>
      </c>
      <c r="DM46">
        <v>-40.577407456171002</v>
      </c>
      <c r="DN46">
        <v>-219.93295598224799</v>
      </c>
      <c r="DO46">
        <v>-179.38663306544501</v>
      </c>
      <c r="DP46">
        <v>-40.545710569176002</v>
      </c>
      <c r="DQ46">
        <v>-219.70857113576201</v>
      </c>
      <c r="DR46">
        <v>-179.20446520369501</v>
      </c>
      <c r="DS46">
        <v>-40.503967595726003</v>
      </c>
      <c r="DT46">
        <v>-219.77066526758699</v>
      </c>
      <c r="DU46">
        <v>-179.264101253132</v>
      </c>
      <c r="DV46">
        <v>-40.506423118591002</v>
      </c>
      <c r="DW46">
        <v>-219.57070055399399</v>
      </c>
      <c r="DX46">
        <v>-179.09126114790001</v>
      </c>
      <c r="DY46">
        <v>-40.478888931154998</v>
      </c>
      <c r="DZ46">
        <v>-219.71638052637101</v>
      </c>
      <c r="EA46">
        <v>-179.20998086059899</v>
      </c>
      <c r="EB46">
        <v>-40.505996517717001</v>
      </c>
      <c r="EC46">
        <v>-219.70528695234901</v>
      </c>
      <c r="ED46">
        <v>-179.19709412549699</v>
      </c>
      <c r="EE46">
        <v>-40.507782284100998</v>
      </c>
      <c r="EF46">
        <v>-219.714138389223</v>
      </c>
      <c r="EG46">
        <v>-179.207677408596</v>
      </c>
      <c r="EH46">
        <v>-40.506035879869003</v>
      </c>
      <c r="EI46">
        <v>-219.91206834900899</v>
      </c>
      <c r="EJ46">
        <v>-179.36919808179599</v>
      </c>
      <c r="EK46">
        <v>-40.542290784914996</v>
      </c>
      <c r="EL46">
        <v>-219.88379473552999</v>
      </c>
      <c r="EM46">
        <v>-179.345718449315</v>
      </c>
      <c r="EN46">
        <v>-40.537549517767999</v>
      </c>
      <c r="EO46">
        <v>-219.70402703589801</v>
      </c>
      <c r="EP46">
        <v>-179.20108134074999</v>
      </c>
      <c r="EQ46">
        <v>-40.502770610382001</v>
      </c>
      <c r="ER46">
        <v>-219.698273124618</v>
      </c>
      <c r="ES46">
        <v>-179.196864795354</v>
      </c>
      <c r="ET46">
        <v>-40.501181411672</v>
      </c>
      <c r="EU46">
        <v>-219.691106685378</v>
      </c>
      <c r="EV46">
        <v>-179.191769786398</v>
      </c>
      <c r="EW46">
        <v>-40.499023873131001</v>
      </c>
      <c r="EX46">
        <v>-219.69860004620301</v>
      </c>
      <c r="EY46">
        <v>-179.18937725911101</v>
      </c>
      <c r="EZ46">
        <v>-40.508793970002998</v>
      </c>
      <c r="FA46">
        <v>-219.72025694047099</v>
      </c>
      <c r="FB46">
        <v>-179.205599392057</v>
      </c>
      <c r="FC46">
        <v>-40.514191271963</v>
      </c>
      <c r="FD46">
        <v>-219.7924228574</v>
      </c>
      <c r="FE46">
        <v>-179.27320507350001</v>
      </c>
      <c r="FF46">
        <v>-40.518843243399999</v>
      </c>
      <c r="FG46">
        <v>-220.005973433869</v>
      </c>
      <c r="FH46">
        <v>-179.443318861667</v>
      </c>
      <c r="FI46">
        <v>-40.562098762924002</v>
      </c>
      <c r="FJ46">
        <v>-219.71807012069999</v>
      </c>
      <c r="FK46">
        <v>-179.2221476743</v>
      </c>
      <c r="FL46">
        <v>-40.495595754699998</v>
      </c>
      <c r="FM46">
        <v>-219.915848148767</v>
      </c>
      <c r="FN46">
        <v>-179.376779922601</v>
      </c>
      <c r="FO46">
        <v>-40.538678315643999</v>
      </c>
      <c r="FP46">
        <v>-219.63805086029799</v>
      </c>
      <c r="FQ46">
        <v>-179.14368240833801</v>
      </c>
      <c r="FR46">
        <v>-40.493998324160998</v>
      </c>
      <c r="FS46">
        <v>-219.590755733609</v>
      </c>
      <c r="FT46">
        <v>-179.10572458284901</v>
      </c>
      <c r="FU46">
        <v>-40.484577896776997</v>
      </c>
      <c r="FV46">
        <v>-219.683106658795</v>
      </c>
      <c r="FW46">
        <v>-179.18639512499701</v>
      </c>
      <c r="FX46">
        <v>-40.496277875113996</v>
      </c>
      <c r="FY46">
        <v>-219.598953019878</v>
      </c>
      <c r="FZ46">
        <v>-179.106171864337</v>
      </c>
      <c r="GA46">
        <v>-40.492464559395998</v>
      </c>
      <c r="GB46">
        <v>-219.393699169483</v>
      </c>
      <c r="GC46">
        <v>-178.93851407291001</v>
      </c>
      <c r="GD46">
        <v>-40.454750598387001</v>
      </c>
      <c r="GE46">
        <v>-219.55049920565699</v>
      </c>
      <c r="GF46">
        <v>-179.06818980018301</v>
      </c>
      <c r="GG46">
        <v>-40.481878877440998</v>
      </c>
      <c r="GH46">
        <v>-219.73647280058699</v>
      </c>
      <c r="GI46">
        <v>-179.211537880187</v>
      </c>
      <c r="GJ46">
        <v>-40.524388557141997</v>
      </c>
      <c r="GK46">
        <v>-219.37390558999999</v>
      </c>
      <c r="GL46">
        <v>-178.92182589999999</v>
      </c>
      <c r="GM46">
        <v>-40.451673960000001</v>
      </c>
      <c r="GN46">
        <v>-219.52174638</v>
      </c>
      <c r="GO46">
        <v>-179.01731477999999</v>
      </c>
      <c r="GP46">
        <v>-40.50392386</v>
      </c>
      <c r="GQ46">
        <v>-219.54504152000001</v>
      </c>
      <c r="GR46">
        <v>-179.04053239999999</v>
      </c>
      <c r="GS46">
        <v>-40.504042089999999</v>
      </c>
      <c r="GT46">
        <v>-219.89247239509999</v>
      </c>
      <c r="GU46">
        <v>-179.35360194649999</v>
      </c>
      <c r="GV46">
        <v>-40.5385295361</v>
      </c>
      <c r="GW46">
        <v>-219.35437023</v>
      </c>
      <c r="GX46">
        <v>-178.90627352999999</v>
      </c>
      <c r="GY46">
        <v>-40.447694689999999</v>
      </c>
      <c r="GZ46">
        <v>-219.56756696326599</v>
      </c>
      <c r="HA46">
        <v>-179.08141924333199</v>
      </c>
      <c r="HB46">
        <v>-40.485748876343003</v>
      </c>
    </row>
    <row r="47" spans="1:210" ht="17" x14ac:dyDescent="0.25">
      <c r="A47" s="5">
        <v>4</v>
      </c>
      <c r="B47" t="s">
        <v>72</v>
      </c>
      <c r="C47" t="s">
        <v>2</v>
      </c>
      <c r="D47" t="s">
        <v>1</v>
      </c>
      <c r="E47" s="3">
        <v>1.25</v>
      </c>
      <c r="F47" s="2">
        <v>-0.19678620903679123</v>
      </c>
      <c r="G47" s="3">
        <f t="shared" si="10"/>
        <v>3.2503301997086592E-2</v>
      </c>
      <c r="H47" s="3">
        <f t="shared" si="11"/>
        <v>3.5998351076538482E-2</v>
      </c>
      <c r="I47" s="3">
        <f t="shared" si="12"/>
        <v>0.12097695325947549</v>
      </c>
      <c r="J47" s="3">
        <f t="shared" si="13"/>
        <v>0.10729700435958789</v>
      </c>
      <c r="K47" s="3">
        <f t="shared" si="14"/>
        <v>9.7385262991948912E-2</v>
      </c>
      <c r="L47" s="3">
        <f t="shared" si="15"/>
        <v>0.10417926482544232</v>
      </c>
      <c r="M47" s="3">
        <f t="shared" si="16"/>
        <v>9.1547252154603465E-3</v>
      </c>
      <c r="N47" s="3">
        <f t="shared" si="17"/>
        <v>3.3722320759303481E-3</v>
      </c>
      <c r="O47" s="3">
        <f t="shared" si="18"/>
        <v>6.3956815140969903E-2</v>
      </c>
      <c r="P47" s="3">
        <f t="shared" si="19"/>
        <v>0.10662831453986071</v>
      </c>
      <c r="Q47" s="3">
        <f t="shared" si="20"/>
        <v>0.11117722901423702</v>
      </c>
      <c r="R47" s="3">
        <f t="shared" si="21"/>
        <v>7.1799444127170875E-2</v>
      </c>
      <c r="S47" s="3">
        <f t="shared" si="22"/>
        <v>5.9474263771167879E-2</v>
      </c>
      <c r="T47" s="3">
        <f t="shared" si="23"/>
        <v>2.1695034595352602E-3</v>
      </c>
      <c r="U47" s="3">
        <f t="shared" si="24"/>
        <v>9.1843002298236387E-4</v>
      </c>
      <c r="V47" s="3">
        <f t="shared" si="25"/>
        <v>4.2482476499999811E-4</v>
      </c>
      <c r="W47" s="3">
        <f t="shared" si="26"/>
        <v>9.0869375434915634E-2</v>
      </c>
      <c r="X47" s="3">
        <f t="shared" si="27"/>
        <v>6.726056480293785E-2</v>
      </c>
      <c r="Y47" s="3">
        <f t="shared" si="28"/>
        <v>9.669136925859291E-2</v>
      </c>
      <c r="Z47" s="3">
        <f t="shared" si="29"/>
        <v>7.7132877680644391E-2</v>
      </c>
      <c r="AA47" s="3">
        <f t="shared" si="30"/>
        <v>4.4999743310505907E-2</v>
      </c>
      <c r="AB47" s="3">
        <f t="shared" si="31"/>
        <v>2.6800928635172805E-3</v>
      </c>
      <c r="AC47" s="3">
        <f t="shared" si="32"/>
        <v>1.9046019204135595E-2</v>
      </c>
      <c r="AD47" s="3">
        <f t="shared" si="33"/>
        <v>2.8951451397280364E-2</v>
      </c>
      <c r="AE47" s="3">
        <f t="shared" si="34"/>
        <v>8.3926689371888297E-2</v>
      </c>
      <c r="AF47" s="3">
        <f t="shared" si="35"/>
        <v>3.401645707298212E-2</v>
      </c>
      <c r="AG47" s="3">
        <f t="shared" si="36"/>
        <v>2.5744834266406558E-3</v>
      </c>
      <c r="AH47" s="3">
        <f t="shared" si="37"/>
        <v>2.5068919602603185E-2</v>
      </c>
      <c r="AI47" s="3">
        <f t="shared" si="38"/>
        <v>1.7383498690044824E-2</v>
      </c>
      <c r="AJ47" s="3">
        <f t="shared" si="39"/>
        <v>2.3499720196116153E-2</v>
      </c>
      <c r="AK47" s="3">
        <f t="shared" si="40"/>
        <v>4.1307976283358777E-2</v>
      </c>
      <c r="AL47" s="3">
        <f t="shared" si="41"/>
        <v>3.8608201784379181E-3</v>
      </c>
      <c r="AM47" s="3">
        <f t="shared" si="42"/>
        <v>1.2574032431125814E-2</v>
      </c>
      <c r="AN47" s="3">
        <f t="shared" si="43"/>
        <v>4.7942261904417971E-2</v>
      </c>
      <c r="AO47" s="3">
        <f t="shared" si="44"/>
        <v>1.2279590761230752E-2</v>
      </c>
      <c r="AP47" s="3">
        <f t="shared" si="45"/>
        <v>4.6838079247344039E-2</v>
      </c>
      <c r="AQ47" s="3">
        <f t="shared" si="46"/>
        <v>2.9932973305272226E-2</v>
      </c>
      <c r="AR47" s="3">
        <f t="shared" si="47"/>
        <v>3.9525927727524612E-2</v>
      </c>
      <c r="AS47" s="3">
        <f t="shared" si="48"/>
        <v>9.9703557929714526E-3</v>
      </c>
      <c r="AT47" s="3">
        <f t="shared" si="49"/>
        <v>6.6587026473610422E-3</v>
      </c>
      <c r="AV47" s="1"/>
      <c r="AW47" s="4">
        <f t="shared" si="50"/>
        <v>-0.16428290703970463</v>
      </c>
      <c r="AX47" s="4">
        <f t="shared" si="51"/>
        <v>-0.16078785796025274</v>
      </c>
      <c r="AY47" s="4">
        <f t="shared" si="52"/>
        <v>-7.5809255777315732E-2</v>
      </c>
      <c r="AZ47" s="4">
        <f t="shared" si="53"/>
        <v>-0.30408321339637912</v>
      </c>
      <c r="BA47" s="4">
        <f t="shared" si="54"/>
        <v>-9.9400946044842314E-2</v>
      </c>
      <c r="BB47" s="4">
        <f t="shared" si="55"/>
        <v>-0.30096547386223355</v>
      </c>
      <c r="BC47" s="4">
        <f t="shared" si="56"/>
        <v>-0.18763148382133088</v>
      </c>
      <c r="BD47" s="4">
        <f t="shared" si="57"/>
        <v>-0.19341397696086088</v>
      </c>
      <c r="BE47" s="4">
        <f t="shared" si="58"/>
        <v>-0.26074302417776113</v>
      </c>
      <c r="BF47" s="4">
        <f t="shared" si="59"/>
        <v>-0.30341452357665194</v>
      </c>
      <c r="BG47" s="4">
        <f t="shared" si="60"/>
        <v>-8.560898002255421E-2</v>
      </c>
      <c r="BH47" s="4">
        <f t="shared" si="61"/>
        <v>-0.12498676490962035</v>
      </c>
      <c r="BI47" s="4">
        <f t="shared" si="62"/>
        <v>-0.25626047280795911</v>
      </c>
      <c r="BJ47" s="4">
        <f t="shared" si="63"/>
        <v>-0.19461670557725597</v>
      </c>
      <c r="BK47" s="4">
        <f t="shared" si="64"/>
        <v>-0.19770463905977359</v>
      </c>
      <c r="BL47" s="4">
        <f t="shared" si="65"/>
        <v>-0.19721103380179122</v>
      </c>
      <c r="BM47" s="4">
        <f t="shared" si="66"/>
        <v>-0.28765558447170686</v>
      </c>
      <c r="BN47" s="4">
        <f t="shared" si="67"/>
        <v>-0.26404677383972908</v>
      </c>
      <c r="BO47" s="4">
        <f t="shared" si="68"/>
        <v>-0.10009483977819832</v>
      </c>
      <c r="BP47" s="4">
        <f t="shared" si="69"/>
        <v>-0.11965333135614684</v>
      </c>
      <c r="BQ47" s="4">
        <f t="shared" si="70"/>
        <v>-0.15178646572628532</v>
      </c>
      <c r="BR47" s="4">
        <f t="shared" si="71"/>
        <v>-0.19410611617327395</v>
      </c>
      <c r="BS47" s="4">
        <f t="shared" si="72"/>
        <v>-0.21583222824092682</v>
      </c>
      <c r="BT47" s="4">
        <f t="shared" si="73"/>
        <v>-0.16783475763951086</v>
      </c>
      <c r="BU47" s="4">
        <f t="shared" si="74"/>
        <v>-0.28071289840867952</v>
      </c>
      <c r="BV47" s="4">
        <f t="shared" si="75"/>
        <v>-0.16276975196380911</v>
      </c>
      <c r="BW47" s="4">
        <f t="shared" si="76"/>
        <v>-0.19936069246343188</v>
      </c>
      <c r="BX47" s="4">
        <f t="shared" si="77"/>
        <v>-0.17171728943418804</v>
      </c>
      <c r="BY47" s="4">
        <f t="shared" si="78"/>
        <v>-0.21416970772683605</v>
      </c>
      <c r="BZ47" s="4">
        <f t="shared" si="79"/>
        <v>-0.22028592923290738</v>
      </c>
      <c r="CA47" s="4">
        <f t="shared" si="80"/>
        <v>-0.15547823275343245</v>
      </c>
      <c r="CB47" s="4">
        <f t="shared" si="81"/>
        <v>-0.20064702921522914</v>
      </c>
      <c r="CC47" s="4">
        <f t="shared" si="82"/>
        <v>-0.20936024146791704</v>
      </c>
      <c r="CD47" s="4">
        <f t="shared" si="83"/>
        <v>-0.2447284709412092</v>
      </c>
      <c r="CE47" s="4">
        <f t="shared" si="84"/>
        <v>-0.18450661827556047</v>
      </c>
      <c r="CF47" s="4">
        <f t="shared" si="85"/>
        <v>-0.24362428828413527</v>
      </c>
      <c r="CG47" s="4">
        <f t="shared" si="86"/>
        <v>-0.22671918234206345</v>
      </c>
      <c r="CH47" s="4">
        <f t="shared" si="87"/>
        <v>-0.15726028130926661</v>
      </c>
      <c r="CI47" s="4">
        <f t="shared" si="88"/>
        <v>-0.18681585324381977</v>
      </c>
      <c r="CJ47" s="4">
        <f t="shared" si="89"/>
        <v>-0.19012750638943018</v>
      </c>
      <c r="CL47" t="s">
        <v>74</v>
      </c>
      <c r="CM47">
        <v>-216.66457461182301</v>
      </c>
      <c r="CN47">
        <v>-176.724778117678</v>
      </c>
      <c r="CO47">
        <v>-39.939534692678997</v>
      </c>
      <c r="CP47">
        <v>-219.25073270168201</v>
      </c>
      <c r="CQ47">
        <v>-178.823839027052</v>
      </c>
      <c r="CR47">
        <v>-40.426637442878999</v>
      </c>
      <c r="CS47">
        <v>-219.6706814579</v>
      </c>
      <c r="CT47">
        <v>-179.175566992228</v>
      </c>
      <c r="CU47">
        <v>-40.494993655938003</v>
      </c>
      <c r="CV47">
        <v>-218.27464528118901</v>
      </c>
      <c r="CW47">
        <v>-178.05328692524401</v>
      </c>
      <c r="CX47">
        <v>-40.220873768518999</v>
      </c>
      <c r="CY47">
        <v>-219.84630968096599</v>
      </c>
      <c r="CZ47">
        <v>-179.31007017915101</v>
      </c>
      <c r="DA47">
        <v>-40.536081096331003</v>
      </c>
      <c r="DB47">
        <v>-219.52216978862401</v>
      </c>
      <c r="DC47">
        <v>-179.05320032730401</v>
      </c>
      <c r="DD47">
        <v>-40.468489842327998</v>
      </c>
      <c r="DE47">
        <v>-219.726915577466</v>
      </c>
      <c r="DF47">
        <v>-179.21911245710299</v>
      </c>
      <c r="DG47">
        <v>-40.507504110573002</v>
      </c>
      <c r="DH47">
        <v>-219.92035891540399</v>
      </c>
      <c r="DI47">
        <v>-179.38559441760299</v>
      </c>
      <c r="DJ47">
        <v>-40.534456273022002</v>
      </c>
      <c r="DK47">
        <v>-220.12296885816701</v>
      </c>
      <c r="DL47">
        <v>-179.545141440826</v>
      </c>
      <c r="DM47">
        <v>-40.577411896900003</v>
      </c>
      <c r="DN47">
        <v>-219.932827590866</v>
      </c>
      <c r="DO47">
        <v>-179.38663257246901</v>
      </c>
      <c r="DP47">
        <v>-40.545711496595999</v>
      </c>
      <c r="DQ47">
        <v>-219.70857212456099</v>
      </c>
      <c r="DR47">
        <v>-179.20446499462199</v>
      </c>
      <c r="DS47">
        <v>-40.503970703351001</v>
      </c>
      <c r="DT47">
        <v>-219.77072629764501</v>
      </c>
      <c r="DU47">
        <v>-179.264100807245</v>
      </c>
      <c r="DV47">
        <v>-40.506426311319998</v>
      </c>
      <c r="DW47">
        <v>-219.57056083464099</v>
      </c>
      <c r="DX47">
        <v>-179.09126085909699</v>
      </c>
      <c r="DY47">
        <v>-40.478891598502997</v>
      </c>
      <c r="DZ47">
        <v>-219.71629126341799</v>
      </c>
      <c r="EA47">
        <v>-179.20998088034901</v>
      </c>
      <c r="EB47">
        <v>-40.506000241620001</v>
      </c>
      <c r="EC47">
        <v>-219.705194681774</v>
      </c>
      <c r="ED47">
        <v>-179.19709411406799</v>
      </c>
      <c r="EE47">
        <v>-40.507785505321998</v>
      </c>
      <c r="EF47">
        <v>-219.714034113477</v>
      </c>
      <c r="EG47">
        <v>-179.20767743831701</v>
      </c>
      <c r="EH47">
        <v>-40.506042399385997</v>
      </c>
      <c r="EI47">
        <v>-219.91194889010001</v>
      </c>
      <c r="EJ47">
        <v>-179.36919763767099</v>
      </c>
      <c r="EK47">
        <v>-40.542292844095002</v>
      </c>
      <c r="EL47">
        <v>-219.88369206064101</v>
      </c>
      <c r="EM47">
        <v>-179.345718060378</v>
      </c>
      <c r="EN47">
        <v>-40.537553214962003</v>
      </c>
      <c r="EO47">
        <v>-219.70401528539699</v>
      </c>
      <c r="EP47">
        <v>-179.20108111643901</v>
      </c>
      <c r="EQ47">
        <v>-40.502774657684</v>
      </c>
      <c r="ER47">
        <v>-219.69824193409099</v>
      </c>
      <c r="ES47">
        <v>-179.196864589634</v>
      </c>
      <c r="ET47">
        <v>-40.501186664743997</v>
      </c>
      <c r="EU47">
        <v>-219.691041498147</v>
      </c>
      <c r="EV47">
        <v>-179.19176964814901</v>
      </c>
      <c r="EW47">
        <v>-40.499029962877998</v>
      </c>
      <c r="EX47">
        <v>-219.69848443228599</v>
      </c>
      <c r="EY47">
        <v>-179.18937726301499</v>
      </c>
      <c r="EZ47">
        <v>-40.508797841498001</v>
      </c>
      <c r="FA47">
        <v>-219.72013775356601</v>
      </c>
      <c r="FB47">
        <v>-179.20559923813701</v>
      </c>
      <c r="FC47">
        <v>-40.514194564893998</v>
      </c>
      <c r="FD47">
        <v>-219.792316177</v>
      </c>
      <c r="FE47">
        <v>-179.2732047863</v>
      </c>
      <c r="FF47">
        <v>-40.518843928999999</v>
      </c>
      <c r="FG47">
        <v>-220.00586716330599</v>
      </c>
      <c r="FH47">
        <v>-179.44331871097401</v>
      </c>
      <c r="FI47">
        <v>-40.562101107872003</v>
      </c>
      <c r="FJ47">
        <v>-219.7180046661</v>
      </c>
      <c r="FK47">
        <v>-179.22214720989999</v>
      </c>
      <c r="FL47">
        <v>-40.495598066100001</v>
      </c>
      <c r="FM47">
        <v>-219.915781145002</v>
      </c>
      <c r="FN47">
        <v>-179.37677993460201</v>
      </c>
      <c r="FO47">
        <v>-40.538683508927001</v>
      </c>
      <c r="FP47">
        <v>-219.63795324854701</v>
      </c>
      <c r="FQ47">
        <v>-179.14368000001301</v>
      </c>
      <c r="FR47">
        <v>-40.493999599626001</v>
      </c>
      <c r="FS47">
        <v>-219.59064540499801</v>
      </c>
      <c r="FT47">
        <v>-179.10572318419199</v>
      </c>
      <c r="FU47">
        <v>-40.484580919666001</v>
      </c>
      <c r="FV47">
        <v>-219.683023554009</v>
      </c>
      <c r="FW47">
        <v>-179.18639288105999</v>
      </c>
      <c r="FX47">
        <v>-40.496279624990002</v>
      </c>
      <c r="FY47">
        <v>-219.598880112008</v>
      </c>
      <c r="FZ47">
        <v>-179.10616705807701</v>
      </c>
      <c r="GA47">
        <v>-40.492465283606002</v>
      </c>
      <c r="GB47">
        <v>-219.39357719450501</v>
      </c>
      <c r="GC47">
        <v>-178.93850940347201</v>
      </c>
      <c r="GD47">
        <v>-40.454748039652003</v>
      </c>
      <c r="GE47">
        <v>-219.55039689221499</v>
      </c>
      <c r="GF47">
        <v>-179.068185288602</v>
      </c>
      <c r="GG47">
        <v>-40.481877966844998</v>
      </c>
      <c r="GH47">
        <v>-219.73630923194</v>
      </c>
      <c r="GI47">
        <v>-179.211532952266</v>
      </c>
      <c r="GJ47">
        <v>-40.524386280046997</v>
      </c>
      <c r="GK47">
        <v>-219.37378323999999</v>
      </c>
      <c r="GL47">
        <v>-178.92182027000001</v>
      </c>
      <c r="GM47">
        <v>-40.451668939999998</v>
      </c>
      <c r="GN47">
        <v>-219.52159709</v>
      </c>
      <c r="GO47">
        <v>-179.01729994999999</v>
      </c>
      <c r="GP47">
        <v>-40.503908899999999</v>
      </c>
      <c r="GQ47">
        <v>-219.54491087</v>
      </c>
      <c r="GR47">
        <v>-179.04051949000001</v>
      </c>
      <c r="GS47">
        <v>-40.50403008</v>
      </c>
      <c r="GT47">
        <v>-219.89238009810001</v>
      </c>
      <c r="GU47">
        <v>-179.35359927779999</v>
      </c>
      <c r="GV47">
        <v>-40.538530210099999</v>
      </c>
      <c r="GW47">
        <v>-219.35425524999999</v>
      </c>
      <c r="GX47">
        <v>-178.90626791</v>
      </c>
      <c r="GY47">
        <v>-40.447689629999999</v>
      </c>
      <c r="GZ47">
        <v>-219.56746142653299</v>
      </c>
      <c r="HA47">
        <v>-179.08141181260899</v>
      </c>
      <c r="HB47">
        <v>-40.485746626469002</v>
      </c>
    </row>
    <row r="48" spans="1:210" ht="17" x14ac:dyDescent="0.25">
      <c r="A48" s="5">
        <v>4</v>
      </c>
      <c r="B48" t="s">
        <v>72</v>
      </c>
      <c r="C48" t="s">
        <v>2</v>
      </c>
      <c r="D48" t="s">
        <v>1</v>
      </c>
      <c r="E48" s="3">
        <v>1.5</v>
      </c>
      <c r="F48" s="2">
        <v>-0.10167860872213311</v>
      </c>
      <c r="G48" s="3">
        <f t="shared" si="10"/>
        <v>1.6432992477953795E-2</v>
      </c>
      <c r="H48" s="3">
        <f t="shared" si="11"/>
        <v>1.7080124817033859E-2</v>
      </c>
      <c r="I48" s="3">
        <f t="shared" si="12"/>
        <v>4.476077368771475E-2</v>
      </c>
      <c r="J48" s="3">
        <f t="shared" si="13"/>
        <v>0.12506366408540109</v>
      </c>
      <c r="K48" s="3">
        <f t="shared" si="14"/>
        <v>6.0741171045925607E-3</v>
      </c>
      <c r="L48" s="3">
        <f t="shared" si="15"/>
        <v>6.5515280995174896E-2</v>
      </c>
      <c r="M48" s="3">
        <f t="shared" si="16"/>
        <v>4.1505313568877961E-2</v>
      </c>
      <c r="N48" s="3">
        <f t="shared" si="17"/>
        <v>2.4461309593071107E-3</v>
      </c>
      <c r="O48" s="3">
        <f t="shared" si="18"/>
        <v>6.5565585295339235E-2</v>
      </c>
      <c r="P48" s="3">
        <f t="shared" si="19"/>
        <v>8.2207549492524817E-2</v>
      </c>
      <c r="Q48" s="3">
        <f t="shared" si="20"/>
        <v>3.7110115093935539E-2</v>
      </c>
      <c r="R48" s="3">
        <f t="shared" si="21"/>
        <v>2.1865743189342562E-2</v>
      </c>
      <c r="S48" s="3">
        <f t="shared" si="22"/>
        <v>4.4666488066879645E-2</v>
      </c>
      <c r="T48" s="3">
        <f t="shared" si="23"/>
        <v>3.5223112659644062E-2</v>
      </c>
      <c r="U48" s="3">
        <f t="shared" si="24"/>
        <v>3.4973605489564435E-2</v>
      </c>
      <c r="V48" s="3">
        <f t="shared" si="25"/>
        <v>2.5681075201312215E-2</v>
      </c>
      <c r="W48" s="3">
        <f t="shared" si="26"/>
        <v>7.230557824008349E-2</v>
      </c>
      <c r="X48" s="3">
        <f t="shared" si="27"/>
        <v>6.0610286458610052E-2</v>
      </c>
      <c r="Y48" s="3">
        <f t="shared" si="28"/>
        <v>3.0789330521212813E-2</v>
      </c>
      <c r="Z48" s="3">
        <f t="shared" si="29"/>
        <v>2.2819592129604382E-2</v>
      </c>
      <c r="AA48" s="3">
        <f t="shared" si="30"/>
        <v>1.0723160537088328E-2</v>
      </c>
      <c r="AB48" s="3">
        <f t="shared" si="31"/>
        <v>1.4664064733377918E-2</v>
      </c>
      <c r="AC48" s="3">
        <f t="shared" si="32"/>
        <v>1.9033603517804309E-2</v>
      </c>
      <c r="AD48" s="3">
        <f t="shared" si="33"/>
        <v>1.8482206950223928E-2</v>
      </c>
      <c r="AE48" s="3">
        <f t="shared" si="34"/>
        <v>9.3582140614370507E-2</v>
      </c>
      <c r="AF48" s="3">
        <f t="shared" si="35"/>
        <v>8.7308975721611948E-3</v>
      </c>
      <c r="AG48" s="3">
        <f t="shared" si="36"/>
        <v>2.6405202337076994E-2</v>
      </c>
      <c r="AH48" s="3">
        <f t="shared" si="37"/>
        <v>3.5288051192666203E-3</v>
      </c>
      <c r="AI48" s="3">
        <f t="shared" si="38"/>
        <v>2.062399308242463E-2</v>
      </c>
      <c r="AJ48" s="3">
        <f t="shared" si="39"/>
        <v>4.029502159361989E-2</v>
      </c>
      <c r="AK48" s="3">
        <f t="shared" si="40"/>
        <v>9.4676520750036908E-3</v>
      </c>
      <c r="AL48" s="3">
        <f t="shared" si="41"/>
        <v>1.4316907628985076E-2</v>
      </c>
      <c r="AM48" s="3">
        <f t="shared" si="42"/>
        <v>3.4278078347562885E-2</v>
      </c>
      <c r="AN48" s="3">
        <f t="shared" si="43"/>
        <v>3.5667976738795626E-2</v>
      </c>
      <c r="AO48" s="3">
        <f t="shared" si="44"/>
        <v>5.0503825884062881E-4</v>
      </c>
      <c r="AP48" s="3">
        <f t="shared" si="45"/>
        <v>4.3470613729684637E-2</v>
      </c>
      <c r="AQ48" s="3">
        <f t="shared" si="46"/>
        <v>3.5294164941429423E-2</v>
      </c>
      <c r="AR48" s="3">
        <f t="shared" si="47"/>
        <v>2.0156653278054215E-2</v>
      </c>
      <c r="AS48" s="3">
        <f t="shared" si="48"/>
        <v>6.2593003773257494E-3</v>
      </c>
      <c r="AT48" s="3">
        <f t="shared" si="49"/>
        <v>5.0651460371802098E-3</v>
      </c>
      <c r="AV48" s="1"/>
      <c r="AW48" s="4">
        <f t="shared" si="50"/>
        <v>-8.5245616244179312E-2</v>
      </c>
      <c r="AX48" s="4">
        <f t="shared" si="51"/>
        <v>-8.4598483905099248E-2</v>
      </c>
      <c r="AY48" s="4">
        <f t="shared" si="52"/>
        <v>-5.6917835034418357E-2</v>
      </c>
      <c r="AZ48" s="4">
        <f t="shared" si="53"/>
        <v>-0.2267422728075342</v>
      </c>
      <c r="BA48" s="4">
        <f t="shared" si="54"/>
        <v>-9.5604491617540546E-2</v>
      </c>
      <c r="BB48" s="4">
        <f t="shared" si="55"/>
        <v>-0.167193889717308</v>
      </c>
      <c r="BC48" s="4">
        <f t="shared" si="56"/>
        <v>-0.14318392229101107</v>
      </c>
      <c r="BD48" s="4">
        <f t="shared" si="57"/>
        <v>-0.10412473968144022</v>
      </c>
      <c r="BE48" s="4">
        <f t="shared" si="58"/>
        <v>-0.16724419401747234</v>
      </c>
      <c r="BF48" s="4">
        <f t="shared" si="59"/>
        <v>-0.18388615821465792</v>
      </c>
      <c r="BG48" s="4">
        <f t="shared" si="60"/>
        <v>-6.4568493628197568E-2</v>
      </c>
      <c r="BH48" s="4">
        <f t="shared" si="61"/>
        <v>-7.9812865532790545E-2</v>
      </c>
      <c r="BI48" s="4">
        <f t="shared" si="62"/>
        <v>-0.14634509678901275</v>
      </c>
      <c r="BJ48" s="4">
        <f t="shared" si="63"/>
        <v>-0.13690172138177717</v>
      </c>
      <c r="BK48" s="4">
        <f t="shared" si="64"/>
        <v>-0.13665221421169754</v>
      </c>
      <c r="BL48" s="4">
        <f t="shared" si="65"/>
        <v>-0.12735968392344532</v>
      </c>
      <c r="BM48" s="4">
        <f t="shared" si="66"/>
        <v>-0.1739841869622166</v>
      </c>
      <c r="BN48" s="4">
        <f t="shared" si="67"/>
        <v>-0.16228889518074316</v>
      </c>
      <c r="BO48" s="4">
        <f t="shared" si="68"/>
        <v>-7.0889278200920294E-2</v>
      </c>
      <c r="BP48" s="4">
        <f t="shared" si="69"/>
        <v>-7.8859016592528725E-2</v>
      </c>
      <c r="BQ48" s="4">
        <f t="shared" si="70"/>
        <v>-9.0955448185044779E-2</v>
      </c>
      <c r="BR48" s="4">
        <f t="shared" si="71"/>
        <v>-0.11634267345551103</v>
      </c>
      <c r="BS48" s="4">
        <f t="shared" si="72"/>
        <v>-0.12071221223993742</v>
      </c>
      <c r="BT48" s="4">
        <f t="shared" si="73"/>
        <v>-8.3196401771909179E-2</v>
      </c>
      <c r="BU48" s="4">
        <f t="shared" si="74"/>
        <v>-0.19526074933650361</v>
      </c>
      <c r="BV48" s="4">
        <f t="shared" si="75"/>
        <v>-9.2947711149971912E-2</v>
      </c>
      <c r="BW48" s="4">
        <f t="shared" si="76"/>
        <v>-0.1280838110592101</v>
      </c>
      <c r="BX48" s="4">
        <f t="shared" si="77"/>
        <v>-0.10520741384139973</v>
      </c>
      <c r="BY48" s="4">
        <f t="shared" si="78"/>
        <v>-0.12230260180455774</v>
      </c>
      <c r="BZ48" s="4">
        <f t="shared" si="79"/>
        <v>-0.141973630315753</v>
      </c>
      <c r="CA48" s="4">
        <f t="shared" si="80"/>
        <v>-9.2210956647129416E-2</v>
      </c>
      <c r="CB48" s="4">
        <f t="shared" si="81"/>
        <v>-0.11599551635111818</v>
      </c>
      <c r="CC48" s="4">
        <f t="shared" si="82"/>
        <v>-0.13595668706969599</v>
      </c>
      <c r="CD48" s="4">
        <f t="shared" si="83"/>
        <v>-0.13734658546092873</v>
      </c>
      <c r="CE48" s="4">
        <f t="shared" si="84"/>
        <v>-0.10218364698097374</v>
      </c>
      <c r="CF48" s="4">
        <f t="shared" si="85"/>
        <v>-0.14514922245181774</v>
      </c>
      <c r="CG48" s="4">
        <f t="shared" si="86"/>
        <v>-0.13697277366356253</v>
      </c>
      <c r="CH48" s="4">
        <f t="shared" si="87"/>
        <v>-8.1521955444078892E-2</v>
      </c>
      <c r="CI48" s="4">
        <f t="shared" si="88"/>
        <v>-0.10793790909945886</v>
      </c>
      <c r="CJ48" s="4">
        <f t="shared" si="89"/>
        <v>-0.10674375475931332</v>
      </c>
      <c r="CL48" t="s">
        <v>73</v>
      </c>
      <c r="CM48">
        <v>-216.66443698312199</v>
      </c>
      <c r="CN48">
        <v>-176.724770066763</v>
      </c>
      <c r="CO48">
        <v>-39.939531068828003</v>
      </c>
      <c r="CP48">
        <v>-219.25052765967601</v>
      </c>
      <c r="CQ48">
        <v>-178.82382029914601</v>
      </c>
      <c r="CR48">
        <v>-40.426572544270002</v>
      </c>
      <c r="CS48">
        <v>-219.670635796477</v>
      </c>
      <c r="CT48">
        <v>-179.17556146021701</v>
      </c>
      <c r="CU48">
        <v>-40.49498363192</v>
      </c>
      <c r="CV48">
        <v>-218.27452474555599</v>
      </c>
      <c r="CW48">
        <v>-178.05328697170501</v>
      </c>
      <c r="CX48">
        <v>-40.220876437054002</v>
      </c>
      <c r="CY48">
        <v>-219.84630406350499</v>
      </c>
      <c r="CZ48">
        <v>-179.3100699293</v>
      </c>
      <c r="DA48">
        <v>-40.536081778755999</v>
      </c>
      <c r="DB48">
        <v>-219.52195655870801</v>
      </c>
      <c r="DC48">
        <v>-179.05319990900401</v>
      </c>
      <c r="DD48">
        <v>-40.468490209292</v>
      </c>
      <c r="DE48">
        <v>-219.72684572079899</v>
      </c>
      <c r="DF48">
        <v>-179.21911249093301</v>
      </c>
      <c r="DG48">
        <v>-40.507505051770998</v>
      </c>
      <c r="DH48">
        <v>-219.92021559709599</v>
      </c>
      <c r="DI48">
        <v>-179.38559350311399</v>
      </c>
      <c r="DJ48">
        <v>-40.534456160654003</v>
      </c>
      <c r="DK48">
        <v>-220.12282066165201</v>
      </c>
      <c r="DL48">
        <v>-179.54514066243701</v>
      </c>
      <c r="DM48">
        <v>-40.577413478638</v>
      </c>
      <c r="DN48">
        <v>-219.93263685165999</v>
      </c>
      <c r="DO48">
        <v>-179.38663198956101</v>
      </c>
      <c r="DP48">
        <v>-40.545711820865002</v>
      </c>
      <c r="DQ48">
        <v>-219.708540168181</v>
      </c>
      <c r="DR48">
        <v>-179.20446472968499</v>
      </c>
      <c r="DS48">
        <v>-40.503972542055998</v>
      </c>
      <c r="DT48">
        <v>-219.770655027251</v>
      </c>
      <c r="DU48">
        <v>-179.264100872651</v>
      </c>
      <c r="DV48">
        <v>-40.506426964707998</v>
      </c>
      <c r="DW48">
        <v>-219.57038676927701</v>
      </c>
      <c r="DX48">
        <v>-179.09126051724601</v>
      </c>
      <c r="DY48">
        <v>-40.478893036283999</v>
      </c>
      <c r="DZ48">
        <v>-219.71620130350999</v>
      </c>
      <c r="EA48">
        <v>-179.209980992743</v>
      </c>
      <c r="EB48">
        <v>-40.506002143996</v>
      </c>
      <c r="EC48">
        <v>-219.70509921416101</v>
      </c>
      <c r="ED48">
        <v>-179.19709417334099</v>
      </c>
      <c r="EE48">
        <v>-40.507787271664</v>
      </c>
      <c r="EF48">
        <v>-219.71392569670101</v>
      </c>
      <c r="EG48">
        <v>-179.207677596851</v>
      </c>
      <c r="EH48">
        <v>-40.506045139283003</v>
      </c>
      <c r="EI48">
        <v>-219.911768036609</v>
      </c>
      <c r="EJ48">
        <v>-179.36919711239599</v>
      </c>
      <c r="EK48">
        <v>-40.542293662774</v>
      </c>
      <c r="EL48">
        <v>-219.88353097170699</v>
      </c>
      <c r="EM48">
        <v>-179.345717615045</v>
      </c>
      <c r="EN48">
        <v>-40.537554732856002</v>
      </c>
      <c r="EO48">
        <v>-219.70397063413799</v>
      </c>
      <c r="EP48">
        <v>-179.201080894385</v>
      </c>
      <c r="EQ48">
        <v>-40.502776770502003</v>
      </c>
      <c r="ER48">
        <v>-219.69817925932301</v>
      </c>
      <c r="ES48">
        <v>-179.19686441408899</v>
      </c>
      <c r="ET48">
        <v>-40.501189175397002</v>
      </c>
      <c r="EU48">
        <v>-219.690948824185</v>
      </c>
      <c r="EV48">
        <v>-179.191769641261</v>
      </c>
      <c r="EW48">
        <v>-40.499034236196998</v>
      </c>
      <c r="EX48">
        <v>-219.69836253134301</v>
      </c>
      <c r="EY48">
        <v>-179.189377351937</v>
      </c>
      <c r="EZ48">
        <v>-40.508799775561997</v>
      </c>
      <c r="FA48">
        <v>-219.71998831844201</v>
      </c>
      <c r="FB48">
        <v>-179.20559914935299</v>
      </c>
      <c r="FC48">
        <v>-40.514196801941999</v>
      </c>
      <c r="FD48">
        <v>-219.79218117779999</v>
      </c>
      <c r="FE48">
        <v>-179.2732043259</v>
      </c>
      <c r="FF48">
        <v>-40.518844270000002</v>
      </c>
      <c r="FG48">
        <v>-220.00573235304299</v>
      </c>
      <c r="FH48">
        <v>-179.44331864267099</v>
      </c>
      <c r="FI48">
        <v>-40.562102542574003</v>
      </c>
      <c r="FJ48">
        <v>-219.7178933669</v>
      </c>
      <c r="FK48">
        <v>-179.22214641970001</v>
      </c>
      <c r="FL48">
        <v>-40.495598825599998</v>
      </c>
      <c r="FM48">
        <v>-219.915670181042</v>
      </c>
      <c r="FN48">
        <v>-179.376779998286</v>
      </c>
      <c r="FO48">
        <v>-40.538686068219</v>
      </c>
      <c r="FP48">
        <v>-219.63784255486101</v>
      </c>
      <c r="FQ48">
        <v>-179.14367689376499</v>
      </c>
      <c r="FR48">
        <v>-40.493998002417001</v>
      </c>
      <c r="FS48">
        <v>-219.59049755443201</v>
      </c>
      <c r="FT48">
        <v>-179.105721386743</v>
      </c>
      <c r="FU48">
        <v>-40.484581266094999</v>
      </c>
      <c r="FV48">
        <v>-219.68289492437401</v>
      </c>
      <c r="FW48">
        <v>-179.18639000881399</v>
      </c>
      <c r="FX48">
        <v>-40.496278666187997</v>
      </c>
      <c r="FY48">
        <v>-219.598768572051</v>
      </c>
      <c r="FZ48">
        <v>-179.10616024450999</v>
      </c>
      <c r="GA48">
        <v>-40.492461380034001</v>
      </c>
      <c r="GB48">
        <v>-219.39343070522199</v>
      </c>
      <c r="GC48">
        <v>-178.93850309520201</v>
      </c>
      <c r="GD48">
        <v>-40.454742759406003</v>
      </c>
      <c r="GE48">
        <v>-219.55026949733701</v>
      </c>
      <c r="GF48">
        <v>-179.068179400319</v>
      </c>
      <c r="GG48">
        <v>-40.481873436255</v>
      </c>
      <c r="GH48">
        <v>-219.736126341171</v>
      </c>
      <c r="GI48">
        <v>-179.211526496792</v>
      </c>
      <c r="GJ48">
        <v>-40.524380968671998</v>
      </c>
      <c r="GK48">
        <v>-219.37363680000001</v>
      </c>
      <c r="GL48">
        <v>-178.92181239000001</v>
      </c>
      <c r="GM48">
        <v>-40.451661569999999</v>
      </c>
      <c r="GN48">
        <v>-219.52140007</v>
      </c>
      <c r="GO48">
        <v>-179.01728026999999</v>
      </c>
      <c r="GP48">
        <v>-40.503888490000001</v>
      </c>
      <c r="GQ48">
        <v>-219.54473335</v>
      </c>
      <c r="GR48">
        <v>-179.04050235</v>
      </c>
      <c r="GS48">
        <v>-40.504012719999999</v>
      </c>
      <c r="GT48">
        <v>-219.89225393730001</v>
      </c>
      <c r="GU48">
        <v>-179.35359543889999</v>
      </c>
      <c r="GV48">
        <v>-40.5385285849</v>
      </c>
      <c r="GW48">
        <v>-219.35411439000001</v>
      </c>
      <c r="GX48">
        <v>-178.90626003</v>
      </c>
      <c r="GY48">
        <v>-40.447682350000001</v>
      </c>
      <c r="GZ48">
        <v>-219.567322229289</v>
      </c>
      <c r="HA48">
        <v>-179.08140694204999</v>
      </c>
      <c r="HB48">
        <v>-40.485745180244997</v>
      </c>
    </row>
    <row r="49" spans="1:210" ht="17" x14ac:dyDescent="0.25">
      <c r="A49" s="5">
        <v>4</v>
      </c>
      <c r="B49" t="s">
        <v>72</v>
      </c>
      <c r="C49" t="s">
        <v>2</v>
      </c>
      <c r="D49" t="s">
        <v>1</v>
      </c>
      <c r="E49" s="3">
        <v>2</v>
      </c>
      <c r="F49" s="2">
        <v>-3.1010754382688438E-2</v>
      </c>
      <c r="G49" s="3">
        <f t="shared" si="10"/>
        <v>4.392892634120054E-3</v>
      </c>
      <c r="H49" s="3">
        <f t="shared" si="11"/>
        <v>3.139720395837816E-3</v>
      </c>
      <c r="I49" s="3">
        <f t="shared" si="12"/>
        <v>2.0446598360354985E-3</v>
      </c>
      <c r="J49" s="3">
        <f t="shared" si="13"/>
        <v>0.12397519528915385</v>
      </c>
      <c r="K49" s="3">
        <f t="shared" si="14"/>
        <v>5.3372872784388042E-2</v>
      </c>
      <c r="L49" s="3">
        <f t="shared" si="15"/>
        <v>4.3721226333763533E-2</v>
      </c>
      <c r="M49" s="3">
        <f t="shared" si="16"/>
        <v>8.4548693697188357E-2</v>
      </c>
      <c r="N49" s="3">
        <f t="shared" si="17"/>
        <v>2.2446251609887884E-3</v>
      </c>
      <c r="O49" s="3">
        <f t="shared" si="18"/>
        <v>5.7654857686344305E-2</v>
      </c>
      <c r="P49" s="3">
        <f t="shared" si="19"/>
        <v>5.9568630505845405E-2</v>
      </c>
      <c r="Q49" s="3">
        <f t="shared" si="20"/>
        <v>3.6803904448583363E-3</v>
      </c>
      <c r="R49" s="3">
        <f t="shared" si="21"/>
        <v>1.9784126234417693E-2</v>
      </c>
      <c r="S49" s="3">
        <f t="shared" si="22"/>
        <v>3.609281421820526E-2</v>
      </c>
      <c r="T49" s="3">
        <f t="shared" si="23"/>
        <v>6.8287748252654171E-2</v>
      </c>
      <c r="U49" s="3">
        <f t="shared" si="24"/>
        <v>6.4891621011803971E-2</v>
      </c>
      <c r="V49" s="3">
        <f t="shared" si="25"/>
        <v>5.0710226973500666E-2</v>
      </c>
      <c r="W49" s="3">
        <f t="shared" si="26"/>
        <v>5.3982581708922145E-2</v>
      </c>
      <c r="X49" s="3">
        <f t="shared" si="27"/>
        <v>5.0495304973146873E-2</v>
      </c>
      <c r="Y49" s="3">
        <f t="shared" si="28"/>
        <v>5.2967488750303923E-3</v>
      </c>
      <c r="Z49" s="3">
        <f t="shared" si="29"/>
        <v>7.397328778991713E-3</v>
      </c>
      <c r="AA49" s="3">
        <f t="shared" si="30"/>
        <v>1.0134036389417629E-2</v>
      </c>
      <c r="AB49" s="3">
        <f t="shared" si="31"/>
        <v>3.4191338089036821E-2</v>
      </c>
      <c r="AC49" s="3">
        <f t="shared" si="32"/>
        <v>1.8550577834039302E-2</v>
      </c>
      <c r="AD49" s="3">
        <f t="shared" si="33"/>
        <v>5.4185951823537935E-3</v>
      </c>
      <c r="AE49" s="3">
        <f t="shared" si="34"/>
        <v>9.9406799649815053E-2</v>
      </c>
      <c r="AF49" s="3">
        <f t="shared" si="35"/>
        <v>2.5829425212133758E-3</v>
      </c>
      <c r="AG49" s="3">
        <f t="shared" si="36"/>
        <v>3.1009126965052335E-2</v>
      </c>
      <c r="AH49" s="3">
        <f t="shared" si="37"/>
        <v>2.7521763003275725E-2</v>
      </c>
      <c r="AI49" s="3">
        <f t="shared" si="38"/>
        <v>2.0521652322248701E-2</v>
      </c>
      <c r="AJ49" s="3">
        <f t="shared" si="39"/>
        <v>2.2805651983009392E-2</v>
      </c>
      <c r="AK49" s="3">
        <f t="shared" si="40"/>
        <v>2.7962912859018585E-2</v>
      </c>
      <c r="AL49" s="3">
        <f t="shared" si="41"/>
        <v>2.3624875653796867E-2</v>
      </c>
      <c r="AM49" s="3">
        <f t="shared" si="42"/>
        <v>4.6810933148577163E-2</v>
      </c>
      <c r="AN49" s="3">
        <f t="shared" si="43"/>
        <v>2.9152385976792122E-2</v>
      </c>
      <c r="AO49" s="3">
        <f t="shared" si="44"/>
        <v>1.5305721805593336E-2</v>
      </c>
      <c r="AP49" s="3">
        <f t="shared" si="45"/>
        <v>3.8630249919846316E-2</v>
      </c>
      <c r="AQ49" s="3">
        <f t="shared" si="46"/>
        <v>3.6465342152987412E-2</v>
      </c>
      <c r="AR49" s="3">
        <f t="shared" si="47"/>
        <v>4.9723731812264076E-3</v>
      </c>
      <c r="AS49" s="3">
        <f t="shared" si="48"/>
        <v>2.2409129344780454E-2</v>
      </c>
      <c r="AT49" s="3">
        <f t="shared" si="49"/>
        <v>1.0570187476983149E-2</v>
      </c>
      <c r="AV49" s="1"/>
      <c r="AW49" s="4">
        <f t="shared" si="50"/>
        <v>-2.6617861748568384E-2</v>
      </c>
      <c r="AX49" s="4">
        <f t="shared" si="51"/>
        <v>-2.7871033986850622E-2</v>
      </c>
      <c r="AY49" s="4">
        <f t="shared" si="52"/>
        <v>-2.8966094546652939E-2</v>
      </c>
      <c r="AZ49" s="4">
        <f t="shared" si="53"/>
        <v>-0.15498594967184229</v>
      </c>
      <c r="BA49" s="4">
        <f t="shared" si="54"/>
        <v>-8.438362716707648E-2</v>
      </c>
      <c r="BB49" s="4">
        <f t="shared" si="55"/>
        <v>-7.4731980716451971E-2</v>
      </c>
      <c r="BC49" s="4">
        <f t="shared" si="56"/>
        <v>-0.11555944807987679</v>
      </c>
      <c r="BD49" s="4">
        <f t="shared" si="57"/>
        <v>-2.876612922169965E-2</v>
      </c>
      <c r="BE49" s="4">
        <f t="shared" si="58"/>
        <v>-8.8665612069032743E-2</v>
      </c>
      <c r="BF49" s="4">
        <f t="shared" si="59"/>
        <v>-9.0579384888533843E-2</v>
      </c>
      <c r="BG49" s="4">
        <f t="shared" si="60"/>
        <v>-3.4691144827546774E-2</v>
      </c>
      <c r="BH49" s="4">
        <f t="shared" si="61"/>
        <v>-1.1226628148270745E-2</v>
      </c>
      <c r="BI49" s="4">
        <f t="shared" si="62"/>
        <v>-6.7103568600893698E-2</v>
      </c>
      <c r="BJ49" s="4">
        <f t="shared" si="63"/>
        <v>-9.9298502635342609E-2</v>
      </c>
      <c r="BK49" s="4">
        <f t="shared" si="64"/>
        <v>-9.5902375394492409E-2</v>
      </c>
      <c r="BL49" s="4">
        <f t="shared" si="65"/>
        <v>-8.1720981356189104E-2</v>
      </c>
      <c r="BM49" s="4">
        <f t="shared" si="66"/>
        <v>-8.4993336091610583E-2</v>
      </c>
      <c r="BN49" s="4">
        <f t="shared" si="67"/>
        <v>-8.1506059355835311E-2</v>
      </c>
      <c r="BO49" s="4">
        <f t="shared" si="68"/>
        <v>-3.630750325771883E-2</v>
      </c>
      <c r="BP49" s="4">
        <f t="shared" si="69"/>
        <v>-3.8408083161680151E-2</v>
      </c>
      <c r="BQ49" s="4">
        <f t="shared" si="70"/>
        <v>-4.1144790772106067E-2</v>
      </c>
      <c r="BR49" s="4">
        <f t="shared" si="71"/>
        <v>-6.5202092471725259E-2</v>
      </c>
      <c r="BS49" s="4">
        <f t="shared" si="72"/>
        <v>-4.956133221672774E-2</v>
      </c>
      <c r="BT49" s="4">
        <f t="shared" si="73"/>
        <v>-2.5592159200334644E-2</v>
      </c>
      <c r="BU49" s="4">
        <f t="shared" si="74"/>
        <v>-0.13041755403250349</v>
      </c>
      <c r="BV49" s="4">
        <f t="shared" si="75"/>
        <v>-2.8427811861475062E-2</v>
      </c>
      <c r="BW49" s="4">
        <f t="shared" si="76"/>
        <v>-6.2019881347740773E-2</v>
      </c>
      <c r="BX49" s="4">
        <f t="shared" si="77"/>
        <v>-5.8532517385964163E-2</v>
      </c>
      <c r="BY49" s="4">
        <f t="shared" si="78"/>
        <v>-5.1532406704937139E-2</v>
      </c>
      <c r="BZ49" s="4">
        <f t="shared" si="79"/>
        <v>-5.381640636569783E-2</v>
      </c>
      <c r="CA49" s="4">
        <f t="shared" si="80"/>
        <v>-5.8973667241707023E-2</v>
      </c>
      <c r="CB49" s="4">
        <f t="shared" si="81"/>
        <v>-5.4635630036485305E-2</v>
      </c>
      <c r="CC49" s="4">
        <f t="shared" si="82"/>
        <v>-7.7821687531265601E-2</v>
      </c>
      <c r="CD49" s="4">
        <f t="shared" si="83"/>
        <v>-6.016314035948056E-2</v>
      </c>
      <c r="CE49" s="4">
        <f t="shared" si="84"/>
        <v>-4.6316476188281774E-2</v>
      </c>
      <c r="CF49" s="4">
        <f t="shared" si="85"/>
        <v>-6.9641004302534754E-2</v>
      </c>
      <c r="CG49" s="4">
        <f t="shared" si="86"/>
        <v>-6.747609653567585E-2</v>
      </c>
      <c r="CH49" s="4">
        <f t="shared" si="87"/>
        <v>-2.603838120146203E-2</v>
      </c>
      <c r="CI49" s="4">
        <f t="shared" si="88"/>
        <v>-5.3419883727468892E-2</v>
      </c>
      <c r="CJ49" s="4">
        <f t="shared" si="89"/>
        <v>-4.1580941859671587E-2</v>
      </c>
      <c r="CL49" t="s">
        <v>71</v>
      </c>
      <c r="CM49">
        <v>-216.664333762035</v>
      </c>
      <c r="CN49">
        <v>-176.724769470718</v>
      </c>
      <c r="CO49">
        <v>-39.939521873056002</v>
      </c>
      <c r="CP49">
        <v>-219.250395779473</v>
      </c>
      <c r="CQ49">
        <v>-178.823810145382</v>
      </c>
      <c r="CR49">
        <v>-40.426541218773004</v>
      </c>
      <c r="CS49">
        <v>-219.67055798169</v>
      </c>
      <c r="CT49">
        <v>-179.17555842072599</v>
      </c>
      <c r="CU49">
        <v>-40.494953400556</v>
      </c>
      <c r="CV49">
        <v>-218.27440116865401</v>
      </c>
      <c r="CW49">
        <v>-178.05328686943301</v>
      </c>
      <c r="CX49">
        <v>-40.220867313398998</v>
      </c>
      <c r="CY49">
        <v>-219.846288607595</v>
      </c>
      <c r="CZ49">
        <v>-179.31006940546899</v>
      </c>
      <c r="DA49">
        <v>-40.536084728261997</v>
      </c>
      <c r="DB49">
        <v>-219.52181153087099</v>
      </c>
      <c r="DC49">
        <v>-179.05319909670101</v>
      </c>
      <c r="DD49">
        <v>-40.468493341182999</v>
      </c>
      <c r="DE49">
        <v>-219.72680358666699</v>
      </c>
      <c r="DF49">
        <v>-179.21911211290501</v>
      </c>
      <c r="DG49">
        <v>-40.507507318066999</v>
      </c>
      <c r="DH49">
        <v>-219.920087514253</v>
      </c>
      <c r="DI49">
        <v>-179.38559236194101</v>
      </c>
      <c r="DJ49">
        <v>-40.534449310569002</v>
      </c>
      <c r="DK49">
        <v>-220.12268539509401</v>
      </c>
      <c r="DL49">
        <v>-179.54513945382999</v>
      </c>
      <c r="DM49">
        <v>-40.577404643622998</v>
      </c>
      <c r="DN49">
        <v>-219.932485691045</v>
      </c>
      <c r="DO49">
        <v>-179.38663094500899</v>
      </c>
      <c r="DP49">
        <v>-40.545710398604001</v>
      </c>
      <c r="DQ49">
        <v>-219.708488762315</v>
      </c>
      <c r="DR49">
        <v>-179.20446411461401</v>
      </c>
      <c r="DS49">
        <v>-40.503969363845002</v>
      </c>
      <c r="DT49">
        <v>-219.77053968849501</v>
      </c>
      <c r="DU49">
        <v>-179.26410078551999</v>
      </c>
      <c r="DV49">
        <v>-40.506421012205003</v>
      </c>
      <c r="DW49">
        <v>-219.57025714586999</v>
      </c>
      <c r="DX49">
        <v>-179.09125987353701</v>
      </c>
      <c r="DY49">
        <v>-40.478890335994002</v>
      </c>
      <c r="DZ49">
        <v>-219.716137508266</v>
      </c>
      <c r="EA49">
        <v>-179.20998078512699</v>
      </c>
      <c r="EB49">
        <v>-40.505998480909</v>
      </c>
      <c r="EC49">
        <v>-219.705031307643</v>
      </c>
      <c r="ED49">
        <v>-179.19709389564201</v>
      </c>
      <c r="EE49">
        <v>-40.507784581844</v>
      </c>
      <c r="EF49">
        <v>-219.71384343898799</v>
      </c>
      <c r="EG49">
        <v>-179.207677506425</v>
      </c>
      <c r="EH49">
        <v>-40.506035701895001</v>
      </c>
      <c r="EI49">
        <v>-219.91162205241699</v>
      </c>
      <c r="EJ49">
        <v>-179.36919617823</v>
      </c>
      <c r="EK49">
        <v>-40.542290428690002</v>
      </c>
      <c r="EL49">
        <v>-219.88339551495</v>
      </c>
      <c r="EM49">
        <v>-179.34571683125</v>
      </c>
      <c r="EN49">
        <v>-40.537548795531997</v>
      </c>
      <c r="EO49">
        <v>-219.703910349784</v>
      </c>
      <c r="EP49">
        <v>-179.201080405846</v>
      </c>
      <c r="EQ49">
        <v>-40.502772084250999</v>
      </c>
      <c r="ER49">
        <v>-219.698107461619</v>
      </c>
      <c r="ES49">
        <v>-179.19686412268399</v>
      </c>
      <c r="ET49">
        <v>-40.501182131760999</v>
      </c>
      <c r="EU49">
        <v>-219.690858501901</v>
      </c>
      <c r="EV49">
        <v>-179.19176948465599</v>
      </c>
      <c r="EW49">
        <v>-40.499023448849996</v>
      </c>
      <c r="EX49">
        <v>-219.69827664309301</v>
      </c>
      <c r="EY49">
        <v>-179.189377117204</v>
      </c>
      <c r="EZ49">
        <v>-40.508795619745001</v>
      </c>
      <c r="FA49">
        <v>-219.71987035399701</v>
      </c>
      <c r="FB49">
        <v>-179.205598809695</v>
      </c>
      <c r="FC49">
        <v>-40.514192563294998</v>
      </c>
      <c r="FD49">
        <v>-219.7920866387</v>
      </c>
      <c r="FE49">
        <v>-179.27320374679999</v>
      </c>
      <c r="FF49">
        <v>-40.518842108199998</v>
      </c>
      <c r="FG49">
        <v>-220.00562708715901</v>
      </c>
      <c r="FH49">
        <v>-179.44331830811601</v>
      </c>
      <c r="FI49">
        <v>-40.562100945449998</v>
      </c>
      <c r="FJ49">
        <v>-219.71778425049999</v>
      </c>
      <c r="FK49">
        <v>-179.22214581700001</v>
      </c>
      <c r="FL49">
        <v>-40.495593130899998</v>
      </c>
      <c r="FM49">
        <v>-219.91555911159799</v>
      </c>
      <c r="FN49">
        <v>-179.37677989114999</v>
      </c>
      <c r="FO49">
        <v>-40.538680385479999</v>
      </c>
      <c r="FP49">
        <v>-219.63775510502899</v>
      </c>
      <c r="FQ49">
        <v>-179.14367279738599</v>
      </c>
      <c r="FR49">
        <v>-40.493989030142998</v>
      </c>
      <c r="FS49">
        <v>-219.59037443171201</v>
      </c>
      <c r="FT49">
        <v>-179.10571901768199</v>
      </c>
      <c r="FU49">
        <v>-40.484573291916</v>
      </c>
      <c r="FV49">
        <v>-219.682742010232</v>
      </c>
      <c r="FW49">
        <v>-179.186386330311</v>
      </c>
      <c r="FX49">
        <v>-40.496269918022001</v>
      </c>
      <c r="FY49">
        <v>-219.59866098942501</v>
      </c>
      <c r="FZ49">
        <v>-179.106152453557</v>
      </c>
      <c r="GA49">
        <v>-40.492414555350997</v>
      </c>
      <c r="GB49">
        <v>-219.39331437820599</v>
      </c>
      <c r="GC49">
        <v>-178.93849530375101</v>
      </c>
      <c r="GD49">
        <v>-40.45473200704</v>
      </c>
      <c r="GE49">
        <v>-219.55015636329301</v>
      </c>
      <c r="GF49">
        <v>-179.06817191754601</v>
      </c>
      <c r="GG49">
        <v>-40.481860428998999</v>
      </c>
      <c r="GH49">
        <v>-219.73598340292801</v>
      </c>
      <c r="GI49">
        <v>-179.21151841406001</v>
      </c>
      <c r="GJ49">
        <v>-40.524369112804997</v>
      </c>
      <c r="GK49">
        <v>-219.37353417</v>
      </c>
      <c r="GL49">
        <v>-178.92180995000001</v>
      </c>
      <c r="GM49">
        <v>-40.451650409999999</v>
      </c>
      <c r="GN49">
        <v>-219.52122721999999</v>
      </c>
      <c r="GO49">
        <v>-179.01725596</v>
      </c>
      <c r="GP49">
        <v>-40.503860279999998</v>
      </c>
      <c r="GQ49">
        <v>-219.54457507999999</v>
      </c>
      <c r="GR49">
        <v>-179.04048119999999</v>
      </c>
      <c r="GS49">
        <v>-40.503986349999998</v>
      </c>
      <c r="GT49">
        <v>-219.89215480120001</v>
      </c>
      <c r="GU49">
        <v>-179.35359442230001</v>
      </c>
      <c r="GV49">
        <v>-40.5385188841</v>
      </c>
      <c r="GW49">
        <v>-219.35401424</v>
      </c>
      <c r="GX49">
        <v>-178.90625754000001</v>
      </c>
      <c r="GY49">
        <v>-40.447671569999997</v>
      </c>
      <c r="GZ49">
        <v>-219.567201569357</v>
      </c>
      <c r="HA49">
        <v>-179.08140074769901</v>
      </c>
      <c r="HB49">
        <v>-40.485734558212002</v>
      </c>
    </row>
    <row r="50" spans="1:210" ht="17" x14ac:dyDescent="0.25">
      <c r="A50" s="5">
        <v>5</v>
      </c>
      <c r="B50" t="s">
        <v>39</v>
      </c>
      <c r="C50" t="s">
        <v>2</v>
      </c>
      <c r="D50" t="s">
        <v>30</v>
      </c>
      <c r="E50" s="3">
        <v>0.9</v>
      </c>
      <c r="F50" s="2">
        <v>-6.7009892817043859</v>
      </c>
      <c r="G50" s="3">
        <f t="shared" ref="G50:G81" si="90">ABS(AW50-$F50)</f>
        <v>3.2483622995288299</v>
      </c>
      <c r="H50" s="3">
        <f t="shared" ref="H50:H81" si="91">ABS(AX50-$F50)</f>
        <v>0.62758302688864109</v>
      </c>
      <c r="I50" s="3">
        <f t="shared" ref="I50:I81" si="92">ABS(AY50-$F50)</f>
        <v>0.46979761174907697</v>
      </c>
      <c r="J50" s="3">
        <f t="shared" ref="J50:J81" si="93">ABS(AZ50-$F50)</f>
        <v>2.3014618828197113</v>
      </c>
      <c r="K50" s="3">
        <f t="shared" ref="K50:K81" si="94">ABS(BA50-$F50)</f>
        <v>0.34719575124177204</v>
      </c>
      <c r="L50" s="3">
        <f t="shared" ref="L50:L81" si="95">ABS(BB50-$F50)</f>
        <v>0.88152560315650064</v>
      </c>
      <c r="M50" s="3">
        <f t="shared" ref="M50:M81" si="96">ABS(BC50-$F50)</f>
        <v>7.4892102584395381E-2</v>
      </c>
      <c r="N50" s="3">
        <f t="shared" ref="N50:N81" si="97">ABS(BD50-$F50)</f>
        <v>0.38504191031513457</v>
      </c>
      <c r="O50" s="3">
        <f t="shared" ref="O50:O81" si="98">ABS(BE50-$F50)</f>
        <v>5.5287361072305252E-2</v>
      </c>
      <c r="P50" s="3">
        <f t="shared" ref="P50:P81" si="99">ABS(BF50-$F50)</f>
        <v>0.60472104160793716</v>
      </c>
      <c r="Q50" s="3">
        <f t="shared" ref="Q50:Q81" si="100">ABS(BG50-$F50)</f>
        <v>0.22930285572615006</v>
      </c>
      <c r="R50" s="3">
        <f t="shared" ref="R50:R81" si="101">ABS(BH50-$F50)</f>
        <v>0.83627042568653032</v>
      </c>
      <c r="S50" s="3">
        <f t="shared" ref="S50:S81" si="102">ABS(BI50-$F50)</f>
        <v>0.38887950675439775</v>
      </c>
      <c r="T50" s="3">
        <f t="shared" ref="T50:T81" si="103">ABS(BJ50-$F50)</f>
        <v>0.11593169082493215</v>
      </c>
      <c r="U50" s="3">
        <f t="shared" ref="U50:U81" si="104">ABS(BK50-$F50)</f>
        <v>2.6708959478592753E-2</v>
      </c>
      <c r="V50" s="3">
        <f t="shared" ref="V50:V81" si="105">ABS(BL50-$F50)</f>
        <v>0.22164225182374864</v>
      </c>
      <c r="W50" s="3">
        <f t="shared" ref="W50:W81" si="106">ABS(BM50-$F50)</f>
        <v>0.43833714366808696</v>
      </c>
      <c r="X50" s="3">
        <f t="shared" ref="X50:X81" si="107">ABS(BN50-$F50)</f>
        <v>0.16200411344295418</v>
      </c>
      <c r="Y50" s="3">
        <f t="shared" ref="Y50:Y81" si="108">ABS(BO50-$F50)</f>
        <v>0.14686338541002808</v>
      </c>
      <c r="Z50" s="3">
        <f t="shared" ref="Z50:Z81" si="109">ABS(BP50-$F50)</f>
        <v>4.1284897605636139E-2</v>
      </c>
      <c r="AA50" s="3">
        <f t="shared" ref="AA50:AA81" si="110">ABS(BQ50-$F50)</f>
        <v>7.4576071940617439E-2</v>
      </c>
      <c r="AB50" s="3">
        <f t="shared" ref="AB50:AB81" si="111">ABS(BR50-$F50)</f>
        <v>0.16237096432629716</v>
      </c>
      <c r="AC50" s="3">
        <f t="shared" ref="AC50:AC81" si="112">ABS(BS50-$F50)</f>
        <v>0.10456077123151264</v>
      </c>
      <c r="AD50" s="3">
        <f t="shared" ref="AD50:AD81" si="113">ABS(BT50-$F50)</f>
        <v>0.24052659488312145</v>
      </c>
      <c r="AE50" s="3">
        <f t="shared" ref="AE50:AE81" si="114">ABS(BU50-$F50)</f>
        <v>0.87448917790795999</v>
      </c>
      <c r="AF50" s="3">
        <f t="shared" ref="AF50:AF81" si="115">ABS(BV50-$F50)</f>
        <v>0.26489981687136943</v>
      </c>
      <c r="AG50" s="3">
        <f t="shared" ref="AG50:AG81" si="116">ABS(BW50-$F50)</f>
        <v>0.49168090681451382</v>
      </c>
      <c r="AH50" s="3">
        <f t="shared" ref="AH50:AH81" si="117">ABS(BX50-$F50)</f>
        <v>1.0515562860738292E-2</v>
      </c>
      <c r="AI50" s="3">
        <f t="shared" ref="AI50:AI81" si="118">ABS(BY50-$F50)</f>
        <v>0.15096143973264731</v>
      </c>
      <c r="AJ50" s="3">
        <f t="shared" ref="AJ50:AJ81" si="119">ABS(BZ50-$F50)</f>
        <v>0.35618287522098679</v>
      </c>
      <c r="AK50" s="3">
        <f t="shared" ref="AK50:AK81" si="120">ABS(CA50-$F50)</f>
        <v>0.30349668310323263</v>
      </c>
      <c r="AL50" s="3">
        <f t="shared" ref="AL50:AL81" si="121">ABS(CB50-$F50)</f>
        <v>0.2120191382452683</v>
      </c>
      <c r="AM50" s="3">
        <f t="shared" ref="AM50:AM81" si="122">ABS(CC50-$F50)</f>
        <v>0.33737943068190113</v>
      </c>
      <c r="AN50" s="3">
        <f t="shared" ref="AN50:AN81" si="123">ABS(CD50-$F50)</f>
        <v>0.19726837966623911</v>
      </c>
      <c r="AO50" s="3">
        <f t="shared" ref="AO50:AO81" si="124">ABS(CE50-$F50)</f>
        <v>0.21966955963497536</v>
      </c>
      <c r="AP50" s="3">
        <f t="shared" ref="AP50:AP81" si="125">ABS(CF50-$F50)</f>
        <v>0.30274554230715101</v>
      </c>
      <c r="AQ50" s="3">
        <f t="shared" ref="AQ50:AQ81" si="126">ABS(CG50-$F50)</f>
        <v>0.36700879022681132</v>
      </c>
      <c r="AR50" s="3">
        <f t="shared" ref="AR50:AR81" si="127">ABS(CH50-$F50)</f>
        <v>0.1801864736268044</v>
      </c>
      <c r="AS50" s="3">
        <f t="shared" ref="AS50:AS81" si="128">ABS(CI50-$F50)</f>
        <v>0.31592951692736282</v>
      </c>
      <c r="AT50" s="3">
        <f t="shared" ref="AT50:AT81" si="129">ABS(CJ50-$F50)</f>
        <v>4.7995750951271177E-2</v>
      </c>
      <c r="AV50" s="1"/>
      <c r="AW50" s="4">
        <f t="shared" ref="AW50:AW81" si="130">627.5095*(CM50-CN50-CO50)</f>
        <v>-3.452626982175556</v>
      </c>
      <c r="AX50" s="4">
        <f t="shared" ref="AX50:AX81" si="131">627.5095*(CP50-CQ50-CR50)</f>
        <v>-6.0734062548157448</v>
      </c>
      <c r="AY50" s="4">
        <f t="shared" ref="AY50:AY81" si="132">627.5095*(CS50-CT50-CU50)</f>
        <v>-6.2311916699553089</v>
      </c>
      <c r="AZ50" s="4">
        <f t="shared" ref="AZ50:AZ81" si="133">627.5095*(CV50-CW50-CX50)</f>
        <v>-4.3995273988846746</v>
      </c>
      <c r="BA50" s="4">
        <f t="shared" ref="BA50:BA81" si="134">627.5095*(CY50-CZ50-DA50)</f>
        <v>-7.0481850329461579</v>
      </c>
      <c r="BB50" s="4">
        <f t="shared" ref="BB50:BB81" si="135">627.5095*(DB50-DC50-DD50)</f>
        <v>-7.5825148848608865</v>
      </c>
      <c r="BC50" s="4">
        <f t="shared" ref="BC50:BC81" si="136">627.5095*(DE50-DF50-DG50)</f>
        <v>-6.7758813842887813</v>
      </c>
      <c r="BD50" s="4">
        <f t="shared" ref="BD50:BD81" si="137">627.5095*(DH50-DI50-DJ50)</f>
        <v>-7.0860311920195205</v>
      </c>
      <c r="BE50" s="4">
        <f t="shared" si="58"/>
        <v>-6.7562766427766912</v>
      </c>
      <c r="BF50" s="4">
        <f t="shared" ref="BF50:BF81" si="138">627.5095*(DN50-DO50-DP50)</f>
        <v>-7.3057103233123231</v>
      </c>
      <c r="BG50" s="4">
        <f t="shared" ref="BG50:BG81" si="139">627.5095*(DQ50-DR50-DS50)</f>
        <v>-6.930292137430536</v>
      </c>
      <c r="BH50" s="4">
        <f t="shared" ref="BH50:BH81" si="140">627.5095*(DT50-DU50-DV50)</f>
        <v>-5.8647188560178556</v>
      </c>
      <c r="BI50" s="4">
        <f t="shared" ref="BI50:BI81" si="141">627.5095*(DW50-DX50-DY50)</f>
        <v>-7.0898687884587837</v>
      </c>
      <c r="BJ50" s="4">
        <f t="shared" ref="BJ50:BJ81" si="142">627.5095*(DZ50-EA50-EB50)</f>
        <v>-6.5850575908794537</v>
      </c>
      <c r="BK50" s="4">
        <f t="shared" ref="BK50:BK81" si="143">627.5095*(EC50-ED50-EE50)</f>
        <v>-6.7276982411829787</v>
      </c>
      <c r="BL50" s="4">
        <f t="shared" ref="BL50:BL81" si="144">627.5095*(EF50-EG50-EH50)</f>
        <v>-6.4793470298806373</v>
      </c>
      <c r="BM50" s="4">
        <f t="shared" ref="BM50:BM81" si="145">627.5095*(EI50-EJ50-EK50)</f>
        <v>-7.1393264253724729</v>
      </c>
      <c r="BN50" s="4">
        <f t="shared" ref="BN50:BN81" si="146">627.5095*(EL50-EM50-EN50)</f>
        <v>-6.8629933951473401</v>
      </c>
      <c r="BO50" s="4">
        <f t="shared" ref="BO50:BO81" si="147">627.5095*(EO50-EP50-EQ50)</f>
        <v>-6.847852667114414</v>
      </c>
      <c r="BP50" s="4">
        <f t="shared" ref="BP50:BP81" si="148">627.5095*(ER50-ES50-ET50)</f>
        <v>-6.742274179310022</v>
      </c>
      <c r="BQ50" s="4">
        <f t="shared" ref="BQ50:BQ81" si="149">627.5095*(EU50-EV50-EW50)</f>
        <v>-6.6264132097637685</v>
      </c>
      <c r="BR50" s="4">
        <f t="shared" ref="BR50:BR81" si="150">627.5095*(EX50-EY50-EZ50)</f>
        <v>-6.8633602460306831</v>
      </c>
      <c r="BS50" s="4">
        <f t="shared" ref="BS50:BS81" si="151">627.5095*(FA50-FB50-FC50)</f>
        <v>-6.8055500529358985</v>
      </c>
      <c r="BT50" s="4">
        <f t="shared" ref="BT50:BT81" si="152">627.5095*(FD50-FE50-FF50)</f>
        <v>-6.4604626868212645</v>
      </c>
      <c r="BU50" s="4">
        <f t="shared" ref="BU50:BU81" si="153">627.5095*(FG50-FH50-FI50)</f>
        <v>-5.8265001037964259</v>
      </c>
      <c r="BV50" s="4">
        <f t="shared" ref="BV50:BV81" si="154">627.5095*(FJ50-FK50-FL50)</f>
        <v>-6.4360894648330165</v>
      </c>
      <c r="BW50" s="4">
        <f t="shared" ref="BW50:BW81" si="155">627.5095*(FM50-FN50-FO50)</f>
        <v>-6.2093083748898721</v>
      </c>
      <c r="BX50" s="4">
        <f t="shared" ref="BX50:BX81" si="156">627.5095*(FP50-FQ50-FR50)</f>
        <v>-6.7115048445651242</v>
      </c>
      <c r="BY50" s="4">
        <f t="shared" ref="BY50:BY81" si="157">627.5095*(FS50-FT50-FU50)</f>
        <v>-6.8519507214370332</v>
      </c>
      <c r="BZ50" s="4">
        <f t="shared" ref="BZ50:BZ81" si="158">627.5095*(FV50-FW50-FX50)</f>
        <v>-6.3448064064833991</v>
      </c>
      <c r="CA50" s="4">
        <f t="shared" ref="CA50:CA81" si="159">627.5095*(FY50-FZ50-GA50)</f>
        <v>-6.3974925986011533</v>
      </c>
      <c r="CB50" s="4">
        <f t="shared" ref="CB50:CB81" si="160">627.5095*(GB50-GC50-GD50)</f>
        <v>-6.4889701434591176</v>
      </c>
      <c r="CC50" s="4">
        <f t="shared" ref="CC50:CC81" si="161">627.5095*(GE50-GF50-GG50)</f>
        <v>-6.3636098510224848</v>
      </c>
      <c r="CD50" s="4">
        <f t="shared" ref="CD50:CD81" si="162">627.5095*(GH50-GI50-GJ50)</f>
        <v>-6.898257661370625</v>
      </c>
      <c r="CE50" s="4">
        <f t="shared" ref="CE50:CE81" si="163">627.5095*(GK50-GL50-GM50)</f>
        <v>-6.4813197220694105</v>
      </c>
      <c r="CF50" s="4">
        <f t="shared" ref="CF50:CF81" si="164">627.5095*(GN50-GO50-GP50)</f>
        <v>-6.3982437393972349</v>
      </c>
      <c r="CG50" s="4">
        <f t="shared" ref="CG50:CG81" si="165">627.5095*(GQ50-GR50-GS50)</f>
        <v>-6.3339804914775746</v>
      </c>
      <c r="CH50" s="4">
        <f t="shared" ref="CH50:CH81" si="166">627.5095*(GT50-GU50-GV50)</f>
        <v>-6.5208028080775815</v>
      </c>
      <c r="CI50" s="4">
        <f t="shared" ref="CI50:CI81" si="167">627.5095*(GW50-GX50-GY50)</f>
        <v>-6.3850597647770231</v>
      </c>
      <c r="CJ50" s="4">
        <f t="shared" ref="CJ50:CJ81" si="168">627.5095*(GZ50-HA50-HB50)</f>
        <v>-6.6529935307531147</v>
      </c>
      <c r="CL50" t="s">
        <v>70</v>
      </c>
      <c r="CM50">
        <v>-331.494688871253</v>
      </c>
      <c r="CN50">
        <v>-163.68559510268699</v>
      </c>
      <c r="CO50">
        <v>-167.803591657471</v>
      </c>
      <c r="CP50">
        <v>-335.20407414671001</v>
      </c>
      <c r="CQ50">
        <v>-165.66758309358801</v>
      </c>
      <c r="CR50">
        <v>-169.526812464583</v>
      </c>
      <c r="CS50">
        <v>-335.86873520081002</v>
      </c>
      <c r="CT50">
        <v>-165.99334344387401</v>
      </c>
      <c r="CU50">
        <v>-169.865461721343</v>
      </c>
      <c r="CV50">
        <v>-333.93591837229002</v>
      </c>
      <c r="CW50">
        <v>-164.90436521101699</v>
      </c>
      <c r="CX50">
        <v>-169.02454206837501</v>
      </c>
      <c r="CY50">
        <v>-336.12695769613799</v>
      </c>
      <c r="CZ50">
        <v>-166.12334071229199</v>
      </c>
      <c r="DA50">
        <v>-169.99238498650899</v>
      </c>
      <c r="DB50">
        <v>-335.679559497225</v>
      </c>
      <c r="DC50">
        <v>-165.87465314330899</v>
      </c>
      <c r="DD50">
        <v>-169.79282284779401</v>
      </c>
      <c r="DE50">
        <v>-335.99069172757299</v>
      </c>
      <c r="DF50">
        <v>-166.03010152361301</v>
      </c>
      <c r="DG50">
        <v>-169.94979215009101</v>
      </c>
      <c r="DH50">
        <v>-336.16684874785602</v>
      </c>
      <c r="DI50">
        <v>-166.21072582846699</v>
      </c>
      <c r="DJ50">
        <v>-169.94483061036101</v>
      </c>
      <c r="DK50">
        <v>-336.42793137718598</v>
      </c>
      <c r="DL50">
        <v>-166.371045834055</v>
      </c>
      <c r="DM50">
        <v>-170.04611873140499</v>
      </c>
      <c r="DN50">
        <v>-336.21640952942101</v>
      </c>
      <c r="DO50">
        <v>-166.20016999600401</v>
      </c>
      <c r="DP50">
        <v>-170.00459714342401</v>
      </c>
      <c r="DQ50">
        <v>-335.92151518152201</v>
      </c>
      <c r="DR50">
        <v>-166.02153114030901</v>
      </c>
      <c r="DS50">
        <v>-169.88893991815601</v>
      </c>
      <c r="DT50">
        <v>-335.99665389411501</v>
      </c>
      <c r="DU50">
        <v>-166.079642861384</v>
      </c>
      <c r="DV50">
        <v>-169.907665008717</v>
      </c>
      <c r="DW50">
        <v>-335.71504169011098</v>
      </c>
      <c r="DX50">
        <v>-165.914160603894</v>
      </c>
      <c r="DY50">
        <v>-169.78958266159</v>
      </c>
      <c r="DZ50">
        <v>-335.94758512986903</v>
      </c>
      <c r="EA50">
        <v>-166.02373825559701</v>
      </c>
      <c r="EB50">
        <v>-169.91335291746199</v>
      </c>
      <c r="EC50">
        <v>-335.923982917432</v>
      </c>
      <c r="ED50">
        <v>-166.01446154229799</v>
      </c>
      <c r="EE50">
        <v>-169.89880010598799</v>
      </c>
      <c r="EF50">
        <v>-335.91740366573902</v>
      </c>
      <c r="EG50">
        <v>-166.02420741179401</v>
      </c>
      <c r="EH50">
        <v>-169.88287075763</v>
      </c>
      <c r="EI50">
        <v>-336.17818803530702</v>
      </c>
      <c r="EJ50">
        <v>-166.18416257693301</v>
      </c>
      <c r="EK50">
        <v>-169.98264821798901</v>
      </c>
      <c r="EL50">
        <v>-336.12534018083198</v>
      </c>
      <c r="EM50">
        <v>-166.16302151876701</v>
      </c>
      <c r="EN50">
        <v>-169.951381786376</v>
      </c>
      <c r="EO50">
        <v>-335.90739201303899</v>
      </c>
      <c r="EP50">
        <v>-166.01932057721899</v>
      </c>
      <c r="EQ50">
        <v>-169.87715868841599</v>
      </c>
      <c r="ER50">
        <v>-335.88796597180101</v>
      </c>
      <c r="ES50">
        <v>-166.016845028083</v>
      </c>
      <c r="ET50">
        <v>-169.860376446337</v>
      </c>
      <c r="EU50">
        <v>-335.85967390709601</v>
      </c>
      <c r="EV50">
        <v>-166.014570890399</v>
      </c>
      <c r="EW50">
        <v>-169.834543155516</v>
      </c>
      <c r="EX50">
        <v>-335.92771628769702</v>
      </c>
      <c r="EY50">
        <v>-166.00351170296599</v>
      </c>
      <c r="EZ50">
        <v>-169.91326712442799</v>
      </c>
      <c r="FA50">
        <v>-335.92786137669401</v>
      </c>
      <c r="FB50">
        <v>-166.02869667386199</v>
      </c>
      <c r="FC50">
        <v>-169.888319368932</v>
      </c>
      <c r="FD50">
        <v>-336.01822522160001</v>
      </c>
      <c r="FE50">
        <v>-166.0889307441</v>
      </c>
      <c r="FF50">
        <v>-169.91899907530001</v>
      </c>
      <c r="FG50">
        <v>-336.29333162463502</v>
      </c>
      <c r="FH50">
        <v>-166.26180852682299</v>
      </c>
      <c r="FI50">
        <v>-170.02223797925399</v>
      </c>
      <c r="FJ50">
        <v>-335.9589542786</v>
      </c>
      <c r="FK50">
        <v>-166.031464516</v>
      </c>
      <c r="FL50">
        <v>-169.9172332016</v>
      </c>
      <c r="FM50">
        <v>-336.21396933277998</v>
      </c>
      <c r="FN50">
        <v>-166.185942167506</v>
      </c>
      <c r="FO50">
        <v>-170.01813200293</v>
      </c>
      <c r="FP50">
        <v>-335.83804516866797</v>
      </c>
      <c r="FQ50">
        <v>-165.95911814479601</v>
      </c>
      <c r="FR50">
        <v>-169.86823156054501</v>
      </c>
      <c r="FS50">
        <v>-335.731090229578</v>
      </c>
      <c r="FT50">
        <v>-165.928842641241</v>
      </c>
      <c r="FU50">
        <v>-169.791328310268</v>
      </c>
      <c r="FV50">
        <v>-335.88845284652399</v>
      </c>
      <c r="FW50">
        <v>-166.001591043041</v>
      </c>
      <c r="FX50">
        <v>-169.87675071128999</v>
      </c>
      <c r="FY50">
        <v>-335.75239118108601</v>
      </c>
      <c r="FZ50">
        <v>-165.92690343797099</v>
      </c>
      <c r="GA50">
        <v>-169.81529269013399</v>
      </c>
      <c r="GB50">
        <v>-335.48477447396698</v>
      </c>
      <c r="GC50">
        <v>-165.76274097275399</v>
      </c>
      <c r="GD50">
        <v>-169.71169266949099</v>
      </c>
      <c r="GE50">
        <v>-335.70645234880601</v>
      </c>
      <c r="GF50">
        <v>-165.887209296897</v>
      </c>
      <c r="GG50">
        <v>-169.809101994521</v>
      </c>
      <c r="GH50">
        <v>-335.92658661405699</v>
      </c>
      <c r="GI50">
        <v>-166.03470189222799</v>
      </c>
      <c r="GJ50">
        <v>-169.880891648957</v>
      </c>
      <c r="GK50">
        <v>-335.45819435999999</v>
      </c>
      <c r="GL50">
        <v>-165.74592691000001</v>
      </c>
      <c r="GM50">
        <v>-169.70193881</v>
      </c>
      <c r="GN50">
        <v>-335.66243443000002</v>
      </c>
      <c r="GO50">
        <v>-165.83475229999999</v>
      </c>
      <c r="GP50">
        <v>-169.81748587999999</v>
      </c>
      <c r="GQ50">
        <v>-335.68483829000002</v>
      </c>
      <c r="GR50">
        <v>-165.85920118000001</v>
      </c>
      <c r="GS50">
        <v>-169.81554327000001</v>
      </c>
      <c r="GT50">
        <v>-336.19006626650003</v>
      </c>
      <c r="GU50">
        <v>-166.15701666550001</v>
      </c>
      <c r="GV50">
        <v>-170.02265804070001</v>
      </c>
      <c r="GW50">
        <v>-335.43409761999999</v>
      </c>
      <c r="GX50">
        <v>-165.73036578</v>
      </c>
      <c r="GY50">
        <v>-169.69355659999999</v>
      </c>
      <c r="GZ50">
        <v>-335.71877251973501</v>
      </c>
      <c r="HA50">
        <v>-165.904119559582</v>
      </c>
      <c r="HB50">
        <v>-169.80405074053601</v>
      </c>
    </row>
    <row r="51" spans="1:210" ht="17" x14ac:dyDescent="0.25">
      <c r="A51" s="5">
        <v>5</v>
      </c>
      <c r="B51" t="s">
        <v>39</v>
      </c>
      <c r="C51" t="s">
        <v>2</v>
      </c>
      <c r="D51" t="s">
        <v>30</v>
      </c>
      <c r="E51" s="3">
        <v>0.95</v>
      </c>
      <c r="F51" s="2">
        <v>-7.083338564787983</v>
      </c>
      <c r="G51" s="3">
        <f t="shared" si="90"/>
        <v>2.8683479002544363</v>
      </c>
      <c r="H51" s="3">
        <f t="shared" si="91"/>
        <v>0.53216185775874791</v>
      </c>
      <c r="I51" s="3">
        <f t="shared" si="92"/>
        <v>0.45253583259478614</v>
      </c>
      <c r="J51" s="3">
        <f t="shared" si="93"/>
        <v>2.0614822180582246</v>
      </c>
      <c r="K51" s="3">
        <f t="shared" si="94"/>
        <v>0.17324922112374086</v>
      </c>
      <c r="L51" s="3">
        <f t="shared" si="95"/>
        <v>0.72699180231254434</v>
      </c>
      <c r="M51" s="3">
        <f t="shared" si="96"/>
        <v>4.0216924182052693E-2</v>
      </c>
      <c r="N51" s="3">
        <f t="shared" si="97"/>
        <v>0.41161711520710842</v>
      </c>
      <c r="O51" s="3">
        <f t="shared" si="98"/>
        <v>6.7002767649769979E-2</v>
      </c>
      <c r="P51" s="3">
        <f t="shared" si="99"/>
        <v>0.42158511052329128</v>
      </c>
      <c r="Q51" s="3">
        <f t="shared" si="100"/>
        <v>0.14345946263332898</v>
      </c>
      <c r="R51" s="3">
        <f t="shared" si="101"/>
        <v>0.77274679625709464</v>
      </c>
      <c r="S51" s="3">
        <f t="shared" si="102"/>
        <v>0.28746430541127488</v>
      </c>
      <c r="T51" s="3">
        <f t="shared" si="103"/>
        <v>0.176225202548979</v>
      </c>
      <c r="U51" s="3">
        <f t="shared" si="104"/>
        <v>5.1900842362651467E-2</v>
      </c>
      <c r="V51" s="3">
        <f t="shared" si="105"/>
        <v>0.23763169652557181</v>
      </c>
      <c r="W51" s="3">
        <f t="shared" si="106"/>
        <v>0.28254981726770634</v>
      </c>
      <c r="X51" s="3">
        <f t="shared" si="107"/>
        <v>4.3899098383732849E-2</v>
      </c>
      <c r="Y51" s="3">
        <f t="shared" si="108"/>
        <v>7.6199698115703818E-2</v>
      </c>
      <c r="Z51" s="3">
        <f t="shared" si="109"/>
        <v>9.967060666734362E-3</v>
      </c>
      <c r="AA51" s="3">
        <f t="shared" si="110"/>
        <v>0.1012235270486963</v>
      </c>
      <c r="AB51" s="3">
        <f t="shared" si="111"/>
        <v>0.10960295435514844</v>
      </c>
      <c r="AC51" s="3">
        <f t="shared" si="112"/>
        <v>6.3811350952298618E-2</v>
      </c>
      <c r="AD51" s="3">
        <f t="shared" si="113"/>
        <v>0.19919533152232027</v>
      </c>
      <c r="AE51" s="3">
        <f t="shared" si="114"/>
        <v>0.84831383025747353</v>
      </c>
      <c r="AF51" s="3">
        <f t="shared" si="115"/>
        <v>0.2113768596879595</v>
      </c>
      <c r="AG51" s="3">
        <f t="shared" si="116"/>
        <v>0.44330230576732532</v>
      </c>
      <c r="AH51" s="3">
        <f t="shared" si="117"/>
        <v>2.934272421841122E-2</v>
      </c>
      <c r="AI51" s="3">
        <f t="shared" si="118"/>
        <v>8.4080843412398742E-2</v>
      </c>
      <c r="AJ51" s="3">
        <f t="shared" si="119"/>
        <v>0.33118907897291372</v>
      </c>
      <c r="AK51" s="3">
        <f t="shared" si="120"/>
        <v>0.28811618681961448</v>
      </c>
      <c r="AL51" s="3">
        <f t="shared" si="121"/>
        <v>0.20139908089872094</v>
      </c>
      <c r="AM51" s="3">
        <f t="shared" si="122"/>
        <v>0.33745883513545305</v>
      </c>
      <c r="AN51" s="3">
        <f t="shared" si="123"/>
        <v>0.15102541870256303</v>
      </c>
      <c r="AO51" s="3">
        <f t="shared" si="124"/>
        <v>0.20299810183799938</v>
      </c>
      <c r="AP51" s="3">
        <f t="shared" si="125"/>
        <v>0.29022192234963473</v>
      </c>
      <c r="AQ51" s="3">
        <f t="shared" si="126"/>
        <v>0.3554452597811828</v>
      </c>
      <c r="AR51" s="3">
        <f t="shared" si="127"/>
        <v>0.1669063909590669</v>
      </c>
      <c r="AS51" s="3">
        <f t="shared" si="128"/>
        <v>0.29618326260241812</v>
      </c>
      <c r="AT51" s="3">
        <f t="shared" si="129"/>
        <v>6.3301906814446696E-2</v>
      </c>
      <c r="AV51" s="1"/>
      <c r="AW51" s="4">
        <f t="shared" si="130"/>
        <v>-4.2149906645335466</v>
      </c>
      <c r="AX51" s="4">
        <f t="shared" si="131"/>
        <v>-6.551176707029235</v>
      </c>
      <c r="AY51" s="4">
        <f t="shared" si="132"/>
        <v>-6.6308027321931968</v>
      </c>
      <c r="AZ51" s="4">
        <f t="shared" si="133"/>
        <v>-5.0218563467297583</v>
      </c>
      <c r="BA51" s="4">
        <f t="shared" si="134"/>
        <v>-7.2565877859117238</v>
      </c>
      <c r="BB51" s="4">
        <f t="shared" si="135"/>
        <v>-7.8103303671005273</v>
      </c>
      <c r="BC51" s="4">
        <f t="shared" si="136"/>
        <v>-7.0431216406059303</v>
      </c>
      <c r="BD51" s="4">
        <f t="shared" si="137"/>
        <v>-7.4949556799950914</v>
      </c>
      <c r="BE51" s="4">
        <f t="shared" si="58"/>
        <v>-7.1503413324377529</v>
      </c>
      <c r="BF51" s="4">
        <f t="shared" si="138"/>
        <v>-7.5049236753112742</v>
      </c>
      <c r="BG51" s="4">
        <f t="shared" si="139"/>
        <v>-7.2267980274213119</v>
      </c>
      <c r="BH51" s="4">
        <f t="shared" si="140"/>
        <v>-6.3105917685308883</v>
      </c>
      <c r="BI51" s="4">
        <f t="shared" si="141"/>
        <v>-7.3708028701992578</v>
      </c>
      <c r="BJ51" s="4">
        <f t="shared" si="142"/>
        <v>-6.907113362239004</v>
      </c>
      <c r="BK51" s="4">
        <f t="shared" si="143"/>
        <v>-7.0314377224253315</v>
      </c>
      <c r="BL51" s="4">
        <f t="shared" si="144"/>
        <v>-6.8457068682624111</v>
      </c>
      <c r="BM51" s="4">
        <f t="shared" si="145"/>
        <v>-7.3658883820556893</v>
      </c>
      <c r="BN51" s="4">
        <f t="shared" si="146"/>
        <v>-7.1272376631717158</v>
      </c>
      <c r="BO51" s="4">
        <f t="shared" si="147"/>
        <v>-7.1595382629036868</v>
      </c>
      <c r="BP51" s="4">
        <f t="shared" si="148"/>
        <v>-7.0733715041212486</v>
      </c>
      <c r="BQ51" s="4">
        <f t="shared" si="149"/>
        <v>-6.9821150377392867</v>
      </c>
      <c r="BR51" s="4">
        <f t="shared" si="150"/>
        <v>-7.1929415191431314</v>
      </c>
      <c r="BS51" s="4">
        <f t="shared" si="151"/>
        <v>-7.1471499157402816</v>
      </c>
      <c r="BT51" s="4">
        <f t="shared" si="152"/>
        <v>-6.8841432332656627</v>
      </c>
      <c r="BU51" s="4">
        <f t="shared" si="153"/>
        <v>-6.2350247345305094</v>
      </c>
      <c r="BV51" s="4">
        <f t="shared" si="154"/>
        <v>-6.8719617051000235</v>
      </c>
      <c r="BW51" s="4">
        <f t="shared" si="155"/>
        <v>-6.6400362590206576</v>
      </c>
      <c r="BX51" s="4">
        <f t="shared" si="156"/>
        <v>-7.0539958405695717</v>
      </c>
      <c r="BY51" s="4">
        <f t="shared" si="157"/>
        <v>-7.1674194082003817</v>
      </c>
      <c r="BZ51" s="4">
        <f t="shared" si="158"/>
        <v>-6.7521494858150692</v>
      </c>
      <c r="CA51" s="4">
        <f t="shared" si="159"/>
        <v>-6.7952223779683685</v>
      </c>
      <c r="CB51" s="4">
        <f t="shared" si="160"/>
        <v>-6.881939483889262</v>
      </c>
      <c r="CC51" s="4">
        <f t="shared" si="161"/>
        <v>-6.7458797296525299</v>
      </c>
      <c r="CD51" s="4">
        <f t="shared" si="162"/>
        <v>-7.234363983490546</v>
      </c>
      <c r="CE51" s="4">
        <f t="shared" si="163"/>
        <v>-6.8803404629499836</v>
      </c>
      <c r="CF51" s="4">
        <f t="shared" si="164"/>
        <v>-6.7931166424383482</v>
      </c>
      <c r="CG51" s="4">
        <f t="shared" si="165"/>
        <v>-6.7278933050068002</v>
      </c>
      <c r="CH51" s="4">
        <f t="shared" si="166"/>
        <v>-6.9164321738289161</v>
      </c>
      <c r="CI51" s="4">
        <f t="shared" si="167"/>
        <v>-6.7871553021855648</v>
      </c>
      <c r="CJ51" s="4">
        <f t="shared" si="168"/>
        <v>-7.0200366579735363</v>
      </c>
      <c r="CL51" t="s">
        <v>69</v>
      </c>
      <c r="CM51">
        <v>-331.495820989592</v>
      </c>
      <c r="CN51">
        <v>-163.685576037365</v>
      </c>
      <c r="CO51">
        <v>-167.803527937322</v>
      </c>
      <c r="CP51">
        <v>-335.20469180023002</v>
      </c>
      <c r="CQ51">
        <v>-165.66753948335199</v>
      </c>
      <c r="CR51">
        <v>-169.52671235269099</v>
      </c>
      <c r="CS51">
        <v>-335.86934696564998</v>
      </c>
      <c r="CT51">
        <v>-165.993326845279</v>
      </c>
      <c r="CU51">
        <v>-169.86545326404101</v>
      </c>
      <c r="CV51">
        <v>-333.93691008183299</v>
      </c>
      <c r="CW51">
        <v>-164.904364981893</v>
      </c>
      <c r="CX51">
        <v>-169.024542262777</v>
      </c>
      <c r="CY51">
        <v>-336.12728907507602</v>
      </c>
      <c r="CZ51">
        <v>-166.123340217573</v>
      </c>
      <c r="DA51">
        <v>-169.99238474925301</v>
      </c>
      <c r="DB51">
        <v>-335.67992104732002</v>
      </c>
      <c r="DC51">
        <v>-165.87465236386601</v>
      </c>
      <c r="DD51">
        <v>-169.79282213026701</v>
      </c>
      <c r="DE51">
        <v>-335.99111674089602</v>
      </c>
      <c r="DF51">
        <v>-166.030100941505</v>
      </c>
      <c r="DG51">
        <v>-169.94979187108299</v>
      </c>
      <c r="DH51">
        <v>-336.16749436209</v>
      </c>
      <c r="DI51">
        <v>-166.210720707604</v>
      </c>
      <c r="DJ51">
        <v>-169.94482968283299</v>
      </c>
      <c r="DK51">
        <v>-336.42855326137601</v>
      </c>
      <c r="DL51">
        <v>-166.371040658266</v>
      </c>
      <c r="DM51">
        <v>-170.046117809354</v>
      </c>
      <c r="DN51">
        <v>-336.21672482228701</v>
      </c>
      <c r="DO51">
        <v>-166.20016865004899</v>
      </c>
      <c r="DP51">
        <v>-170.00459631557399</v>
      </c>
      <c r="DQ51">
        <v>-335.92198619749502</v>
      </c>
      <c r="DR51">
        <v>-166.02153034976899</v>
      </c>
      <c r="DS51">
        <v>-169.888939212476</v>
      </c>
      <c r="DT51">
        <v>-335.99735961284102</v>
      </c>
      <c r="DU51">
        <v>-166.079639767868</v>
      </c>
      <c r="DV51">
        <v>-169.907663277274</v>
      </c>
      <c r="DW51">
        <v>-335.71548840280201</v>
      </c>
      <c r="DX51">
        <v>-165.914160043664</v>
      </c>
      <c r="DY51">
        <v>-169.789582237573</v>
      </c>
      <c r="DZ51">
        <v>-335.94809793237403</v>
      </c>
      <c r="EA51">
        <v>-166.02373784233399</v>
      </c>
      <c r="EB51">
        <v>-169.91335290471099</v>
      </c>
      <c r="EC51">
        <v>-335.924466421354</v>
      </c>
      <c r="ED51">
        <v>-166.01446107470801</v>
      </c>
      <c r="EE51">
        <v>-169.898800037846</v>
      </c>
      <c r="EF51">
        <v>-335.917987337255</v>
      </c>
      <c r="EG51">
        <v>-166.02420710574799</v>
      </c>
      <c r="EH51">
        <v>-169.882870903651</v>
      </c>
      <c r="EI51">
        <v>-336.17854733845297</v>
      </c>
      <c r="EJ51">
        <v>-166.18416144639801</v>
      </c>
      <c r="EK51">
        <v>-169.982647602225</v>
      </c>
      <c r="EL51">
        <v>-336.12576008863999</v>
      </c>
      <c r="EM51">
        <v>-166.16302068047801</v>
      </c>
      <c r="EN51">
        <v>-169.951381432445</v>
      </c>
      <c r="EO51">
        <v>-335.90788754887501</v>
      </c>
      <c r="EP51">
        <v>-166.019319932298</v>
      </c>
      <c r="EQ51">
        <v>-169.87715816657999</v>
      </c>
      <c r="ER51">
        <v>-335.88849287449602</v>
      </c>
      <c r="ES51">
        <v>-166.01684457597801</v>
      </c>
      <c r="ET51">
        <v>-169.86037616398599</v>
      </c>
      <c r="EU51">
        <v>-335.86024052279203</v>
      </c>
      <c r="EV51">
        <v>-166.014570653974</v>
      </c>
      <c r="EW51">
        <v>-169.83454316071601</v>
      </c>
      <c r="EX51">
        <v>-335.928240933599</v>
      </c>
      <c r="EY51">
        <v>-166.003511177223</v>
      </c>
      <c r="EZ51">
        <v>-169.91326707490401</v>
      </c>
      <c r="FA51">
        <v>-335.92840476581398</v>
      </c>
      <c r="FB51">
        <v>-166.028696150787</v>
      </c>
      <c r="FC51">
        <v>-169.888318907117</v>
      </c>
      <c r="FD51">
        <v>-336.0188982844</v>
      </c>
      <c r="FE51">
        <v>-166.08892995279999</v>
      </c>
      <c r="FF51">
        <v>-169.9189977515</v>
      </c>
      <c r="FG51">
        <v>-336.29398196182899</v>
      </c>
      <c r="FH51">
        <v>-166.26180801385601</v>
      </c>
      <c r="FI51">
        <v>-170.022237804003</v>
      </c>
      <c r="FJ51">
        <v>-335.9596470811</v>
      </c>
      <c r="FK51">
        <v>-166.03146384909999</v>
      </c>
      <c r="FL51">
        <v>-169.9172320644</v>
      </c>
      <c r="FM51">
        <v>-336.21465564716499</v>
      </c>
      <c r="FN51">
        <v>-166.18594195817099</v>
      </c>
      <c r="FO51">
        <v>-170.01813211810301</v>
      </c>
      <c r="FP51">
        <v>-335.83857935644301</v>
      </c>
      <c r="FQ51">
        <v>-165.95911299106999</v>
      </c>
      <c r="FR51">
        <v>-169.86822510792501</v>
      </c>
      <c r="FS51">
        <v>-335.73158702989599</v>
      </c>
      <c r="FT51">
        <v>-165.92883997043501</v>
      </c>
      <c r="FU51">
        <v>-169.79132505006001</v>
      </c>
      <c r="FV51">
        <v>-335.88909192947301</v>
      </c>
      <c r="FW51">
        <v>-166.00158642725901</v>
      </c>
      <c r="FX51">
        <v>-169.87674526753099</v>
      </c>
      <c r="FY51">
        <v>-335.75300324075403</v>
      </c>
      <c r="FZ51">
        <v>-165.92689377529899</v>
      </c>
      <c r="GA51">
        <v>-169.81528058975201</v>
      </c>
      <c r="GB51">
        <v>-335.48537841089097</v>
      </c>
      <c r="GC51">
        <v>-165.76273098994</v>
      </c>
      <c r="GD51">
        <v>-169.711680352749</v>
      </c>
      <c r="GE51">
        <v>-335.70704010950698</v>
      </c>
      <c r="GF51">
        <v>-165.887199750234</v>
      </c>
      <c r="GG51">
        <v>-169.80909011608199</v>
      </c>
      <c r="GH51">
        <v>-335.92709928917799</v>
      </c>
      <c r="GI51">
        <v>-166.03469160803999</v>
      </c>
      <c r="GJ51">
        <v>-169.88087898877001</v>
      </c>
      <c r="GK51">
        <v>-335.45880267000001</v>
      </c>
      <c r="GL51">
        <v>-165.74591419000001</v>
      </c>
      <c r="GM51">
        <v>-169.70192395999999</v>
      </c>
      <c r="GN51">
        <v>-335.66299347</v>
      </c>
      <c r="GO51">
        <v>-165.83472129</v>
      </c>
      <c r="GP51">
        <v>-169.81744666</v>
      </c>
      <c r="GQ51">
        <v>-335.68540494000001</v>
      </c>
      <c r="GR51">
        <v>-165.85917426</v>
      </c>
      <c r="GS51">
        <v>-169.81550910000001</v>
      </c>
      <c r="GT51">
        <v>-336.19068146849997</v>
      </c>
      <c r="GU51">
        <v>-166.15701009349999</v>
      </c>
      <c r="GV51">
        <v>-170.0226493392</v>
      </c>
      <c r="GW51">
        <v>-335.43471092999999</v>
      </c>
      <c r="GX51">
        <v>-165.73035318000001</v>
      </c>
      <c r="GY51">
        <v>-169.69354172999999</v>
      </c>
      <c r="GZ51">
        <v>-335.71933996284201</v>
      </c>
      <c r="HA51">
        <v>-165.90411173967499</v>
      </c>
      <c r="HB51">
        <v>-169.80404108311899</v>
      </c>
    </row>
    <row r="52" spans="1:210" ht="17" x14ac:dyDescent="0.25">
      <c r="A52" s="5">
        <v>5</v>
      </c>
      <c r="B52" t="s">
        <v>39</v>
      </c>
      <c r="C52" t="s">
        <v>2</v>
      </c>
      <c r="D52" t="s">
        <v>30</v>
      </c>
      <c r="E52" s="3">
        <v>1</v>
      </c>
      <c r="F52" s="2">
        <v>-7.2522175036381373</v>
      </c>
      <c r="G52" s="3">
        <f t="shared" si="90"/>
        <v>2.5755987657105335</v>
      </c>
      <c r="H52" s="3">
        <f t="shared" si="91"/>
        <v>0.44869174991861804</v>
      </c>
      <c r="I52" s="3">
        <f t="shared" si="92"/>
        <v>0.41202990273235596</v>
      </c>
      <c r="J52" s="3">
        <f t="shared" si="93"/>
        <v>1.8649230979756339</v>
      </c>
      <c r="K52" s="3">
        <f t="shared" si="94"/>
        <v>3.2938511308225671E-2</v>
      </c>
      <c r="L52" s="3">
        <f t="shared" si="95"/>
        <v>0.60288196773125335</v>
      </c>
      <c r="M52" s="3">
        <f t="shared" si="96"/>
        <v>0.13452704670850402</v>
      </c>
      <c r="N52" s="3">
        <f t="shared" si="97"/>
        <v>0.42779966741511455</v>
      </c>
      <c r="O52" s="3">
        <f t="shared" si="98"/>
        <v>7.1270571706082642E-2</v>
      </c>
      <c r="P52" s="3">
        <f t="shared" si="99"/>
        <v>0.27436131053891799</v>
      </c>
      <c r="Q52" s="3">
        <f t="shared" si="100"/>
        <v>8.4992507042613852E-2</v>
      </c>
      <c r="R52" s="3">
        <f t="shared" si="101"/>
        <v>0.71486929252207254</v>
      </c>
      <c r="S52" s="3">
        <f t="shared" si="102"/>
        <v>0.20810984460353055</v>
      </c>
      <c r="T52" s="3">
        <f t="shared" si="103"/>
        <v>0.22632482789020614</v>
      </c>
      <c r="U52" s="3">
        <f t="shared" si="104"/>
        <v>0.11658800093670507</v>
      </c>
      <c r="V52" s="3">
        <f t="shared" si="105"/>
        <v>0.25332982283914962</v>
      </c>
      <c r="W52" s="3">
        <f t="shared" si="106"/>
        <v>0.15851076077902082</v>
      </c>
      <c r="X52" s="3">
        <f t="shared" si="107"/>
        <v>4.834309166522921E-2</v>
      </c>
      <c r="Y52" s="3">
        <f t="shared" si="108"/>
        <v>2.8687527917377054E-2</v>
      </c>
      <c r="Z52" s="3">
        <f t="shared" si="109"/>
        <v>4.3796347344574826E-2</v>
      </c>
      <c r="AA52" s="3">
        <f t="shared" si="110"/>
        <v>0.11878352989004348</v>
      </c>
      <c r="AB52" s="3">
        <f t="shared" si="111"/>
        <v>6.3852498892912557E-2</v>
      </c>
      <c r="AC52" s="3">
        <f t="shared" si="112"/>
        <v>3.4372449591662857E-2</v>
      </c>
      <c r="AD52" s="3">
        <f t="shared" si="113"/>
        <v>0.16179156643705284</v>
      </c>
      <c r="AE52" s="3">
        <f t="shared" si="114"/>
        <v>0.82252988070001454</v>
      </c>
      <c r="AF52" s="3">
        <f t="shared" si="115"/>
        <v>0.16782864705596978</v>
      </c>
      <c r="AG52" s="3">
        <f t="shared" si="116"/>
        <v>0.40381359765846891</v>
      </c>
      <c r="AH52" s="3">
        <f t="shared" si="117"/>
        <v>6.1631475688664672E-2</v>
      </c>
      <c r="AI52" s="3">
        <f t="shared" si="118"/>
        <v>3.3371053630102843E-2</v>
      </c>
      <c r="AJ52" s="3">
        <f t="shared" si="119"/>
        <v>0.30549636803579627</v>
      </c>
      <c r="AK52" s="3">
        <f t="shared" si="120"/>
        <v>0.27054974085866501</v>
      </c>
      <c r="AL52" s="3">
        <f t="shared" si="121"/>
        <v>0.1914890214213516</v>
      </c>
      <c r="AM52" s="3">
        <f t="shared" si="122"/>
        <v>0.3366916856787352</v>
      </c>
      <c r="AN52" s="3">
        <f t="shared" si="123"/>
        <v>0.11101047408705877</v>
      </c>
      <c r="AO52" s="3">
        <f t="shared" si="124"/>
        <v>0.18838698780198904</v>
      </c>
      <c r="AP52" s="3">
        <f t="shared" si="125"/>
        <v>0.27752471227308995</v>
      </c>
      <c r="AQ52" s="3">
        <f t="shared" si="126"/>
        <v>0.3429174772791983</v>
      </c>
      <c r="AR52" s="3">
        <f t="shared" si="127"/>
        <v>0.15409836270680088</v>
      </c>
      <c r="AS52" s="3">
        <f t="shared" si="128"/>
        <v>0.27822124781775859</v>
      </c>
      <c r="AT52" s="3">
        <f t="shared" si="129"/>
        <v>7.2894388921621811E-2</v>
      </c>
      <c r="AV52" s="1"/>
      <c r="AW52" s="4">
        <f t="shared" si="130"/>
        <v>-4.6766187379276039</v>
      </c>
      <c r="AX52" s="4">
        <f t="shared" si="131"/>
        <v>-6.8035257537195193</v>
      </c>
      <c r="AY52" s="4">
        <f t="shared" si="132"/>
        <v>-6.8401876009057814</v>
      </c>
      <c r="AZ52" s="4">
        <f t="shared" si="133"/>
        <v>-5.3872944056625034</v>
      </c>
      <c r="BA52" s="4">
        <f t="shared" si="134"/>
        <v>-7.285156014946363</v>
      </c>
      <c r="BB52" s="4">
        <f t="shared" si="135"/>
        <v>-7.8550994713693907</v>
      </c>
      <c r="BC52" s="4">
        <f t="shared" si="136"/>
        <v>-7.1176904569296333</v>
      </c>
      <c r="BD52" s="4">
        <f t="shared" si="137"/>
        <v>-7.6800171710532519</v>
      </c>
      <c r="BE52" s="4">
        <f t="shared" si="58"/>
        <v>-7.32348807534422</v>
      </c>
      <c r="BF52" s="4">
        <f t="shared" si="138"/>
        <v>-7.5265788141770553</v>
      </c>
      <c r="BG52" s="4">
        <f t="shared" si="139"/>
        <v>-7.3372100106807512</v>
      </c>
      <c r="BH52" s="4">
        <f t="shared" si="140"/>
        <v>-6.5373482111160648</v>
      </c>
      <c r="BI52" s="4">
        <f t="shared" si="141"/>
        <v>-7.4603273482416679</v>
      </c>
      <c r="BJ52" s="4">
        <f t="shared" si="142"/>
        <v>-7.0258926757479312</v>
      </c>
      <c r="BK52" s="4">
        <f t="shared" si="143"/>
        <v>-7.1356295027014323</v>
      </c>
      <c r="BL52" s="4">
        <f t="shared" si="144"/>
        <v>-6.9988876807989877</v>
      </c>
      <c r="BM52" s="4">
        <f t="shared" si="145"/>
        <v>-7.4107282644171582</v>
      </c>
      <c r="BN52" s="4">
        <f t="shared" si="146"/>
        <v>-7.2038744119729081</v>
      </c>
      <c r="BO52" s="4">
        <f t="shared" si="147"/>
        <v>-7.2809050315555144</v>
      </c>
      <c r="BP52" s="4">
        <f t="shared" si="148"/>
        <v>-7.2084211562935625</v>
      </c>
      <c r="BQ52" s="4">
        <f t="shared" si="149"/>
        <v>-7.1334339737480938</v>
      </c>
      <c r="BR52" s="4">
        <f t="shared" si="150"/>
        <v>-7.3160700025310499</v>
      </c>
      <c r="BS52" s="4">
        <f t="shared" si="151"/>
        <v>-7.2865899532298002</v>
      </c>
      <c r="BT52" s="4">
        <f t="shared" si="152"/>
        <v>-7.0904259372010845</v>
      </c>
      <c r="BU52" s="4">
        <f t="shared" si="153"/>
        <v>-6.4296876229381228</v>
      </c>
      <c r="BV52" s="4">
        <f t="shared" si="154"/>
        <v>-7.0843888565821675</v>
      </c>
      <c r="BW52" s="4">
        <f t="shared" si="155"/>
        <v>-6.8484039059796684</v>
      </c>
      <c r="BX52" s="4">
        <f t="shared" si="156"/>
        <v>-7.1905860279494727</v>
      </c>
      <c r="BY52" s="4">
        <f t="shared" si="157"/>
        <v>-7.2855885572682402</v>
      </c>
      <c r="BZ52" s="4">
        <f t="shared" si="158"/>
        <v>-6.9467211356023411</v>
      </c>
      <c r="CA52" s="4">
        <f t="shared" si="159"/>
        <v>-6.9816677627794723</v>
      </c>
      <c r="CB52" s="4">
        <f t="shared" si="160"/>
        <v>-7.0607284822167857</v>
      </c>
      <c r="CC52" s="4">
        <f t="shared" si="161"/>
        <v>-6.9155258179594021</v>
      </c>
      <c r="CD52" s="4">
        <f t="shared" si="162"/>
        <v>-7.3632279777251961</v>
      </c>
      <c r="CE52" s="4">
        <f t="shared" si="163"/>
        <v>-7.0638305158361483</v>
      </c>
      <c r="CF52" s="4">
        <f t="shared" si="164"/>
        <v>-6.9746927913650474</v>
      </c>
      <c r="CG52" s="4">
        <f t="shared" si="165"/>
        <v>-6.909300026358939</v>
      </c>
      <c r="CH52" s="4">
        <f t="shared" si="166"/>
        <v>-7.0981191409313364</v>
      </c>
      <c r="CI52" s="4">
        <f t="shared" si="167"/>
        <v>-6.9739962558203787</v>
      </c>
      <c r="CJ52" s="4">
        <f t="shared" si="168"/>
        <v>-7.1793231147165155</v>
      </c>
      <c r="CL52" t="s">
        <v>68</v>
      </c>
      <c r="CM52">
        <v>-331.49643384679803</v>
      </c>
      <c r="CN52">
        <v>-163.685554795055</v>
      </c>
      <c r="CO52">
        <v>-167.80342638570701</v>
      </c>
      <c r="CP52">
        <v>-335.20497877945502</v>
      </c>
      <c r="CQ52">
        <v>-165.66750106958099</v>
      </c>
      <c r="CR52">
        <v>-169.52663560190001</v>
      </c>
      <c r="CS52">
        <v>-335.86965340644298</v>
      </c>
      <c r="CT52">
        <v>-165.993311746263</v>
      </c>
      <c r="CU52">
        <v>-169.86544112783599</v>
      </c>
      <c r="CV52">
        <v>-333.93751814032902</v>
      </c>
      <c r="CW52">
        <v>-164.90436486496</v>
      </c>
      <c r="CX52">
        <v>-169.02456807561401</v>
      </c>
      <c r="CY52">
        <v>-336.12732574821899</v>
      </c>
      <c r="CZ52">
        <v>-166.123339934027</v>
      </c>
      <c r="DA52">
        <v>-169.992376179573</v>
      </c>
      <c r="DB52">
        <v>-335.67998464539897</v>
      </c>
      <c r="DC52">
        <v>-165.87465185305601</v>
      </c>
      <c r="DD52">
        <v>-169.79281489504999</v>
      </c>
      <c r="DE52">
        <v>-335.99122117318899</v>
      </c>
      <c r="DF52">
        <v>-166.03010059398599</v>
      </c>
      <c r="DG52">
        <v>-169.94977781792699</v>
      </c>
      <c r="DH52">
        <v>-336.16779865428401</v>
      </c>
      <c r="DI52">
        <v>-166.21071651369499</v>
      </c>
      <c r="DJ52">
        <v>-169.94484325469</v>
      </c>
      <c r="DK52">
        <v>-336.428838107888</v>
      </c>
      <c r="DL52">
        <v>-166.37103651032999</v>
      </c>
      <c r="DM52">
        <v>-170.04613087691499</v>
      </c>
      <c r="DN52">
        <v>-336.21675115950802</v>
      </c>
      <c r="DO52">
        <v>-166.200167595685</v>
      </c>
      <c r="DP52">
        <v>-170.0045891975</v>
      </c>
      <c r="DQ52">
        <v>-335.92216488794099</v>
      </c>
      <c r="DR52">
        <v>-166.02152978303801</v>
      </c>
      <c r="DS52">
        <v>-169.88894251696499</v>
      </c>
      <c r="DT52">
        <v>-335.99772263852998</v>
      </c>
      <c r="DU52">
        <v>-166.07963701477399</v>
      </c>
      <c r="DV52">
        <v>-169.907667696679</v>
      </c>
      <c r="DW52">
        <v>-335.71564111845203</v>
      </c>
      <c r="DX52">
        <v>-165.914159681672</v>
      </c>
      <c r="DY52">
        <v>-169.789592648884</v>
      </c>
      <c r="DZ52">
        <v>-335.948291106071</v>
      </c>
      <c r="EA52">
        <v>-166.023737603531</v>
      </c>
      <c r="EB52">
        <v>-169.913357030334</v>
      </c>
      <c r="EC52">
        <v>-335.92463467559497</v>
      </c>
      <c r="ED52">
        <v>-166.01446080634301</v>
      </c>
      <c r="EE52">
        <v>-169.898802520288</v>
      </c>
      <c r="EF52">
        <v>-335.91825253356501</v>
      </c>
      <c r="EG52">
        <v>-166.024206952019</v>
      </c>
      <c r="EH52">
        <v>-169.88289214453701</v>
      </c>
      <c r="EI52">
        <v>-336.178617963497</v>
      </c>
      <c r="EJ52">
        <v>-166.18416057831499</v>
      </c>
      <c r="EK52">
        <v>-169.98264763845401</v>
      </c>
      <c r="EL52">
        <v>-336.12589203809802</v>
      </c>
      <c r="EM52">
        <v>-166.16302005355601</v>
      </c>
      <c r="EN52">
        <v>-169.95139188039701</v>
      </c>
      <c r="EO52">
        <v>-335.90808932308403</v>
      </c>
      <c r="EP52">
        <v>-166.01931948594699</v>
      </c>
      <c r="EQ52">
        <v>-169.877166976891</v>
      </c>
      <c r="ER52">
        <v>-335.88872457397798</v>
      </c>
      <c r="ES52">
        <v>-166.01684425664001</v>
      </c>
      <c r="ET52">
        <v>-169.86039296749499</v>
      </c>
      <c r="EU52">
        <v>-335.86051095199701</v>
      </c>
      <c r="EV52">
        <v>-166.014570527313</v>
      </c>
      <c r="EW52">
        <v>-169.83457257451801</v>
      </c>
      <c r="EX52">
        <v>-335.92844629352402</v>
      </c>
      <c r="EY52">
        <v>-166.003510856703</v>
      </c>
      <c r="EZ52">
        <v>-169.913276537629</v>
      </c>
      <c r="FA52">
        <v>-335.928636216266</v>
      </c>
      <c r="FB52">
        <v>-166.02869580209199</v>
      </c>
      <c r="FC52">
        <v>-169.888328494429</v>
      </c>
      <c r="FD52">
        <v>-336.01922628689999</v>
      </c>
      <c r="FE52">
        <v>-166.08892930050001</v>
      </c>
      <c r="FF52">
        <v>-169.91899767390001</v>
      </c>
      <c r="FG52">
        <v>-336.294292462991</v>
      </c>
      <c r="FH52">
        <v>-166.26180770462901</v>
      </c>
      <c r="FI52">
        <v>-170.02223839934601</v>
      </c>
      <c r="FJ52">
        <v>-335.95998797850001</v>
      </c>
      <c r="FK52">
        <v>-166.03146333710001</v>
      </c>
      <c r="FL52">
        <v>-169.91723494959999</v>
      </c>
      <c r="FM52">
        <v>-336.21499126979199</v>
      </c>
      <c r="FN52">
        <v>-166.18594194113999</v>
      </c>
      <c r="FO52">
        <v>-170.01813570279299</v>
      </c>
      <c r="FP52">
        <v>-335.83878969064398</v>
      </c>
      <c r="FQ52">
        <v>-165.95910861392099</v>
      </c>
      <c r="FR52">
        <v>-169.868222148965</v>
      </c>
      <c r="FS52">
        <v>-335.73178721752203</v>
      </c>
      <c r="FT52">
        <v>-165.928837751392</v>
      </c>
      <c r="FU52">
        <v>-169.791339142211</v>
      </c>
      <c r="FV52">
        <v>-335.88940103376501</v>
      </c>
      <c r="FW52">
        <v>-166.00158246960299</v>
      </c>
      <c r="FX52">
        <v>-169.876748259831</v>
      </c>
      <c r="FY52">
        <v>-335.75328984923101</v>
      </c>
      <c r="FZ52">
        <v>-165.926885121152</v>
      </c>
      <c r="GA52">
        <v>-169.81527873275499</v>
      </c>
      <c r="GB52">
        <v>-335.48564507487498</v>
      </c>
      <c r="GC52">
        <v>-165.76272232759601</v>
      </c>
      <c r="GD52">
        <v>-169.711670760684</v>
      </c>
      <c r="GE52">
        <v>-335.70729548626201</v>
      </c>
      <c r="GF52">
        <v>-165.88719154089</v>
      </c>
      <c r="GG52">
        <v>-169.80908335394199</v>
      </c>
      <c r="GH52">
        <v>-335.92728812994699</v>
      </c>
      <c r="GI52">
        <v>-166.034682756346</v>
      </c>
      <c r="GJ52">
        <v>-169.88087132339501</v>
      </c>
      <c r="GK52">
        <v>-335.4590718</v>
      </c>
      <c r="GL52">
        <v>-165.74590323000001</v>
      </c>
      <c r="GM52">
        <v>-169.70191163999999</v>
      </c>
      <c r="GN52">
        <v>-335.66321839</v>
      </c>
      <c r="GO52">
        <v>-165.83469428999999</v>
      </c>
      <c r="GP52">
        <v>-169.81740922</v>
      </c>
      <c r="GQ52">
        <v>-335.68564359999999</v>
      </c>
      <c r="GR52">
        <v>-165.85915080999999</v>
      </c>
      <c r="GS52">
        <v>-169.81548212000001</v>
      </c>
      <c r="GT52">
        <v>-336.19096335109998</v>
      </c>
      <c r="GU52">
        <v>-166.15700440309999</v>
      </c>
      <c r="GV52">
        <v>-170.0226473756</v>
      </c>
      <c r="GW52">
        <v>-335.43498475000001</v>
      </c>
      <c r="GX52">
        <v>-165.73034233000001</v>
      </c>
      <c r="GY52">
        <v>-169.69352864999999</v>
      </c>
      <c r="GZ52">
        <v>-335.71958558737902</v>
      </c>
      <c r="HA52">
        <v>-165.90410501256201</v>
      </c>
      <c r="HB52">
        <v>-169.80403959565299</v>
      </c>
    </row>
    <row r="53" spans="1:210" ht="17" x14ac:dyDescent="0.25">
      <c r="A53" s="5">
        <v>5</v>
      </c>
      <c r="B53" t="s">
        <v>39</v>
      </c>
      <c r="C53" t="s">
        <v>2</v>
      </c>
      <c r="D53" t="s">
        <v>30</v>
      </c>
      <c r="E53" s="3">
        <v>1.05</v>
      </c>
      <c r="F53" s="2">
        <v>-7.265988531153285</v>
      </c>
      <c r="G53" s="3">
        <f t="shared" si="90"/>
        <v>2.3442344777779063</v>
      </c>
      <c r="H53" s="3">
        <f t="shared" si="91"/>
        <v>0.37781694355618001</v>
      </c>
      <c r="I53" s="3">
        <f t="shared" si="92"/>
        <v>0.3578995215439722</v>
      </c>
      <c r="J53" s="3">
        <f t="shared" si="93"/>
        <v>1.7044084534899566</v>
      </c>
      <c r="K53" s="3">
        <f t="shared" si="94"/>
        <v>8.0256087115068375E-2</v>
      </c>
      <c r="L53" s="3">
        <f t="shared" si="95"/>
        <v>0.50256975653511393</v>
      </c>
      <c r="M53" s="3">
        <f t="shared" si="96"/>
        <v>0.21231300657591667</v>
      </c>
      <c r="N53" s="3">
        <f t="shared" si="97"/>
        <v>0.43376819805884637</v>
      </c>
      <c r="O53" s="3">
        <f t="shared" si="98"/>
        <v>6.7305118066951941E-2</v>
      </c>
      <c r="P53" s="3">
        <f t="shared" si="99"/>
        <v>0.15847345198914908</v>
      </c>
      <c r="Q53" s="3">
        <f t="shared" si="100"/>
        <v>4.6641565936090146E-2</v>
      </c>
      <c r="R53" s="3">
        <f t="shared" si="101"/>
        <v>0.66523338413430544</v>
      </c>
      <c r="S53" s="3">
        <f t="shared" si="102"/>
        <v>0.14556203615563224</v>
      </c>
      <c r="T53" s="3">
        <f t="shared" si="103"/>
        <v>0.26893078414341698</v>
      </c>
      <c r="U53" s="3">
        <f t="shared" si="104"/>
        <v>0.17071792190496105</v>
      </c>
      <c r="V53" s="3">
        <f t="shared" si="105"/>
        <v>0.26967479581568465</v>
      </c>
      <c r="W53" s="3">
        <f t="shared" si="106"/>
        <v>6.1872137044677089E-2</v>
      </c>
      <c r="X53" s="3">
        <f t="shared" si="107"/>
        <v>0.11870197707460584</v>
      </c>
      <c r="Y53" s="3">
        <f t="shared" si="108"/>
        <v>1.9420066794024748E-3</v>
      </c>
      <c r="Z53" s="3">
        <f t="shared" si="109"/>
        <v>6.5207208868586441E-2</v>
      </c>
      <c r="AA53" s="3">
        <f t="shared" si="110"/>
        <v>0.13029189684573428</v>
      </c>
      <c r="AB53" s="3">
        <f t="shared" si="111"/>
        <v>2.3262523572963545E-2</v>
      </c>
      <c r="AC53" s="3">
        <f t="shared" si="112"/>
        <v>1.2551513073471021E-2</v>
      </c>
      <c r="AD53" s="3">
        <f t="shared" si="113"/>
        <v>0.12855428851748218</v>
      </c>
      <c r="AE53" s="3">
        <f t="shared" si="114"/>
        <v>0.79864084146172587</v>
      </c>
      <c r="AF53" s="3">
        <f t="shared" si="115"/>
        <v>0.13296825307876858</v>
      </c>
      <c r="AG53" s="3">
        <f t="shared" si="116"/>
        <v>0.37273943284738742</v>
      </c>
      <c r="AH53" s="3">
        <f t="shared" si="117"/>
        <v>8.8008931867855189E-2</v>
      </c>
      <c r="AI53" s="3">
        <f t="shared" si="118"/>
        <v>5.0183638496541505E-3</v>
      </c>
      <c r="AJ53" s="3">
        <f t="shared" si="119"/>
        <v>0.2793259565642181</v>
      </c>
      <c r="AK53" s="3">
        <f t="shared" si="120"/>
        <v>0.25202433533647728</v>
      </c>
      <c r="AL53" s="3">
        <f t="shared" si="121"/>
        <v>0.18273381517514142</v>
      </c>
      <c r="AM53" s="3">
        <f t="shared" si="122"/>
        <v>0.33556873569868539</v>
      </c>
      <c r="AN53" s="3">
        <f t="shared" si="123"/>
        <v>7.5714557354118028E-2</v>
      </c>
      <c r="AO53" s="3">
        <f t="shared" si="124"/>
        <v>0.17558926309143708</v>
      </c>
      <c r="AP53" s="3">
        <f t="shared" si="125"/>
        <v>0.26491524041919767</v>
      </c>
      <c r="AQ53" s="3">
        <f t="shared" si="126"/>
        <v>0.32991894951203271</v>
      </c>
      <c r="AR53" s="3">
        <f t="shared" si="127"/>
        <v>0.14161188271616698</v>
      </c>
      <c r="AS53" s="3">
        <f t="shared" si="128"/>
        <v>0.26188436951973415</v>
      </c>
      <c r="AT53" s="3">
        <f t="shared" si="129"/>
        <v>7.8329522521990214E-2</v>
      </c>
      <c r="AV53" s="1"/>
      <c r="AW53" s="4">
        <f t="shared" si="130"/>
        <v>-4.9217540533753787</v>
      </c>
      <c r="AX53" s="4">
        <f t="shared" si="131"/>
        <v>-6.888171587597105</v>
      </c>
      <c r="AY53" s="4">
        <f t="shared" si="132"/>
        <v>-6.9080890096093128</v>
      </c>
      <c r="AZ53" s="4">
        <f t="shared" si="133"/>
        <v>-5.5615800776633284</v>
      </c>
      <c r="BA53" s="4">
        <f t="shared" si="134"/>
        <v>-7.1857324440382166</v>
      </c>
      <c r="BB53" s="4">
        <f t="shared" si="135"/>
        <v>-7.768558287688399</v>
      </c>
      <c r="BC53" s="4">
        <f t="shared" si="136"/>
        <v>-7.0536755245773683</v>
      </c>
      <c r="BD53" s="4">
        <f t="shared" si="137"/>
        <v>-7.6997567292121314</v>
      </c>
      <c r="BE53" s="4">
        <f t="shared" si="58"/>
        <v>-7.333293649220237</v>
      </c>
      <c r="BF53" s="4">
        <f t="shared" si="138"/>
        <v>-7.4244619831424341</v>
      </c>
      <c r="BG53" s="4">
        <f t="shared" si="139"/>
        <v>-7.3126300970893752</v>
      </c>
      <c r="BH53" s="4">
        <f t="shared" si="140"/>
        <v>-6.6007551470189796</v>
      </c>
      <c r="BI53" s="4">
        <f t="shared" si="141"/>
        <v>-7.4115505673089173</v>
      </c>
      <c r="BJ53" s="4">
        <f t="shared" si="142"/>
        <v>-6.997057747009868</v>
      </c>
      <c r="BK53" s="4">
        <f t="shared" si="143"/>
        <v>-7.095270609248324</v>
      </c>
      <c r="BL53" s="4">
        <f t="shared" si="144"/>
        <v>-6.9963137353376004</v>
      </c>
      <c r="BM53" s="4">
        <f t="shared" si="145"/>
        <v>-7.3278606681979621</v>
      </c>
      <c r="BN53" s="4">
        <f t="shared" si="146"/>
        <v>-7.1472865540786792</v>
      </c>
      <c r="BO53" s="4">
        <f t="shared" si="147"/>
        <v>-7.2640465244738825</v>
      </c>
      <c r="BP53" s="4">
        <f t="shared" si="148"/>
        <v>-7.2007813222846986</v>
      </c>
      <c r="BQ53" s="4">
        <f t="shared" si="149"/>
        <v>-7.1356966343075507</v>
      </c>
      <c r="BR53" s="4">
        <f t="shared" si="150"/>
        <v>-7.2892510547262486</v>
      </c>
      <c r="BS53" s="4">
        <f t="shared" si="151"/>
        <v>-7.278540044226756</v>
      </c>
      <c r="BT53" s="4">
        <f t="shared" si="152"/>
        <v>-7.1374342426358028</v>
      </c>
      <c r="BU53" s="4">
        <f t="shared" si="153"/>
        <v>-6.4673476896915592</v>
      </c>
      <c r="BV53" s="4">
        <f t="shared" si="154"/>
        <v>-7.1330202780745164</v>
      </c>
      <c r="BW53" s="4">
        <f t="shared" si="155"/>
        <v>-6.8932490983058976</v>
      </c>
      <c r="BX53" s="4">
        <f t="shared" si="156"/>
        <v>-7.1779795992854298</v>
      </c>
      <c r="BY53" s="4">
        <f t="shared" si="157"/>
        <v>-7.2609701673036309</v>
      </c>
      <c r="BZ53" s="4">
        <f t="shared" si="158"/>
        <v>-6.9866625745890669</v>
      </c>
      <c r="CA53" s="4">
        <f t="shared" si="159"/>
        <v>-7.0139641958168077</v>
      </c>
      <c r="CB53" s="4">
        <f t="shared" si="160"/>
        <v>-7.0832547159781436</v>
      </c>
      <c r="CC53" s="4">
        <f t="shared" si="161"/>
        <v>-6.9304197954545996</v>
      </c>
      <c r="CD53" s="4">
        <f t="shared" si="162"/>
        <v>-7.3417030885074031</v>
      </c>
      <c r="CE53" s="4">
        <f t="shared" si="163"/>
        <v>-7.0903992680618479</v>
      </c>
      <c r="CF53" s="4">
        <f t="shared" si="164"/>
        <v>-7.0010732907340874</v>
      </c>
      <c r="CG53" s="4">
        <f t="shared" si="165"/>
        <v>-6.9360695816412523</v>
      </c>
      <c r="CH53" s="4">
        <f t="shared" si="166"/>
        <v>-7.124376648437118</v>
      </c>
      <c r="CI53" s="4">
        <f t="shared" si="167"/>
        <v>-7.0041041616335509</v>
      </c>
      <c r="CJ53" s="4">
        <f t="shared" si="168"/>
        <v>-7.1876590086312948</v>
      </c>
      <c r="CL53" t="s">
        <v>67</v>
      </c>
      <c r="CM53">
        <v>-331.49675655024498</v>
      </c>
      <c r="CN53">
        <v>-163.685529677864</v>
      </c>
      <c r="CO53">
        <v>-167.80338355837</v>
      </c>
      <c r="CP53">
        <v>-335.20499530388298</v>
      </c>
      <c r="CQ53">
        <v>-165.667467046426</v>
      </c>
      <c r="CR53">
        <v>-169.52655125776599</v>
      </c>
      <c r="CS53">
        <v>-335.86973327804202</v>
      </c>
      <c r="CT53">
        <v>-165.99329788912499</v>
      </c>
      <c r="CU53">
        <v>-169.86542664879499</v>
      </c>
      <c r="CV53">
        <v>-333.93779757772398</v>
      </c>
      <c r="CW53">
        <v>-164.90436482391499</v>
      </c>
      <c r="CX53">
        <v>-169.02456981216801</v>
      </c>
      <c r="CY53">
        <v>-336.127159714828</v>
      </c>
      <c r="CZ53">
        <v>-166.12333979182799</v>
      </c>
      <c r="DA53">
        <v>-169.99236872992</v>
      </c>
      <c r="DB53">
        <v>-335.67983860046297</v>
      </c>
      <c r="DC53">
        <v>-165.87465151853101</v>
      </c>
      <c r="DD53">
        <v>-169.79280709678801</v>
      </c>
      <c r="DE53">
        <v>-335.99111175083601</v>
      </c>
      <c r="DF53">
        <v>-166.030100394497</v>
      </c>
      <c r="DG53">
        <v>-169.94977060934701</v>
      </c>
      <c r="DH53">
        <v>-336.167824200719</v>
      </c>
      <c r="DI53">
        <v>-166.21071339809001</v>
      </c>
      <c r="DJ53">
        <v>-169.94484045974301</v>
      </c>
      <c r="DK53">
        <v>-336.42884820271399</v>
      </c>
      <c r="DL53">
        <v>-166.371033389704</v>
      </c>
      <c r="DM53">
        <v>-170.04612846619099</v>
      </c>
      <c r="DN53">
        <v>-336.21658142541702</v>
      </c>
      <c r="DO53">
        <v>-166.200166768754</v>
      </c>
      <c r="DP53">
        <v>-170.00458302386201</v>
      </c>
      <c r="DQ53">
        <v>-335.922120253549</v>
      </c>
      <c r="DR53">
        <v>-166.021529392643</v>
      </c>
      <c r="DS53">
        <v>-169.88893744355201</v>
      </c>
      <c r="DT53">
        <v>-335.99781671507202</v>
      </c>
      <c r="DU53">
        <v>-166.07963533684699</v>
      </c>
      <c r="DV53">
        <v>-169.90766240576801</v>
      </c>
      <c r="DW53">
        <v>-335.71555903321803</v>
      </c>
      <c r="DX53">
        <v>-165.914159458706</v>
      </c>
      <c r="DY53">
        <v>-169.78958851736101</v>
      </c>
      <c r="DZ53">
        <v>-335.94824142278202</v>
      </c>
      <c r="EA53">
        <v>-166.02373749279801</v>
      </c>
      <c r="EB53">
        <v>-169.91335340916001</v>
      </c>
      <c r="EC53">
        <v>-335.92456595698098</v>
      </c>
      <c r="ED53">
        <v>-166.014460665201</v>
      </c>
      <c r="EE53">
        <v>-169.89879825880399</v>
      </c>
      <c r="EF53">
        <v>-335.91824797018398</v>
      </c>
      <c r="EG53">
        <v>-166.02420689891599</v>
      </c>
      <c r="EH53">
        <v>-169.88289173610201</v>
      </c>
      <c r="EI53">
        <v>-336.17848045707098</v>
      </c>
      <c r="EJ53">
        <v>-166.18415990846199</v>
      </c>
      <c r="EK53">
        <v>-169.98264285979599</v>
      </c>
      <c r="EL53">
        <v>-336.12579857700001</v>
      </c>
      <c r="EM53">
        <v>-166.16301958792599</v>
      </c>
      <c r="EN53">
        <v>-169.951389063417</v>
      </c>
      <c r="EO53">
        <v>-335.90805815273802</v>
      </c>
      <c r="EP53">
        <v>-166.01931917873301</v>
      </c>
      <c r="EQ53">
        <v>-169.87716297949899</v>
      </c>
      <c r="ER53">
        <v>-335.88870979248702</v>
      </c>
      <c r="ES53">
        <v>-166.01684407977001</v>
      </c>
      <c r="ET53">
        <v>-169.86039053772399</v>
      </c>
      <c r="EU53">
        <v>-335.860514512397</v>
      </c>
      <c r="EV53">
        <v>-166.01457047627201</v>
      </c>
      <c r="EW53">
        <v>-169.83457258018001</v>
      </c>
      <c r="EX53">
        <v>-335.92839902383298</v>
      </c>
      <c r="EY53">
        <v>-166.00351065393099</v>
      </c>
      <c r="EZ53">
        <v>-169.91327220942199</v>
      </c>
      <c r="FA53">
        <v>-335.92861823761598</v>
      </c>
      <c r="FB53">
        <v>-166.028695574029</v>
      </c>
      <c r="FC53">
        <v>-169.888323572188</v>
      </c>
      <c r="FD53">
        <v>-336.01929489769998</v>
      </c>
      <c r="FE53">
        <v>-166.08892879519999</v>
      </c>
      <c r="FF53">
        <v>-169.91899187749999</v>
      </c>
      <c r="FG53">
        <v>-336.29434788382201</v>
      </c>
      <c r="FH53">
        <v>-166.261807524066</v>
      </c>
      <c r="FI53">
        <v>-170.02223398560599</v>
      </c>
      <c r="FJ53">
        <v>-335.96005979630002</v>
      </c>
      <c r="FK53">
        <v>-166.03146296049999</v>
      </c>
      <c r="FL53">
        <v>-169.9172296449</v>
      </c>
      <c r="FM53">
        <v>-336.21505899384402</v>
      </c>
      <c r="FN53">
        <v>-166.18594201699099</v>
      </c>
      <c r="FO53">
        <v>-170.01813188563401</v>
      </c>
      <c r="FP53">
        <v>-335.83875702180598</v>
      </c>
      <c r="FQ53">
        <v>-165.95910485953999</v>
      </c>
      <c r="FR53">
        <v>-169.86821332413001</v>
      </c>
      <c r="FS53">
        <v>-335.73174122729699</v>
      </c>
      <c r="FT53">
        <v>-165.92883589251599</v>
      </c>
      <c r="FU53">
        <v>-169.79133424276199</v>
      </c>
      <c r="FV53">
        <v>-335.88945388538599</v>
      </c>
      <c r="FW53">
        <v>-166.00157906718201</v>
      </c>
      <c r="FX53">
        <v>-169.87674086314101</v>
      </c>
      <c r="FY53">
        <v>-335.753322015805</v>
      </c>
      <c r="FZ53">
        <v>-165.92687777703799</v>
      </c>
      <c r="GA53">
        <v>-169.815266775803</v>
      </c>
      <c r="GB53">
        <v>-335.48565975416</v>
      </c>
      <c r="GC53">
        <v>-165.76271485293699</v>
      </c>
      <c r="GD53">
        <v>-169.71165701679101</v>
      </c>
      <c r="GE53">
        <v>-335.70729960017098</v>
      </c>
      <c r="GF53">
        <v>-165.88718442549001</v>
      </c>
      <c r="GG53">
        <v>-169.80907084818799</v>
      </c>
      <c r="GH53">
        <v>-335.92723249155398</v>
      </c>
      <c r="GI53">
        <v>-166.03467507708399</v>
      </c>
      <c r="GJ53">
        <v>-169.880857666357</v>
      </c>
      <c r="GK53">
        <v>-335.45908889999998</v>
      </c>
      <c r="GL53">
        <v>-165.74589376</v>
      </c>
      <c r="GM53">
        <v>-169.70189586999999</v>
      </c>
      <c r="GN53">
        <v>-335.66320253999999</v>
      </c>
      <c r="GO53">
        <v>-165.83467055</v>
      </c>
      <c r="GP53">
        <v>-169.81737507</v>
      </c>
      <c r="GQ53">
        <v>-335.68563619000003</v>
      </c>
      <c r="GR53">
        <v>-165.85913019</v>
      </c>
      <c r="GS53">
        <v>-169.81545267000001</v>
      </c>
      <c r="GT53">
        <v>-336.19098973759998</v>
      </c>
      <c r="GU53">
        <v>-166.15699948650001</v>
      </c>
      <c r="GV53">
        <v>-170.02263683469999</v>
      </c>
      <c r="GW53">
        <v>-335.43500739000001</v>
      </c>
      <c r="GX53">
        <v>-165.73033296</v>
      </c>
      <c r="GY53">
        <v>-169.69351268</v>
      </c>
      <c r="GZ53">
        <v>-335.71958176637497</v>
      </c>
      <c r="HA53">
        <v>-165.904099180164</v>
      </c>
      <c r="HB53">
        <v>-169.80402832295499</v>
      </c>
    </row>
    <row r="54" spans="1:210" ht="17" x14ac:dyDescent="0.25">
      <c r="A54" s="5">
        <v>5</v>
      </c>
      <c r="B54" t="s">
        <v>39</v>
      </c>
      <c r="C54" t="s">
        <v>2</v>
      </c>
      <c r="D54" t="s">
        <v>30</v>
      </c>
      <c r="E54" s="3">
        <v>1.1000000000000001</v>
      </c>
      <c r="F54" s="2">
        <v>-7.1741089117002144</v>
      </c>
      <c r="G54" s="3">
        <f t="shared" si="90"/>
        <v>2.1528402985026789</v>
      </c>
      <c r="H54" s="3">
        <f t="shared" si="91"/>
        <v>0.31887239174171711</v>
      </c>
      <c r="I54" s="3">
        <f t="shared" si="92"/>
        <v>0.30064097926987632</v>
      </c>
      <c r="J54" s="3">
        <f t="shared" si="93"/>
        <v>1.5719776622491626</v>
      </c>
      <c r="K54" s="3">
        <f t="shared" si="94"/>
        <v>0.17289755633569204</v>
      </c>
      <c r="L54" s="3">
        <f t="shared" si="95"/>
        <v>0.41895535480262946</v>
      </c>
      <c r="M54" s="3">
        <f t="shared" si="96"/>
        <v>0.27949349744406948</v>
      </c>
      <c r="N54" s="3">
        <f t="shared" si="97"/>
        <v>0.42966332056491474</v>
      </c>
      <c r="O54" s="3">
        <f t="shared" si="98"/>
        <v>5.4489230247392051E-2</v>
      </c>
      <c r="P54" s="3">
        <f t="shared" si="99"/>
        <v>6.7608526825506665E-2</v>
      </c>
      <c r="Q54" s="3">
        <f t="shared" si="100"/>
        <v>2.018891716229998E-2</v>
      </c>
      <c r="R54" s="3">
        <f t="shared" si="101"/>
        <v>0.62114813243446143</v>
      </c>
      <c r="S54" s="3">
        <f t="shared" si="102"/>
        <v>9.5327687199700861E-2</v>
      </c>
      <c r="T54" s="3">
        <f t="shared" si="103"/>
        <v>0.30687559174073265</v>
      </c>
      <c r="U54" s="3">
        <f t="shared" si="104"/>
        <v>0.21787568089178677</v>
      </c>
      <c r="V54" s="3">
        <f t="shared" si="105"/>
        <v>0.28673617193514644</v>
      </c>
      <c r="W54" s="3">
        <f t="shared" si="106"/>
        <v>1.265187473425744E-2</v>
      </c>
      <c r="X54" s="3">
        <f t="shared" si="107"/>
        <v>0.17101667253857755</v>
      </c>
      <c r="Y54" s="3">
        <f t="shared" si="108"/>
        <v>2.2610092801762072E-2</v>
      </c>
      <c r="Z54" s="3">
        <f t="shared" si="109"/>
        <v>7.9279595981069484E-2</v>
      </c>
      <c r="AA54" s="3">
        <f t="shared" si="110"/>
        <v>0.13823809695171718</v>
      </c>
      <c r="AB54" s="3">
        <f t="shared" si="111"/>
        <v>1.3737400898656382E-2</v>
      </c>
      <c r="AC54" s="3">
        <f t="shared" si="112"/>
        <v>5.1662919477211133E-3</v>
      </c>
      <c r="AD54" s="3">
        <f t="shared" si="113"/>
        <v>9.947117626665225E-2</v>
      </c>
      <c r="AE54" s="3">
        <f t="shared" si="114"/>
        <v>0.77758522604956593</v>
      </c>
      <c r="AF54" s="3">
        <f t="shared" si="115"/>
        <v>0.10534849298708959</v>
      </c>
      <c r="AG54" s="3">
        <f t="shared" si="116"/>
        <v>0.34825019906074495</v>
      </c>
      <c r="AH54" s="3">
        <f t="shared" si="117"/>
        <v>0.11086349766169068</v>
      </c>
      <c r="AI54" s="3">
        <f t="shared" si="118"/>
        <v>3.3985361007474069E-2</v>
      </c>
      <c r="AJ54" s="3">
        <f t="shared" si="119"/>
        <v>0.25413838248444698</v>
      </c>
      <c r="AK54" s="3">
        <f t="shared" si="120"/>
        <v>0.23416569509794449</v>
      </c>
      <c r="AL54" s="3">
        <f t="shared" si="121"/>
        <v>0.17563909826320856</v>
      </c>
      <c r="AM54" s="3">
        <f t="shared" si="122"/>
        <v>0.33501354944171791</v>
      </c>
      <c r="AN54" s="3">
        <f t="shared" si="123"/>
        <v>4.3696597719521613E-2</v>
      </c>
      <c r="AO54" s="3">
        <f t="shared" si="124"/>
        <v>0.16487799746888765</v>
      </c>
      <c r="AP54" s="3">
        <f t="shared" si="125"/>
        <v>0.25386511962969394</v>
      </c>
      <c r="AQ54" s="3">
        <f t="shared" si="126"/>
        <v>0.31767028562549804</v>
      </c>
      <c r="AR54" s="3">
        <f t="shared" si="127"/>
        <v>0.12989635089143992</v>
      </c>
      <c r="AS54" s="3">
        <f t="shared" si="128"/>
        <v>0.24761512502761374</v>
      </c>
      <c r="AT54" s="3">
        <f t="shared" si="129"/>
        <v>8.20110224925088E-2</v>
      </c>
      <c r="AV54" s="1"/>
      <c r="AW54" s="4">
        <f t="shared" si="130"/>
        <v>-5.0212686131975355</v>
      </c>
      <c r="AX54" s="4">
        <f t="shared" si="131"/>
        <v>-6.8552365199584973</v>
      </c>
      <c r="AY54" s="4">
        <f t="shared" si="132"/>
        <v>-6.873467932430338</v>
      </c>
      <c r="AZ54" s="4">
        <f t="shared" si="133"/>
        <v>-5.6021312494510518</v>
      </c>
      <c r="BA54" s="4">
        <f t="shared" si="134"/>
        <v>-7.0012113553645223</v>
      </c>
      <c r="BB54" s="4">
        <f t="shared" si="135"/>
        <v>-7.5930642665028438</v>
      </c>
      <c r="BC54" s="4">
        <f t="shared" si="136"/>
        <v>-6.8946154142561449</v>
      </c>
      <c r="BD54" s="4">
        <f t="shared" si="137"/>
        <v>-7.6037722322651291</v>
      </c>
      <c r="BE54" s="4">
        <f t="shared" si="58"/>
        <v>-7.2285981419476064</v>
      </c>
      <c r="BF54" s="4">
        <f t="shared" si="138"/>
        <v>-7.241717438525721</v>
      </c>
      <c r="BG54" s="4">
        <f t="shared" si="139"/>
        <v>-7.1942978288625143</v>
      </c>
      <c r="BH54" s="4">
        <f t="shared" si="140"/>
        <v>-6.5529607792657529</v>
      </c>
      <c r="BI54" s="4">
        <f t="shared" si="141"/>
        <v>-7.2694365988999152</v>
      </c>
      <c r="BJ54" s="4">
        <f t="shared" si="142"/>
        <v>-6.8672333199594817</v>
      </c>
      <c r="BK54" s="4">
        <f t="shared" si="143"/>
        <v>-6.9562332308084276</v>
      </c>
      <c r="BL54" s="4">
        <f t="shared" si="144"/>
        <v>-6.8873727397650679</v>
      </c>
      <c r="BM54" s="4">
        <f t="shared" si="145"/>
        <v>-7.1614570369659569</v>
      </c>
      <c r="BN54" s="4">
        <f t="shared" si="146"/>
        <v>-7.0030922391616368</v>
      </c>
      <c r="BO54" s="4">
        <f t="shared" si="147"/>
        <v>-7.1514988188984523</v>
      </c>
      <c r="BP54" s="4">
        <f t="shared" si="148"/>
        <v>-7.0948293157191449</v>
      </c>
      <c r="BQ54" s="4">
        <f t="shared" si="149"/>
        <v>-7.0358708147484972</v>
      </c>
      <c r="BR54" s="4">
        <f t="shared" si="150"/>
        <v>-7.160371510801558</v>
      </c>
      <c r="BS54" s="4">
        <f t="shared" si="151"/>
        <v>-7.1689426197524933</v>
      </c>
      <c r="BT54" s="4">
        <f t="shared" si="152"/>
        <v>-7.0746377354335621</v>
      </c>
      <c r="BU54" s="4">
        <f t="shared" si="153"/>
        <v>-6.3965236856506484</v>
      </c>
      <c r="BV54" s="4">
        <f t="shared" si="154"/>
        <v>-7.0687604187131248</v>
      </c>
      <c r="BW54" s="4">
        <f t="shared" si="155"/>
        <v>-6.8258587126394694</v>
      </c>
      <c r="BX54" s="4">
        <f t="shared" si="156"/>
        <v>-7.0632454140385237</v>
      </c>
      <c r="BY54" s="4">
        <f t="shared" si="157"/>
        <v>-7.1401235506927403</v>
      </c>
      <c r="BZ54" s="4">
        <f t="shared" si="158"/>
        <v>-6.9199705292157674</v>
      </c>
      <c r="CA54" s="4">
        <f t="shared" si="159"/>
        <v>-6.9399432166022699</v>
      </c>
      <c r="CB54" s="4">
        <f t="shared" si="160"/>
        <v>-6.9984698134370058</v>
      </c>
      <c r="CC54" s="4">
        <f t="shared" si="161"/>
        <v>-6.8390953622584965</v>
      </c>
      <c r="CD54" s="4">
        <f t="shared" si="162"/>
        <v>-7.217805509419736</v>
      </c>
      <c r="CE54" s="4">
        <f t="shared" si="163"/>
        <v>-7.0092309142313267</v>
      </c>
      <c r="CF54" s="4">
        <f t="shared" si="164"/>
        <v>-6.9202437920705204</v>
      </c>
      <c r="CG54" s="4">
        <f t="shared" si="165"/>
        <v>-6.8564386260747163</v>
      </c>
      <c r="CH54" s="4">
        <f t="shared" si="166"/>
        <v>-7.0442125608087744</v>
      </c>
      <c r="CI54" s="4">
        <f t="shared" si="167"/>
        <v>-6.9264937866726006</v>
      </c>
      <c r="CJ54" s="4">
        <f t="shared" si="168"/>
        <v>-7.0920978892077056</v>
      </c>
      <c r="CL54" t="s">
        <v>66</v>
      </c>
      <c r="CM54">
        <v>-331.496851158558</v>
      </c>
      <c r="CN54">
        <v>-163.68549969491099</v>
      </c>
      <c r="CO54">
        <v>-167.80334956309699</v>
      </c>
      <c r="CP54">
        <v>-335.20482834346302</v>
      </c>
      <c r="CQ54">
        <v>-165.667436609215</v>
      </c>
      <c r="CR54">
        <v>-169.52646721992599</v>
      </c>
      <c r="CS54">
        <v>-335.86964805265097</v>
      </c>
      <c r="CT54">
        <v>-165.99328483102701</v>
      </c>
      <c r="CU54">
        <v>-169.86540965369801</v>
      </c>
      <c r="CV54">
        <v>-333.93783033722599</v>
      </c>
      <c r="CW54">
        <v>-164.90436483694501</v>
      </c>
      <c r="CX54">
        <v>-169.02453793623701</v>
      </c>
      <c r="CY54">
        <v>-336.12686663321</v>
      </c>
      <c r="CZ54">
        <v>-166.12333968784301</v>
      </c>
      <c r="DA54">
        <v>-169.99236980534701</v>
      </c>
      <c r="DB54">
        <v>-335.67955922996703</v>
      </c>
      <c r="DC54">
        <v>-165.87465126535199</v>
      </c>
      <c r="DD54">
        <v>-169.79280764698399</v>
      </c>
      <c r="DE54">
        <v>-335.990859198858</v>
      </c>
      <c r="DF54">
        <v>-166.03010025411899</v>
      </c>
      <c r="DG54">
        <v>-169.94977167615701</v>
      </c>
      <c r="DH54">
        <v>-336.16765175227499</v>
      </c>
      <c r="DI54">
        <v>-166.21071118098601</v>
      </c>
      <c r="DJ54">
        <v>-169.944823189429</v>
      </c>
      <c r="DK54">
        <v>-336.428661422358</v>
      </c>
      <c r="DL54">
        <v>-166.37103123363701</v>
      </c>
      <c r="DM54">
        <v>-170.046110684806</v>
      </c>
      <c r="DN54">
        <v>-336.216286560078</v>
      </c>
      <c r="DO54">
        <v>-166.20016613003199</v>
      </c>
      <c r="DP54">
        <v>-170.004580019202</v>
      </c>
      <c r="DQ54">
        <v>-335.92192156075902</v>
      </c>
      <c r="DR54">
        <v>-166.021529065469</v>
      </c>
      <c r="DS54">
        <v>-169.88892765240101</v>
      </c>
      <c r="DT54">
        <v>-335.99772692788201</v>
      </c>
      <c r="DU54">
        <v>-166.079634222301</v>
      </c>
      <c r="DV54">
        <v>-169.90764989829401</v>
      </c>
      <c r="DW54">
        <v>-335.715320619012</v>
      </c>
      <c r="DX54">
        <v>-165.914159319444</v>
      </c>
      <c r="DY54">
        <v>-169.78957671543199</v>
      </c>
      <c r="DZ54">
        <v>-335.94802314186597</v>
      </c>
      <c r="EA54">
        <v>-166.023737443611</v>
      </c>
      <c r="EB54">
        <v>-169.91334206581601</v>
      </c>
      <c r="EC54">
        <v>-335.92433506279599</v>
      </c>
      <c r="ED54">
        <v>-166.01446058738</v>
      </c>
      <c r="EE54">
        <v>-169.89878901259701</v>
      </c>
      <c r="EF54">
        <v>-335.91805160394</v>
      </c>
      <c r="EG54">
        <v>-166.024206899376</v>
      </c>
      <c r="EH54">
        <v>-169.88286897791801</v>
      </c>
      <c r="EI54">
        <v>-336.17820712087899</v>
      </c>
      <c r="EJ54">
        <v>-166.18415940173301</v>
      </c>
      <c r="EK54">
        <v>-169.98263521138799</v>
      </c>
      <c r="EL54">
        <v>-336.12555408903597</v>
      </c>
      <c r="EM54">
        <v>-166.16301925137799</v>
      </c>
      <c r="EN54">
        <v>-169.95137470025901</v>
      </c>
      <c r="EO54">
        <v>-335.90786531763803</v>
      </c>
      <c r="EP54">
        <v>-166.01931893697</v>
      </c>
      <c r="EQ54">
        <v>-169.87714974234001</v>
      </c>
      <c r="ER54">
        <v>-335.88852262038802</v>
      </c>
      <c r="ES54">
        <v>-166.01684393209899</v>
      </c>
      <c r="ET54">
        <v>-169.860372358559</v>
      </c>
      <c r="EU54">
        <v>-335.86032936840797</v>
      </c>
      <c r="EV54">
        <v>-166.01457046933399</v>
      </c>
      <c r="EW54">
        <v>-169.83454652569199</v>
      </c>
      <c r="EX54">
        <v>-335.92818152408501</v>
      </c>
      <c r="EY54">
        <v>-166.00351053329999</v>
      </c>
      <c r="EZ54">
        <v>-169.91326021292301</v>
      </c>
      <c r="FA54">
        <v>-335.92843078073599</v>
      </c>
      <c r="FB54">
        <v>-166.028695405365</v>
      </c>
      <c r="FC54">
        <v>-169.888310938578</v>
      </c>
      <c r="FD54">
        <v>-336.01918343739999</v>
      </c>
      <c r="FE54">
        <v>-166.08892868230001</v>
      </c>
      <c r="FF54">
        <v>-169.9189806027</v>
      </c>
      <c r="FG54">
        <v>-336.29422374579002</v>
      </c>
      <c r="FH54">
        <v>-166.26180743639401</v>
      </c>
      <c r="FI54">
        <v>-170.02222280047599</v>
      </c>
      <c r="FJ54">
        <v>-335.95994373389999</v>
      </c>
      <c r="FK54">
        <v>-166.03146284959999</v>
      </c>
      <c r="FL54">
        <v>-169.91721609800001</v>
      </c>
      <c r="FM54">
        <v>-336.21493839934999</v>
      </c>
      <c r="FN54">
        <v>-166.185942084332</v>
      </c>
      <c r="FO54">
        <v>-170.01811861721001</v>
      </c>
      <c r="FP54">
        <v>-335.83855434742298</v>
      </c>
      <c r="FQ54">
        <v>-165.95910159124301</v>
      </c>
      <c r="FR54">
        <v>-169.868196758599</v>
      </c>
      <c r="FS54">
        <v>-335.73152738196501</v>
      </c>
      <c r="FT54">
        <v>-165.92883430207399</v>
      </c>
      <c r="FU54">
        <v>-169.79131456920601</v>
      </c>
      <c r="FV54">
        <v>-335.889326877803</v>
      </c>
      <c r="FW54">
        <v>-166.00157609692101</v>
      </c>
      <c r="FX54">
        <v>-169.87672310635401</v>
      </c>
      <c r="FY54">
        <v>-335.753172666534</v>
      </c>
      <c r="FZ54">
        <v>-165.926871364215</v>
      </c>
      <c r="GA54">
        <v>-169.815241799289</v>
      </c>
      <c r="GB54">
        <v>-335.485498123372</v>
      </c>
      <c r="GC54">
        <v>-165.762708324605</v>
      </c>
      <c r="GD54">
        <v>-169.711637027672</v>
      </c>
      <c r="GE54">
        <v>-335.70712557373798</v>
      </c>
      <c r="GF54">
        <v>-165.88717821895301</v>
      </c>
      <c r="GG54">
        <v>-169.809048563034</v>
      </c>
      <c r="GH54">
        <v>-335.92700716667201</v>
      </c>
      <c r="GI54">
        <v>-166.03466837863101</v>
      </c>
      <c r="GJ54">
        <v>-169.88083648328001</v>
      </c>
      <c r="GK54">
        <v>-335.45893486</v>
      </c>
      <c r="GL54">
        <v>-165.74589105000001</v>
      </c>
      <c r="GM54">
        <v>-169.70187389</v>
      </c>
      <c r="GN54">
        <v>-335.66301663000002</v>
      </c>
      <c r="GO54">
        <v>-165.83464989999999</v>
      </c>
      <c r="GP54">
        <v>-169.81733861999999</v>
      </c>
      <c r="GQ54">
        <v>-335.68545512999998</v>
      </c>
      <c r="GR54">
        <v>-165.85911225999999</v>
      </c>
      <c r="GS54">
        <v>-169.81541644000001</v>
      </c>
      <c r="GT54">
        <v>-336.19083945569997</v>
      </c>
      <c r="GU54">
        <v>-166.15699818190001</v>
      </c>
      <c r="GV54">
        <v>-170.02261560700001</v>
      </c>
      <c r="GW54">
        <v>-335.43485962</v>
      </c>
      <c r="GX54">
        <v>-165.73033032999999</v>
      </c>
      <c r="GY54">
        <v>-169.69349122</v>
      </c>
      <c r="GZ54">
        <v>-335.71940403462298</v>
      </c>
      <c r="HA54">
        <v>-165.90409410036699</v>
      </c>
      <c r="HB54">
        <v>-169.80400795733101</v>
      </c>
    </row>
    <row r="55" spans="1:210" ht="17" x14ac:dyDescent="0.25">
      <c r="A55" s="5">
        <v>5</v>
      </c>
      <c r="B55" t="s">
        <v>39</v>
      </c>
      <c r="C55" t="s">
        <v>2</v>
      </c>
      <c r="D55" t="s">
        <v>30</v>
      </c>
      <c r="E55" s="3">
        <v>1.25</v>
      </c>
      <c r="F55" s="2">
        <v>-6.5550732787889752</v>
      </c>
      <c r="G55" s="3">
        <f t="shared" si="90"/>
        <v>1.7354197556060029</v>
      </c>
      <c r="H55" s="3">
        <f t="shared" si="91"/>
        <v>0.20578843489263221</v>
      </c>
      <c r="I55" s="3">
        <f t="shared" si="92"/>
        <v>0.15275353325900465</v>
      </c>
      <c r="J55" s="3">
        <f t="shared" si="93"/>
        <v>1.3073028594558069</v>
      </c>
      <c r="K55" s="3">
        <f t="shared" si="94"/>
        <v>0.34857523029925108</v>
      </c>
      <c r="L55" s="3">
        <f t="shared" si="95"/>
        <v>0.2444437923787115</v>
      </c>
      <c r="M55" s="3">
        <f t="shared" si="96"/>
        <v>0.4251476649793311</v>
      </c>
      <c r="N55" s="3">
        <f t="shared" si="97"/>
        <v>0.37902302016804246</v>
      </c>
      <c r="O55" s="3">
        <f t="shared" si="98"/>
        <v>1.3973238572623892E-2</v>
      </c>
      <c r="P55" s="3">
        <f t="shared" si="99"/>
        <v>8.5308810952482439E-2</v>
      </c>
      <c r="Q55" s="3">
        <f t="shared" si="100"/>
        <v>1.2237008899409929E-2</v>
      </c>
      <c r="R55" s="3">
        <f t="shared" si="101"/>
        <v>0.50806545317007856</v>
      </c>
      <c r="S55" s="3">
        <f t="shared" si="102"/>
        <v>4.1452159276822442E-4</v>
      </c>
      <c r="T55" s="3">
        <f t="shared" si="103"/>
        <v>0.39414527327379467</v>
      </c>
      <c r="U55" s="3">
        <f t="shared" si="104"/>
        <v>0.32224562820042735</v>
      </c>
      <c r="V55" s="3">
        <f t="shared" si="105"/>
        <v>0.33499954983957725</v>
      </c>
      <c r="W55" s="3">
        <f t="shared" si="106"/>
        <v>0.1319909632843137</v>
      </c>
      <c r="X55" s="3">
        <f t="shared" si="107"/>
        <v>0.24462717155404601</v>
      </c>
      <c r="Y55" s="3">
        <f t="shared" si="108"/>
        <v>4.5657626425953168E-2</v>
      </c>
      <c r="Z55" s="3">
        <f t="shared" si="109"/>
        <v>9.2021000186833568E-2</v>
      </c>
      <c r="AA55" s="3">
        <f t="shared" si="110"/>
        <v>0.14484546777912399</v>
      </c>
      <c r="AB55" s="3">
        <f t="shared" si="111"/>
        <v>0.1018481459719256</v>
      </c>
      <c r="AC55" s="3">
        <f t="shared" si="112"/>
        <v>3.8120350059076102E-2</v>
      </c>
      <c r="AD55" s="3">
        <f t="shared" si="113"/>
        <v>3.7289607178891515E-2</v>
      </c>
      <c r="AE55" s="3">
        <f t="shared" si="114"/>
        <v>0.73224300243093232</v>
      </c>
      <c r="AF55" s="3">
        <f t="shared" si="115"/>
        <v>5.4377255606143926E-2</v>
      </c>
      <c r="AG55" s="3">
        <f t="shared" si="116"/>
        <v>0.30694571164049567</v>
      </c>
      <c r="AH55" s="3">
        <f t="shared" si="117"/>
        <v>0.16016516469749309</v>
      </c>
      <c r="AI55" s="3">
        <f t="shared" si="118"/>
        <v>7.9417396569790633E-2</v>
      </c>
      <c r="AJ55" s="3">
        <f t="shared" si="119"/>
        <v>0.19067246647048908</v>
      </c>
      <c r="AK55" s="3">
        <f t="shared" si="120"/>
        <v>0.18594676899476781</v>
      </c>
      <c r="AL55" s="3">
        <f t="shared" si="121"/>
        <v>0.16292267862747334</v>
      </c>
      <c r="AM55" s="3">
        <f t="shared" si="122"/>
        <v>0.33437978253941036</v>
      </c>
      <c r="AN55" s="3">
        <f t="shared" si="123"/>
        <v>3.2281143222662401E-2</v>
      </c>
      <c r="AO55" s="3">
        <f t="shared" si="124"/>
        <v>0.14327533421169303</v>
      </c>
      <c r="AP55" s="3">
        <f t="shared" si="125"/>
        <v>0.23004734786378034</v>
      </c>
      <c r="AQ55" s="3">
        <f t="shared" si="126"/>
        <v>0.28659222892795899</v>
      </c>
      <c r="AR55" s="3">
        <f t="shared" si="127"/>
        <v>9.8582287859225737E-2</v>
      </c>
      <c r="AS55" s="3">
        <f t="shared" si="128"/>
        <v>0.21600368525998803</v>
      </c>
      <c r="AT55" s="3">
        <f t="shared" si="129"/>
        <v>8.3297508075898641E-2</v>
      </c>
      <c r="AV55" s="1"/>
      <c r="AW55" s="4">
        <f t="shared" si="130"/>
        <v>-4.8196535231829722</v>
      </c>
      <c r="AX55" s="4">
        <f t="shared" si="131"/>
        <v>-6.349284843896343</v>
      </c>
      <c r="AY55" s="4">
        <f t="shared" si="132"/>
        <v>-6.4023197455299705</v>
      </c>
      <c r="AZ55" s="4">
        <f t="shared" si="133"/>
        <v>-5.2477704193331682</v>
      </c>
      <c r="BA55" s="4">
        <f t="shared" si="134"/>
        <v>-6.2064980484897241</v>
      </c>
      <c r="BB55" s="4">
        <f t="shared" si="135"/>
        <v>-6.7995170711676867</v>
      </c>
      <c r="BC55" s="4">
        <f t="shared" si="136"/>
        <v>-6.1299256138096441</v>
      </c>
      <c r="BD55" s="4">
        <f t="shared" si="137"/>
        <v>-6.9340962989570176</v>
      </c>
      <c r="BE55" s="4">
        <f t="shared" si="58"/>
        <v>-6.5411000402163513</v>
      </c>
      <c r="BF55" s="4">
        <f t="shared" si="138"/>
        <v>-6.4697644678364927</v>
      </c>
      <c r="BG55" s="4">
        <f t="shared" si="139"/>
        <v>-6.5428362698895652</v>
      </c>
      <c r="BH55" s="4">
        <f t="shared" si="140"/>
        <v>-6.0470078256188966</v>
      </c>
      <c r="BI55" s="4">
        <f t="shared" si="141"/>
        <v>-6.5546587571962069</v>
      </c>
      <c r="BJ55" s="4">
        <f t="shared" si="142"/>
        <v>-6.1609280055151805</v>
      </c>
      <c r="BK55" s="4">
        <f t="shared" si="143"/>
        <v>-6.2328276505885478</v>
      </c>
      <c r="BL55" s="4">
        <f t="shared" si="144"/>
        <v>-6.2200737289493979</v>
      </c>
      <c r="BM55" s="4">
        <f t="shared" si="145"/>
        <v>-6.4230823155046615</v>
      </c>
      <c r="BN55" s="4">
        <f t="shared" si="146"/>
        <v>-6.3104461072349292</v>
      </c>
      <c r="BO55" s="4">
        <f t="shared" si="147"/>
        <v>-6.509415652363022</v>
      </c>
      <c r="BP55" s="4">
        <f t="shared" si="148"/>
        <v>-6.4630522786021416</v>
      </c>
      <c r="BQ55" s="4">
        <f t="shared" si="149"/>
        <v>-6.4102278110098512</v>
      </c>
      <c r="BR55" s="4">
        <f t="shared" si="150"/>
        <v>-6.4532251328170496</v>
      </c>
      <c r="BS55" s="4">
        <f t="shared" si="151"/>
        <v>-6.5169529287298991</v>
      </c>
      <c r="BT55" s="4">
        <f t="shared" si="152"/>
        <v>-6.5177836716100837</v>
      </c>
      <c r="BU55" s="4">
        <f t="shared" si="153"/>
        <v>-5.8228302763580428</v>
      </c>
      <c r="BV55" s="4">
        <f t="shared" si="154"/>
        <v>-6.5006960231828312</v>
      </c>
      <c r="BW55" s="4">
        <f t="shared" si="155"/>
        <v>-6.2481275671484795</v>
      </c>
      <c r="BX55" s="4">
        <f t="shared" si="156"/>
        <v>-6.3949081140914821</v>
      </c>
      <c r="BY55" s="4">
        <f t="shared" si="157"/>
        <v>-6.4756558822191845</v>
      </c>
      <c r="BZ55" s="4">
        <f t="shared" si="158"/>
        <v>-6.3644008123184861</v>
      </c>
      <c r="CA55" s="4">
        <f t="shared" si="159"/>
        <v>-6.3691265097942074</v>
      </c>
      <c r="CB55" s="4">
        <f t="shared" si="160"/>
        <v>-6.3921506001615018</v>
      </c>
      <c r="CC55" s="4">
        <f t="shared" si="161"/>
        <v>-6.2206934962495648</v>
      </c>
      <c r="CD55" s="4">
        <f t="shared" si="162"/>
        <v>-6.5227921355663128</v>
      </c>
      <c r="CE55" s="4">
        <f t="shared" si="163"/>
        <v>-6.4117979445772821</v>
      </c>
      <c r="CF55" s="4">
        <f t="shared" si="164"/>
        <v>-6.3250259309251948</v>
      </c>
      <c r="CG55" s="4">
        <f t="shared" si="165"/>
        <v>-6.2684810498610162</v>
      </c>
      <c r="CH55" s="4">
        <f t="shared" si="166"/>
        <v>-6.4564909909297494</v>
      </c>
      <c r="CI55" s="4">
        <f t="shared" si="167"/>
        <v>-6.3390695935289871</v>
      </c>
      <c r="CJ55" s="4">
        <f t="shared" si="168"/>
        <v>-6.4717757707130765</v>
      </c>
      <c r="CL55" t="s">
        <v>65</v>
      </c>
      <c r="CM55">
        <v>-331.49648219746001</v>
      </c>
      <c r="CN55">
        <v>-163.685388575769</v>
      </c>
      <c r="CO55">
        <v>-167.803413015225</v>
      </c>
      <c r="CP55">
        <v>-335.20381578678899</v>
      </c>
      <c r="CQ55">
        <v>-165.66736693866699</v>
      </c>
      <c r="CR55">
        <v>-169.526330619085</v>
      </c>
      <c r="CS55">
        <v>-335.86886991749901</v>
      </c>
      <c r="CT55">
        <v>-165.99325111183401</v>
      </c>
      <c r="CU55">
        <v>-169.865416060136</v>
      </c>
      <c r="CV55">
        <v>-333.93734311292201</v>
      </c>
      <c r="CW55">
        <v>-164.904364828452</v>
      </c>
      <c r="CX55">
        <v>-169.02461543033101</v>
      </c>
      <c r="CY55">
        <v>-336.12563547926698</v>
      </c>
      <c r="CZ55">
        <v>-166.12333931410501</v>
      </c>
      <c r="DA55">
        <v>-169.99240548135799</v>
      </c>
      <c r="DB55">
        <v>-335.67832790975001</v>
      </c>
      <c r="DC55">
        <v>-165.87465062427901</v>
      </c>
      <c r="DD55">
        <v>-169.792841565739</v>
      </c>
      <c r="DE55">
        <v>-335.98967743965602</v>
      </c>
      <c r="DF55">
        <v>-166.030099758228</v>
      </c>
      <c r="DG55">
        <v>-169.94980902356099</v>
      </c>
      <c r="DH55">
        <v>-336.16662270167001</v>
      </c>
      <c r="DI55">
        <v>-166.21070858703999</v>
      </c>
      <c r="DJ55">
        <v>-169.944863929256</v>
      </c>
      <c r="DK55">
        <v>-336.42760477276198</v>
      </c>
      <c r="DL55">
        <v>-166.37102878135599</v>
      </c>
      <c r="DM55">
        <v>-170.04615208540901</v>
      </c>
      <c r="DN55">
        <v>-336.21508717852498</v>
      </c>
      <c r="DO55">
        <v>-166.20016501486799</v>
      </c>
      <c r="DP55">
        <v>-170.004611938126</v>
      </c>
      <c r="DQ55">
        <v>-335.92092447122798</v>
      </c>
      <c r="DR55">
        <v>-166.02152811384599</v>
      </c>
      <c r="DS55">
        <v>-169.88896968452701</v>
      </c>
      <c r="DT55">
        <v>-335.99696916271802</v>
      </c>
      <c r="DU55">
        <v>-166.07963059736099</v>
      </c>
      <c r="DV55">
        <v>-169.90770204539101</v>
      </c>
      <c r="DW55">
        <v>-335.71422455387199</v>
      </c>
      <c r="DX55">
        <v>-165.91415895408301</v>
      </c>
      <c r="DY55">
        <v>-169.78962008660201</v>
      </c>
      <c r="DZ55">
        <v>-335.94694360789799</v>
      </c>
      <c r="EA55">
        <v>-166.02373718749101</v>
      </c>
      <c r="EB55">
        <v>-169.91338835708601</v>
      </c>
      <c r="EC55">
        <v>-335.923226206268</v>
      </c>
      <c r="ED55">
        <v>-166.014460275289</v>
      </c>
      <c r="EE55">
        <v>-169.898833288285</v>
      </c>
      <c r="EF55">
        <v>-335.91704215746699</v>
      </c>
      <c r="EG55">
        <v>-166.02420682354301</v>
      </c>
      <c r="EH55">
        <v>-169.88292301589701</v>
      </c>
      <c r="EI55">
        <v>-336.17706568631098</v>
      </c>
      <c r="EJ55">
        <v>-166.184158519427</v>
      </c>
      <c r="EK55">
        <v>-169.98267133409499</v>
      </c>
      <c r="EL55">
        <v>-336.12449175736998</v>
      </c>
      <c r="EM55">
        <v>-166.163018662876</v>
      </c>
      <c r="EN55">
        <v>-169.951416758921</v>
      </c>
      <c r="EO55">
        <v>-335.90688605456103</v>
      </c>
      <c r="EP55">
        <v>-166.019318202476</v>
      </c>
      <c r="EQ55">
        <v>-169.87719443837199</v>
      </c>
      <c r="ER55">
        <v>-335.887563703767</v>
      </c>
      <c r="ES55">
        <v>-166.01684349079099</v>
      </c>
      <c r="ET55">
        <v>-169.860420683999</v>
      </c>
      <c r="EU55">
        <v>-335.85938619034499</v>
      </c>
      <c r="EV55">
        <v>-166.01457035327499</v>
      </c>
      <c r="EW55">
        <v>-169.834600489237</v>
      </c>
      <c r="EX55">
        <v>-335.92710079192301</v>
      </c>
      <c r="EY55">
        <v>-166.003510181595</v>
      </c>
      <c r="EZ55">
        <v>-169.91330674190399</v>
      </c>
      <c r="FA55">
        <v>-335.92743614894698</v>
      </c>
      <c r="FB55">
        <v>-166.02869490851299</v>
      </c>
      <c r="FC55">
        <v>-169.88835581530699</v>
      </c>
      <c r="FD55">
        <v>-336.01834330439999</v>
      </c>
      <c r="FE55">
        <v>-166.08892784919999</v>
      </c>
      <c r="FF55">
        <v>-169.91902870620001</v>
      </c>
      <c r="FG55">
        <v>-336.29335990859101</v>
      </c>
      <c r="FH55">
        <v>-166.26180708766901</v>
      </c>
      <c r="FI55">
        <v>-170.022273550606</v>
      </c>
      <c r="FJ55">
        <v>-335.95908472730002</v>
      </c>
      <c r="FK55">
        <v>-166.0314620314</v>
      </c>
      <c r="FL55">
        <v>-169.91726317780001</v>
      </c>
      <c r="FM55">
        <v>-336.21406729737703</v>
      </c>
      <c r="FN55">
        <v>-166.18594186964501</v>
      </c>
      <c r="FO55">
        <v>-170.01816840307001</v>
      </c>
      <c r="FP55">
        <v>-335.83751077203198</v>
      </c>
      <c r="FQ55">
        <v>-165.95909404608599</v>
      </c>
      <c r="FR55">
        <v>-169.86822579160301</v>
      </c>
      <c r="FS55">
        <v>-335.73050442185001</v>
      </c>
      <c r="FT55">
        <v>-165.92883063895999</v>
      </c>
      <c r="FU55">
        <v>-169.79135416879299</v>
      </c>
      <c r="FV55">
        <v>-335.88846762380803</v>
      </c>
      <c r="FW55">
        <v>-166.00156917371601</v>
      </c>
      <c r="FX55">
        <v>-169.876756132227</v>
      </c>
      <c r="FY55">
        <v>-335.75227411837199</v>
      </c>
      <c r="FZ55">
        <v>-165.92685668165899</v>
      </c>
      <c r="GA55">
        <v>-169.81526758797</v>
      </c>
      <c r="GB55">
        <v>-335.48454022044899</v>
      </c>
      <c r="GC55">
        <v>-165.76269327224901</v>
      </c>
      <c r="GD55">
        <v>-169.71166040823499</v>
      </c>
      <c r="GE55">
        <v>-335.70614906372498</v>
      </c>
      <c r="GF55">
        <v>-165.88716402186699</v>
      </c>
      <c r="GG55">
        <v>-169.80907173616899</v>
      </c>
      <c r="GH55">
        <v>-335.92590554630402</v>
      </c>
      <c r="GI55">
        <v>-166.03465310393599</v>
      </c>
      <c r="GJ55">
        <v>-169.88085771187301</v>
      </c>
      <c r="GK55">
        <v>-335.45798330000002</v>
      </c>
      <c r="GL55">
        <v>-165.74587252000001</v>
      </c>
      <c r="GM55">
        <v>-169.70189293000001</v>
      </c>
      <c r="GN55">
        <v>-335.66200700000002</v>
      </c>
      <c r="GO55">
        <v>-165.83460317000001</v>
      </c>
      <c r="GP55">
        <v>-169.81732425999999</v>
      </c>
      <c r="GQ55">
        <v>-335.68447278999997</v>
      </c>
      <c r="GR55">
        <v>-165.85907169999999</v>
      </c>
      <c r="GS55">
        <v>-169.81541163</v>
      </c>
      <c r="GT55">
        <v>-336.18991959779999</v>
      </c>
      <c r="GU55">
        <v>-166.1569886151</v>
      </c>
      <c r="GV55">
        <v>-170.0226419098</v>
      </c>
      <c r="GW55">
        <v>-335.43392424000001</v>
      </c>
      <c r="GX55">
        <v>-165.73031202999999</v>
      </c>
      <c r="GY55">
        <v>-169.69351026000001</v>
      </c>
      <c r="GZ55">
        <v>-335.71843164141899</v>
      </c>
      <c r="HA55">
        <v>-165.90408245487299</v>
      </c>
      <c r="HB55">
        <v>-169.80403575579999</v>
      </c>
    </row>
    <row r="56" spans="1:210" ht="17" x14ac:dyDescent="0.25">
      <c r="A56" s="5">
        <v>5</v>
      </c>
      <c r="B56" t="s">
        <v>39</v>
      </c>
      <c r="C56" t="s">
        <v>2</v>
      </c>
      <c r="D56" t="s">
        <v>30</v>
      </c>
      <c r="E56" s="3">
        <v>1.5</v>
      </c>
      <c r="F56" s="2">
        <v>-5.3221319549402271</v>
      </c>
      <c r="G56" s="3">
        <f t="shared" si="90"/>
        <v>1.2876207510230504</v>
      </c>
      <c r="H56" s="3">
        <f t="shared" si="91"/>
        <v>0.12167683312071098</v>
      </c>
      <c r="I56" s="3">
        <f t="shared" si="92"/>
        <v>2.7443203121688242E-2</v>
      </c>
      <c r="J56" s="3">
        <f t="shared" si="93"/>
        <v>1.0999658089985971</v>
      </c>
      <c r="K56" s="3">
        <f t="shared" si="94"/>
        <v>0.45138140432152607</v>
      </c>
      <c r="L56" s="3">
        <f t="shared" si="95"/>
        <v>7.0014526122639253E-2</v>
      </c>
      <c r="M56" s="3">
        <f t="shared" si="96"/>
        <v>0.55908222591282275</v>
      </c>
      <c r="N56" s="3">
        <f t="shared" si="97"/>
        <v>0.2621076695962925</v>
      </c>
      <c r="O56" s="3">
        <f t="shared" si="98"/>
        <v>0.1435527323236796</v>
      </c>
      <c r="P56" s="3">
        <f t="shared" si="99"/>
        <v>0.16471347337560083</v>
      </c>
      <c r="Q56" s="3">
        <f t="shared" si="100"/>
        <v>1.0393202743913754E-2</v>
      </c>
      <c r="R56" s="3">
        <f t="shared" si="101"/>
        <v>0.29022232181828311</v>
      </c>
      <c r="S56" s="3">
        <f t="shared" si="102"/>
        <v>7.700363548782363E-2</v>
      </c>
      <c r="T56" s="3">
        <f t="shared" si="103"/>
        <v>0.47782712453762333</v>
      </c>
      <c r="U56" s="3">
        <f t="shared" si="104"/>
        <v>0.41900903072138806</v>
      </c>
      <c r="V56" s="3">
        <f t="shared" si="105"/>
        <v>0.38813239503778618</v>
      </c>
      <c r="W56" s="3">
        <f t="shared" si="106"/>
        <v>0.18142535846694408</v>
      </c>
      <c r="X56" s="3">
        <f t="shared" si="107"/>
        <v>0.25101605661894411</v>
      </c>
      <c r="Y56" s="3">
        <f t="shared" si="108"/>
        <v>3.5898328269928115E-2</v>
      </c>
      <c r="Z56" s="3">
        <f t="shared" si="109"/>
        <v>7.5089471727475043E-2</v>
      </c>
      <c r="AA56" s="3">
        <f t="shared" si="110"/>
        <v>0.12612229428080823</v>
      </c>
      <c r="AB56" s="3">
        <f t="shared" si="111"/>
        <v>0.18945014072793942</v>
      </c>
      <c r="AC56" s="3">
        <f t="shared" si="112"/>
        <v>6.0499061351927175E-2</v>
      </c>
      <c r="AD56" s="3">
        <f t="shared" si="113"/>
        <v>8.32875529414423E-3</v>
      </c>
      <c r="AE56" s="3">
        <f t="shared" si="114"/>
        <v>0.69793543531195024</v>
      </c>
      <c r="AF56" s="3">
        <f t="shared" si="115"/>
        <v>1.0212142414111725E-2</v>
      </c>
      <c r="AG56" s="3">
        <f t="shared" si="116"/>
        <v>0.27369751989999713</v>
      </c>
      <c r="AH56" s="3">
        <f t="shared" si="117"/>
        <v>0.20359116456372028</v>
      </c>
      <c r="AI56" s="3">
        <f t="shared" si="118"/>
        <v>9.3760890138418596E-2</v>
      </c>
      <c r="AJ56" s="3">
        <f t="shared" si="119"/>
        <v>0.1222572047302668</v>
      </c>
      <c r="AK56" s="3">
        <f t="shared" si="120"/>
        <v>0.12664212812942566</v>
      </c>
      <c r="AL56" s="3">
        <f t="shared" si="121"/>
        <v>0.15985309729515862</v>
      </c>
      <c r="AM56" s="3">
        <f t="shared" si="122"/>
        <v>0.33294809010251125</v>
      </c>
      <c r="AN56" s="3">
        <f t="shared" si="123"/>
        <v>0.11336211132805296</v>
      </c>
      <c r="AO56" s="3">
        <f t="shared" si="124"/>
        <v>0.1314361218832607</v>
      </c>
      <c r="AP56" s="3">
        <f t="shared" si="125"/>
        <v>0.21988986100965047</v>
      </c>
      <c r="AQ56" s="3">
        <f t="shared" si="126"/>
        <v>0.25715137510832786</v>
      </c>
      <c r="AR56" s="3">
        <f t="shared" si="127"/>
        <v>5.766861510616117E-2</v>
      </c>
      <c r="AS56" s="3">
        <f t="shared" si="128"/>
        <v>0.19171468449154894</v>
      </c>
      <c r="AT56" s="3">
        <f t="shared" si="129"/>
        <v>7.2166782846083244E-2</v>
      </c>
      <c r="AV56" s="1"/>
      <c r="AW56" s="4">
        <f t="shared" si="130"/>
        <v>-4.0345112039171767</v>
      </c>
      <c r="AX56" s="4">
        <f t="shared" si="131"/>
        <v>-5.2004551218195161</v>
      </c>
      <c r="AY56" s="4">
        <f t="shared" si="132"/>
        <v>-5.2946887518185388</v>
      </c>
      <c r="AZ56" s="4">
        <f t="shared" si="133"/>
        <v>-4.22216614594163</v>
      </c>
      <c r="BA56" s="4">
        <f t="shared" si="134"/>
        <v>-4.870750550618701</v>
      </c>
      <c r="BB56" s="4">
        <f t="shared" si="135"/>
        <v>-5.3921464810628663</v>
      </c>
      <c r="BC56" s="4">
        <f t="shared" si="136"/>
        <v>-4.7630497290274043</v>
      </c>
      <c r="BD56" s="4">
        <f t="shared" si="137"/>
        <v>-5.5842396245365196</v>
      </c>
      <c r="BE56" s="4">
        <f t="shared" si="58"/>
        <v>-5.1785792226165475</v>
      </c>
      <c r="BF56" s="4">
        <f t="shared" si="138"/>
        <v>-5.1574184815646262</v>
      </c>
      <c r="BG56" s="4">
        <f t="shared" si="139"/>
        <v>-5.3117387521963133</v>
      </c>
      <c r="BH56" s="4">
        <f t="shared" si="140"/>
        <v>-5.0319096331219439</v>
      </c>
      <c r="BI56" s="4">
        <f t="shared" si="141"/>
        <v>-5.2451283194524034</v>
      </c>
      <c r="BJ56" s="4">
        <f t="shared" si="142"/>
        <v>-4.8443048304026037</v>
      </c>
      <c r="BK56" s="4">
        <f t="shared" si="143"/>
        <v>-4.903122924218839</v>
      </c>
      <c r="BL56" s="4">
        <f t="shared" si="144"/>
        <v>-4.9339995599024409</v>
      </c>
      <c r="BM56" s="4">
        <f t="shared" si="145"/>
        <v>-5.140706596473283</v>
      </c>
      <c r="BN56" s="4">
        <f t="shared" si="146"/>
        <v>-5.071115898321283</v>
      </c>
      <c r="BO56" s="4">
        <f t="shared" si="147"/>
        <v>-5.2862336266702989</v>
      </c>
      <c r="BP56" s="4">
        <f t="shared" si="148"/>
        <v>-5.247042483212752</v>
      </c>
      <c r="BQ56" s="4">
        <f t="shared" si="149"/>
        <v>-5.1960096606594188</v>
      </c>
      <c r="BR56" s="4">
        <f t="shared" si="150"/>
        <v>-5.1326818142122876</v>
      </c>
      <c r="BS56" s="4">
        <f t="shared" si="151"/>
        <v>-5.2616328935882999</v>
      </c>
      <c r="BT56" s="4">
        <f t="shared" si="152"/>
        <v>-5.3304607102343713</v>
      </c>
      <c r="BU56" s="4">
        <f t="shared" si="153"/>
        <v>-4.6241965196282768</v>
      </c>
      <c r="BV56" s="4">
        <f t="shared" si="154"/>
        <v>-5.3119198125261153</v>
      </c>
      <c r="BW56" s="4">
        <f t="shared" si="155"/>
        <v>-5.0484344350402299</v>
      </c>
      <c r="BX56" s="4">
        <f t="shared" si="156"/>
        <v>-5.1185407903765068</v>
      </c>
      <c r="BY56" s="4">
        <f t="shared" si="157"/>
        <v>-5.2283710648018085</v>
      </c>
      <c r="BZ56" s="4">
        <f t="shared" si="158"/>
        <v>-5.1998747502099603</v>
      </c>
      <c r="CA56" s="4">
        <f t="shared" si="159"/>
        <v>-5.1954898268108014</v>
      </c>
      <c r="CB56" s="4">
        <f t="shared" si="160"/>
        <v>-5.1622788576450684</v>
      </c>
      <c r="CC56" s="4">
        <f t="shared" si="161"/>
        <v>-4.9891838648377158</v>
      </c>
      <c r="CD56" s="4">
        <f t="shared" si="162"/>
        <v>-5.2087698436121741</v>
      </c>
      <c r="CE56" s="4">
        <f t="shared" si="163"/>
        <v>-5.1906958330569664</v>
      </c>
      <c r="CF56" s="4">
        <f t="shared" si="164"/>
        <v>-5.1022420939305766</v>
      </c>
      <c r="CG56" s="4">
        <f t="shared" si="165"/>
        <v>-5.0649805798318992</v>
      </c>
      <c r="CH56" s="4">
        <f t="shared" si="166"/>
        <v>-5.2644633398340659</v>
      </c>
      <c r="CI56" s="4">
        <f t="shared" si="167"/>
        <v>-5.1304172704486781</v>
      </c>
      <c r="CJ56" s="4">
        <f t="shared" si="168"/>
        <v>-5.2499651720941438</v>
      </c>
      <c r="CL56" t="s">
        <v>64</v>
      </c>
      <c r="CM56">
        <v>-331.49490246149998</v>
      </c>
      <c r="CN56">
        <v>-163.685213647106</v>
      </c>
      <c r="CO56">
        <v>-167.80325941180499</v>
      </c>
      <c r="CP56">
        <v>-335.20169774867799</v>
      </c>
      <c r="CQ56">
        <v>-165.66729426524401</v>
      </c>
      <c r="CR56">
        <v>-169.52611603101801</v>
      </c>
      <c r="CS56">
        <v>-335.86697236818901</v>
      </c>
      <c r="CT56">
        <v>-165.993210970864</v>
      </c>
      <c r="CU56">
        <v>-169.86532377406701</v>
      </c>
      <c r="CV56">
        <v>-333.93571214461502</v>
      </c>
      <c r="CW56">
        <v>-164.904364638602</v>
      </c>
      <c r="CX56">
        <v>-169.024619056251</v>
      </c>
      <c r="CY56">
        <v>-336.12347278958401</v>
      </c>
      <c r="CZ56">
        <v>-166.12333866972099</v>
      </c>
      <c r="DA56">
        <v>-169.99237208510399</v>
      </c>
      <c r="DB56">
        <v>-335.67605252066102</v>
      </c>
      <c r="DC56">
        <v>-165.87464977706</v>
      </c>
      <c r="DD56">
        <v>-169.792809811572</v>
      </c>
      <c r="DE56">
        <v>-335.987459163734</v>
      </c>
      <c r="DF56">
        <v>-166.03009892569</v>
      </c>
      <c r="DG56">
        <v>-169.94976983546201</v>
      </c>
      <c r="DH56">
        <v>-336.16446495951197</v>
      </c>
      <c r="DI56">
        <v>-166.21070595303701</v>
      </c>
      <c r="DJ56">
        <v>-169.944859954549</v>
      </c>
      <c r="DK56">
        <v>-336.42542654246802</v>
      </c>
      <c r="DL56">
        <v>-166.37102615288401</v>
      </c>
      <c r="DM56">
        <v>-170.04614779863101</v>
      </c>
      <c r="DN56">
        <v>-336.212965921207</v>
      </c>
      <c r="DO56">
        <v>-166.20016407234499</v>
      </c>
      <c r="DP56">
        <v>-170.00458297969499</v>
      </c>
      <c r="DQ56">
        <v>-335.91894351682402</v>
      </c>
      <c r="DR56">
        <v>-166.02152698338901</v>
      </c>
      <c r="DS56">
        <v>-169.88895173927301</v>
      </c>
      <c r="DT56">
        <v>-335.99532902523998</v>
      </c>
      <c r="DU56">
        <v>-166.07962674315201</v>
      </c>
      <c r="DV56">
        <v>-169.907683423994</v>
      </c>
      <c r="DW56">
        <v>-335.71212681763899</v>
      </c>
      <c r="DX56">
        <v>-165.914158418786</v>
      </c>
      <c r="DY56">
        <v>-169.78960975516799</v>
      </c>
      <c r="DZ56">
        <v>-335.94482799180702</v>
      </c>
      <c r="EA56">
        <v>-166.023736690297</v>
      </c>
      <c r="EB56">
        <v>-169.91337141068701</v>
      </c>
      <c r="EC56">
        <v>-335.92108749752799</v>
      </c>
      <c r="ED56">
        <v>-166.0144597252</v>
      </c>
      <c r="EE56">
        <v>-169.89881414890999</v>
      </c>
      <c r="EF56">
        <v>-335.91499624492599</v>
      </c>
      <c r="EG56">
        <v>-166.024206557312</v>
      </c>
      <c r="EH56">
        <v>-169.88292685914701</v>
      </c>
      <c r="EI56">
        <v>-336.17500081408002</v>
      </c>
      <c r="EJ56">
        <v>-166.18415772709901</v>
      </c>
      <c r="EK56">
        <v>-169.982650849897</v>
      </c>
      <c r="EL56">
        <v>-336.12250791718799</v>
      </c>
      <c r="EM56">
        <v>-166.16301804737401</v>
      </c>
      <c r="EN56">
        <v>-169.951408532562</v>
      </c>
      <c r="EO56">
        <v>-335.90492449372499</v>
      </c>
      <c r="EP56">
        <v>-166.01931730730101</v>
      </c>
      <c r="EQ56">
        <v>-169.87718303726501</v>
      </c>
      <c r="ER56">
        <v>-335.88562343788499</v>
      </c>
      <c r="ES56">
        <v>-166.01684288289999</v>
      </c>
      <c r="ET56">
        <v>-169.860418860886</v>
      </c>
      <c r="EU56">
        <v>-335.85746416573699</v>
      </c>
      <c r="EV56">
        <v>-166.014570092056</v>
      </c>
      <c r="EW56">
        <v>-169.83461370555801</v>
      </c>
      <c r="EX56">
        <v>-335.92498383548798</v>
      </c>
      <c r="EY56">
        <v>-166.00350969916499</v>
      </c>
      <c r="EZ56">
        <v>-169.91329468754299</v>
      </c>
      <c r="FA56">
        <v>-335.92542348076898</v>
      </c>
      <c r="FB56">
        <v>-166.02869431860199</v>
      </c>
      <c r="FC56">
        <v>-169.88834421677001</v>
      </c>
      <c r="FD56">
        <v>-336.016426067</v>
      </c>
      <c r="FE56">
        <v>-166.08892727739999</v>
      </c>
      <c r="FF56">
        <v>-169.9190041601</v>
      </c>
      <c r="FG56">
        <v>-336.29142696651502</v>
      </c>
      <c r="FH56">
        <v>-166.26180662156699</v>
      </c>
      <c r="FI56">
        <v>-170.02225121903101</v>
      </c>
      <c r="FJ56">
        <v>-335.95716878169998</v>
      </c>
      <c r="FK56">
        <v>-166.03146142209999</v>
      </c>
      <c r="FL56">
        <v>-169.9172422769</v>
      </c>
      <c r="FM56">
        <v>-336.21213645491099</v>
      </c>
      <c r="FN56">
        <v>-166.185941480292</v>
      </c>
      <c r="FO56">
        <v>-170.01814978257801</v>
      </c>
      <c r="FP56">
        <v>-335.83544408824901</v>
      </c>
      <c r="FQ56">
        <v>-165.959086155405</v>
      </c>
      <c r="FR56">
        <v>-169.86820101921899</v>
      </c>
      <c r="FS56">
        <v>-335.72850753192802</v>
      </c>
      <c r="FT56">
        <v>-165.928826758951</v>
      </c>
      <c r="FU56">
        <v>-169.79134883367601</v>
      </c>
      <c r="FV56">
        <v>-335.88658641308899</v>
      </c>
      <c r="FW56">
        <v>-166.00156193981601</v>
      </c>
      <c r="FX56">
        <v>-169.876737945738</v>
      </c>
      <c r="FY56">
        <v>-335.75036318149301</v>
      </c>
      <c r="FZ56">
        <v>-165.92684182201199</v>
      </c>
      <c r="GA56">
        <v>-169.81524181976599</v>
      </c>
      <c r="GB56">
        <v>-335.48252842871199</v>
      </c>
      <c r="GC56">
        <v>-165.76267801381599</v>
      </c>
      <c r="GD56">
        <v>-169.71162380022699</v>
      </c>
      <c r="GE56">
        <v>-335.70414075641702</v>
      </c>
      <c r="GF56">
        <v>-165.887149506209</v>
      </c>
      <c r="GG56">
        <v>-169.80904047995699</v>
      </c>
      <c r="GH56">
        <v>-335.923762907254</v>
      </c>
      <c r="GI56">
        <v>-166.03463759022799</v>
      </c>
      <c r="GJ56">
        <v>-169.88082461425799</v>
      </c>
      <c r="GK56">
        <v>-335.45597762</v>
      </c>
      <c r="GL56">
        <v>-165.74585359</v>
      </c>
      <c r="GM56">
        <v>-169.70185212999999</v>
      </c>
      <c r="GN56">
        <v>-335.65993063000002</v>
      </c>
      <c r="GO56">
        <v>-165.83455659000001</v>
      </c>
      <c r="GP56">
        <v>-169.81724310000001</v>
      </c>
      <c r="GQ56">
        <v>-335.68244749000002</v>
      </c>
      <c r="GR56">
        <v>-165.85903127</v>
      </c>
      <c r="GS56">
        <v>-169.81534465999999</v>
      </c>
      <c r="GT56">
        <v>-336.18798530380002</v>
      </c>
      <c r="GU56">
        <v>-166.15697883460001</v>
      </c>
      <c r="GV56">
        <v>-170.0226170132</v>
      </c>
      <c r="GW56">
        <v>-335.43193745999997</v>
      </c>
      <c r="GX56">
        <v>-165.73029335000001</v>
      </c>
      <c r="GY56">
        <v>-169.69346827000001</v>
      </c>
      <c r="GZ56">
        <v>-335.71644717601902</v>
      </c>
      <c r="HA56">
        <v>-165.90407060673701</v>
      </c>
      <c r="HB56">
        <v>-169.804010217582</v>
      </c>
    </row>
    <row r="57" spans="1:210" ht="17" x14ac:dyDescent="0.25">
      <c r="A57" s="5">
        <v>5</v>
      </c>
      <c r="B57" t="s">
        <v>39</v>
      </c>
      <c r="C57" t="s">
        <v>2</v>
      </c>
      <c r="D57" t="s">
        <v>30</v>
      </c>
      <c r="E57" s="3">
        <v>2</v>
      </c>
      <c r="F57" s="2">
        <v>-3.5275343977586973</v>
      </c>
      <c r="G57" s="3">
        <f t="shared" si="90"/>
        <v>0.7609467328139381</v>
      </c>
      <c r="H57" s="3">
        <f t="shared" si="91"/>
        <v>3.0339734329596357E-2</v>
      </c>
      <c r="I57" s="3">
        <f t="shared" si="92"/>
        <v>5.6112817371957391E-2</v>
      </c>
      <c r="J57" s="3">
        <f t="shared" si="93"/>
        <v>0.99623752547698174</v>
      </c>
      <c r="K57" s="3">
        <f t="shared" si="94"/>
        <v>0.41014471613159431</v>
      </c>
      <c r="L57" s="3">
        <f t="shared" si="95"/>
        <v>0.12009983839542882</v>
      </c>
      <c r="M57" s="3">
        <f t="shared" si="96"/>
        <v>0.6241820431547862</v>
      </c>
      <c r="N57" s="3">
        <f t="shared" si="97"/>
        <v>0.144443481185625</v>
      </c>
      <c r="O57" s="3">
        <f t="shared" si="98"/>
        <v>0.26773857552989</v>
      </c>
      <c r="P57" s="3">
        <f t="shared" si="99"/>
        <v>0.25755307916748738</v>
      </c>
      <c r="Q57" s="3">
        <f t="shared" si="100"/>
        <v>1.9818874629653482E-2</v>
      </c>
      <c r="R57" s="3">
        <f t="shared" si="101"/>
        <v>2.6086834490355315E-2</v>
      </c>
      <c r="S57" s="3">
        <f t="shared" si="102"/>
        <v>0.15364800859532535</v>
      </c>
      <c r="T57" s="3">
        <f t="shared" si="103"/>
        <v>0.50905690632386413</v>
      </c>
      <c r="U57" s="3">
        <f t="shared" si="104"/>
        <v>0.463034417715257</v>
      </c>
      <c r="V57" s="3">
        <f t="shared" si="105"/>
        <v>0.39944258553598955</v>
      </c>
      <c r="W57" s="3">
        <f t="shared" si="106"/>
        <v>0.245233160028548</v>
      </c>
      <c r="X57" s="3">
        <f t="shared" si="107"/>
        <v>0.26735948762730688</v>
      </c>
      <c r="Y57" s="3">
        <f t="shared" si="108"/>
        <v>8.0488871884565327E-4</v>
      </c>
      <c r="Z57" s="3">
        <f t="shared" si="109"/>
        <v>3.0860835775375239E-2</v>
      </c>
      <c r="AA57" s="3">
        <f t="shared" si="110"/>
        <v>7.7038141061582355E-2</v>
      </c>
      <c r="AB57" s="3">
        <f t="shared" si="111"/>
        <v>0.2351837415965452</v>
      </c>
      <c r="AC57" s="3">
        <f t="shared" si="112"/>
        <v>7.098955187178202E-2</v>
      </c>
      <c r="AD57" s="3">
        <f t="shared" si="113"/>
        <v>2.4128584113042084E-2</v>
      </c>
      <c r="AE57" s="3">
        <f t="shared" si="114"/>
        <v>0.68579599363738453</v>
      </c>
      <c r="AF57" s="3">
        <f t="shared" si="115"/>
        <v>3.5576302664399151E-2</v>
      </c>
      <c r="AG57" s="3">
        <f t="shared" si="116"/>
        <v>0.23325592825778685</v>
      </c>
      <c r="AH57" s="3">
        <f t="shared" si="117"/>
        <v>0.20921278567054369</v>
      </c>
      <c r="AI57" s="3">
        <f t="shared" si="118"/>
        <v>9.6453160728243503E-2</v>
      </c>
      <c r="AJ57" s="3">
        <f t="shared" si="119"/>
        <v>8.932499102788416E-2</v>
      </c>
      <c r="AK57" s="3">
        <f t="shared" si="120"/>
        <v>6.4228123191826469E-2</v>
      </c>
      <c r="AL57" s="3">
        <f t="shared" si="121"/>
        <v>0.15794712384927267</v>
      </c>
      <c r="AM57" s="3">
        <f t="shared" si="122"/>
        <v>0.31667221188249117</v>
      </c>
      <c r="AN57" s="3">
        <f t="shared" si="123"/>
        <v>0.1751642212448421</v>
      </c>
      <c r="AO57" s="3">
        <f t="shared" si="124"/>
        <v>0.12399817091963738</v>
      </c>
      <c r="AP57" s="3">
        <f t="shared" si="125"/>
        <v>0.23548778376639623</v>
      </c>
      <c r="AQ57" s="3">
        <f t="shared" si="126"/>
        <v>0.24433566770832549</v>
      </c>
      <c r="AR57" s="3">
        <f t="shared" si="127"/>
        <v>1.3531273009065981E-2</v>
      </c>
      <c r="AS57" s="3">
        <f t="shared" si="128"/>
        <v>0.17424913168189038</v>
      </c>
      <c r="AT57" s="3">
        <f t="shared" si="129"/>
        <v>4.5662428865385962E-2</v>
      </c>
      <c r="AV57" s="1"/>
      <c r="AW57" s="4">
        <f t="shared" si="130"/>
        <v>-2.7665876649447592</v>
      </c>
      <c r="AX57" s="4">
        <f t="shared" si="131"/>
        <v>-3.4971946634291009</v>
      </c>
      <c r="AY57" s="4">
        <f t="shared" si="132"/>
        <v>-3.5836472151306547</v>
      </c>
      <c r="AZ57" s="4">
        <f t="shared" si="133"/>
        <v>-2.5312968722817155</v>
      </c>
      <c r="BA57" s="4">
        <f t="shared" si="134"/>
        <v>-3.1173896816271029</v>
      </c>
      <c r="BB57" s="4">
        <f t="shared" si="135"/>
        <v>-3.4074345593632684</v>
      </c>
      <c r="BC57" s="4">
        <f t="shared" si="136"/>
        <v>-2.9033523546039111</v>
      </c>
      <c r="BD57" s="4">
        <f t="shared" si="137"/>
        <v>-3.6719778789443223</v>
      </c>
      <c r="BE57" s="4">
        <f t="shared" si="58"/>
        <v>-3.2597958222288073</v>
      </c>
      <c r="BF57" s="4">
        <f t="shared" si="138"/>
        <v>-3.2699813185912099</v>
      </c>
      <c r="BG57" s="4">
        <f t="shared" si="139"/>
        <v>-3.5473532723883507</v>
      </c>
      <c r="BH57" s="4">
        <f t="shared" si="140"/>
        <v>-3.5014475632683419</v>
      </c>
      <c r="BI57" s="4">
        <f t="shared" si="141"/>
        <v>-3.3738863891633719</v>
      </c>
      <c r="BJ57" s="4">
        <f t="shared" si="142"/>
        <v>-3.0184774914348331</v>
      </c>
      <c r="BK57" s="4">
        <f t="shared" si="143"/>
        <v>-3.0644999800434403</v>
      </c>
      <c r="BL57" s="4">
        <f t="shared" si="144"/>
        <v>-3.1280918122227077</v>
      </c>
      <c r="BM57" s="4">
        <f t="shared" si="145"/>
        <v>-3.2823012377301493</v>
      </c>
      <c r="BN57" s="4">
        <f t="shared" si="146"/>
        <v>-3.2601749101313904</v>
      </c>
      <c r="BO57" s="4">
        <f t="shared" si="147"/>
        <v>-3.5283392864775429</v>
      </c>
      <c r="BP57" s="4">
        <f t="shared" si="148"/>
        <v>-3.496673561983322</v>
      </c>
      <c r="BQ57" s="4">
        <f t="shared" si="149"/>
        <v>-3.4504962566971149</v>
      </c>
      <c r="BR57" s="4">
        <f t="shared" si="150"/>
        <v>-3.2923506561621521</v>
      </c>
      <c r="BS57" s="4">
        <f t="shared" si="151"/>
        <v>-3.4565448458869152</v>
      </c>
      <c r="BT57" s="4">
        <f t="shared" si="152"/>
        <v>-3.5516629818717393</v>
      </c>
      <c r="BU57" s="4">
        <f t="shared" si="153"/>
        <v>-2.8417384041213127</v>
      </c>
      <c r="BV57" s="4">
        <f t="shared" si="154"/>
        <v>-3.5631107004230964</v>
      </c>
      <c r="BW57" s="4">
        <f t="shared" si="155"/>
        <v>-3.2942784695009104</v>
      </c>
      <c r="BX57" s="4">
        <f t="shared" si="156"/>
        <v>-3.3183216120881536</v>
      </c>
      <c r="BY57" s="4">
        <f t="shared" si="157"/>
        <v>-3.4310812370304538</v>
      </c>
      <c r="BZ57" s="4">
        <f t="shared" si="158"/>
        <v>-3.4382094067308131</v>
      </c>
      <c r="CA57" s="4">
        <f t="shared" si="159"/>
        <v>-3.4633062745668708</v>
      </c>
      <c r="CB57" s="4">
        <f t="shared" si="160"/>
        <v>-3.3695872739094246</v>
      </c>
      <c r="CC57" s="4">
        <f t="shared" si="161"/>
        <v>-3.2108621858762061</v>
      </c>
      <c r="CD57" s="4">
        <f t="shared" si="162"/>
        <v>-3.3523701765138552</v>
      </c>
      <c r="CE57" s="4">
        <f t="shared" si="163"/>
        <v>-3.4035362268390599</v>
      </c>
      <c r="CF57" s="4">
        <f t="shared" si="164"/>
        <v>-3.292046613992301</v>
      </c>
      <c r="CG57" s="4">
        <f t="shared" si="165"/>
        <v>-3.2831987300503718</v>
      </c>
      <c r="CH57" s="4">
        <f t="shared" si="166"/>
        <v>-3.5140031247496313</v>
      </c>
      <c r="CI57" s="4">
        <f t="shared" si="167"/>
        <v>-3.3532852660768069</v>
      </c>
      <c r="CJ57" s="4">
        <f t="shared" si="168"/>
        <v>-3.4818719688933113</v>
      </c>
      <c r="CL57" t="s">
        <v>63</v>
      </c>
      <c r="CM57">
        <v>-331.49275585900898</v>
      </c>
      <c r="CN57">
        <v>-163.685106245708</v>
      </c>
      <c r="CO57">
        <v>-167.803240775403</v>
      </c>
      <c r="CP57">
        <v>-335.198715902294</v>
      </c>
      <c r="CQ57">
        <v>-165.667180628257</v>
      </c>
      <c r="CR57">
        <v>-169.525962139824</v>
      </c>
      <c r="CS57">
        <v>-335.864124717332</v>
      </c>
      <c r="CT57">
        <v>-165.99318029107101</v>
      </c>
      <c r="CU57">
        <v>-169.86523352114301</v>
      </c>
      <c r="CV57">
        <v>-333.93301801287703</v>
      </c>
      <c r="CW57">
        <v>-164.904364436008</v>
      </c>
      <c r="CX57">
        <v>-169.024619698701</v>
      </c>
      <c r="CY57">
        <v>-336.12067290829299</v>
      </c>
      <c r="CZ57">
        <v>-166.123337955821</v>
      </c>
      <c r="DA57">
        <v>-169.992367075999</v>
      </c>
      <c r="DB57">
        <v>-335.67288341459403</v>
      </c>
      <c r="DC57">
        <v>-165.87464868076</v>
      </c>
      <c r="DD57">
        <v>-169.792804641446</v>
      </c>
      <c r="DE57">
        <v>-335.98449009303903</v>
      </c>
      <c r="DF57">
        <v>-166.03009810793199</v>
      </c>
      <c r="DG57">
        <v>-169.949765198812</v>
      </c>
      <c r="DH57">
        <v>-336.161411004679</v>
      </c>
      <c r="DI57">
        <v>-166.21070255255199</v>
      </c>
      <c r="DJ57">
        <v>-169.944856783142</v>
      </c>
      <c r="DK57">
        <v>-336.422362321408</v>
      </c>
      <c r="DL57">
        <v>-166.37102270247999</v>
      </c>
      <c r="DM57">
        <v>-170.04614480383401</v>
      </c>
      <c r="DN57">
        <v>-336.20995189612199</v>
      </c>
      <c r="DO57">
        <v>-166.20016277212301</v>
      </c>
      <c r="DP57">
        <v>-170.00457807728401</v>
      </c>
      <c r="DQ57">
        <v>-335.91612750524803</v>
      </c>
      <c r="DR57">
        <v>-166.021526148585</v>
      </c>
      <c r="DS57">
        <v>-169.88894828962199</v>
      </c>
      <c r="DT57">
        <v>-335.992885214328</v>
      </c>
      <c r="DU57">
        <v>-166.079624714603</v>
      </c>
      <c r="DV57">
        <v>-169.90768058808499</v>
      </c>
      <c r="DW57">
        <v>-335.70914118359798</v>
      </c>
      <c r="DX57">
        <v>-165.91415775062799</v>
      </c>
      <c r="DY57">
        <v>-169.78960680299201</v>
      </c>
      <c r="DZ57">
        <v>-335.94191580353601</v>
      </c>
      <c r="EA57">
        <v>-166.02373626833</v>
      </c>
      <c r="EB57">
        <v>-169.91336928533499</v>
      </c>
      <c r="EC57">
        <v>-335.91815443175</v>
      </c>
      <c r="ED57">
        <v>-166.01445924853499</v>
      </c>
      <c r="EE57">
        <v>-169.89881159184301</v>
      </c>
      <c r="EF57">
        <v>-335.91211792673698</v>
      </c>
      <c r="EG57">
        <v>-166.02420636547399</v>
      </c>
      <c r="EH57">
        <v>-169.88292662986001</v>
      </c>
      <c r="EI57">
        <v>-336.17203418935901</v>
      </c>
      <c r="EJ57">
        <v>-166.18415660859699</v>
      </c>
      <c r="EK57">
        <v>-169.982646901007</v>
      </c>
      <c r="EL57">
        <v>-336.119618427788</v>
      </c>
      <c r="EM57">
        <v>-166.16301717628801</v>
      </c>
      <c r="EN57">
        <v>-169.95140583229099</v>
      </c>
      <c r="EO57">
        <v>-335.90211967684502</v>
      </c>
      <c r="EP57">
        <v>-166.019316628376</v>
      </c>
      <c r="EQ57">
        <v>-169.87718028214201</v>
      </c>
      <c r="ER57">
        <v>-335.88283171657002</v>
      </c>
      <c r="ES57">
        <v>-166.016842416082</v>
      </c>
      <c r="ET57">
        <v>-169.86041699670301</v>
      </c>
      <c r="EU57">
        <v>-335.85468175976098</v>
      </c>
      <c r="EV57">
        <v>-166.014569853984</v>
      </c>
      <c r="EW57">
        <v>-169.83461319020901</v>
      </c>
      <c r="EX57">
        <v>-335.92204780739701</v>
      </c>
      <c r="EY57">
        <v>-166.00350933539301</v>
      </c>
      <c r="EZ57">
        <v>-169.91329177748199</v>
      </c>
      <c r="FA57">
        <v>-335.922542418266</v>
      </c>
      <c r="FB57">
        <v>-166.028693771034</v>
      </c>
      <c r="FC57">
        <v>-169.88834029262401</v>
      </c>
      <c r="FD57">
        <v>-336.01358576749999</v>
      </c>
      <c r="FE57">
        <v>-166.0889278425</v>
      </c>
      <c r="FF57">
        <v>-169.91899799000001</v>
      </c>
      <c r="FG57">
        <v>-336.28858328886503</v>
      </c>
      <c r="FH57">
        <v>-166.261806155785</v>
      </c>
      <c r="FI57">
        <v>-170.02224853486101</v>
      </c>
      <c r="FJ57">
        <v>-335.95437491849998</v>
      </c>
      <c r="FK57">
        <v>-166.03146155900001</v>
      </c>
      <c r="FL57">
        <v>-169.9172351814</v>
      </c>
      <c r="FM57">
        <v>-336.20933703808998</v>
      </c>
      <c r="FN57">
        <v>-166.185941215946</v>
      </c>
      <c r="FO57">
        <v>-170.01814605545599</v>
      </c>
      <c r="FP57">
        <v>-335.83255478905301</v>
      </c>
      <c r="FQ57">
        <v>-165.95907914865199</v>
      </c>
      <c r="FR57">
        <v>-169.86818755852801</v>
      </c>
      <c r="FS57">
        <v>-335.72563247537801</v>
      </c>
      <c r="FT57">
        <v>-165.92882316666601</v>
      </c>
      <c r="FU57">
        <v>-169.79134153294601</v>
      </c>
      <c r="FV57">
        <v>-335.88376125376999</v>
      </c>
      <c r="FW57">
        <v>-166.001555560779</v>
      </c>
      <c r="FX57">
        <v>-169.87672655776399</v>
      </c>
      <c r="FY57">
        <v>-335.74756822796502</v>
      </c>
      <c r="FZ57">
        <v>-165.926828779711</v>
      </c>
      <c r="GA57">
        <v>-169.815220318624</v>
      </c>
      <c r="GB57">
        <v>-335.47963574030001</v>
      </c>
      <c r="GC57">
        <v>-165.76266468134901</v>
      </c>
      <c r="GD57">
        <v>-169.711601280049</v>
      </c>
      <c r="GE57">
        <v>-335.70127249738499</v>
      </c>
      <c r="GF57">
        <v>-165.88713679568301</v>
      </c>
      <c r="GG57">
        <v>-169.809018867318</v>
      </c>
      <c r="GH57">
        <v>-335.92076817780799</v>
      </c>
      <c r="GI57">
        <v>-166.034624037583</v>
      </c>
      <c r="GJ57">
        <v>-169.880801798513</v>
      </c>
      <c r="GK57">
        <v>-335.45310649999999</v>
      </c>
      <c r="GL57">
        <v>-165.74585569000001</v>
      </c>
      <c r="GM57">
        <v>-169.70182693000001</v>
      </c>
      <c r="GN57">
        <v>-335.65694185000001</v>
      </c>
      <c r="GO57">
        <v>-165.83451597000001</v>
      </c>
      <c r="GP57">
        <v>-169.81717967</v>
      </c>
      <c r="GQ57">
        <v>-335.67951739</v>
      </c>
      <c r="GR57">
        <v>-165.85899599999999</v>
      </c>
      <c r="GS57">
        <v>-169.81528928</v>
      </c>
      <c r="GT57">
        <v>-336.1851802955</v>
      </c>
      <c r="GU57">
        <v>-166.1569805506</v>
      </c>
      <c r="GV57">
        <v>-170.02259982469999</v>
      </c>
      <c r="GW57">
        <v>-335.42908219999998</v>
      </c>
      <c r="GX57">
        <v>-165.73029560000001</v>
      </c>
      <c r="GY57">
        <v>-169.69344280000001</v>
      </c>
      <c r="GZ57">
        <v>-335.71359998640497</v>
      </c>
      <c r="HA57">
        <v>-165.90406025490401</v>
      </c>
      <c r="HB57">
        <v>-169.803991015555</v>
      </c>
    </row>
    <row r="58" spans="1:210" ht="17" x14ac:dyDescent="0.25">
      <c r="A58" s="5">
        <v>6</v>
      </c>
      <c r="B58" t="s">
        <v>39</v>
      </c>
      <c r="C58" t="s">
        <v>2</v>
      </c>
      <c r="D58" t="s">
        <v>21</v>
      </c>
      <c r="E58" s="3">
        <v>0.9</v>
      </c>
      <c r="F58" s="2">
        <v>-5.9257266153257628</v>
      </c>
      <c r="G58" s="3">
        <f t="shared" si="90"/>
        <v>3.182286355137756</v>
      </c>
      <c r="H58" s="3">
        <f t="shared" si="91"/>
        <v>1.1368063256049474</v>
      </c>
      <c r="I58" s="3">
        <f t="shared" si="92"/>
        <v>0.36495050281563834</v>
      </c>
      <c r="J58" s="3">
        <f t="shared" si="93"/>
        <v>1.990904134566776</v>
      </c>
      <c r="K58" s="3">
        <f t="shared" si="94"/>
        <v>0.76578253737386337</v>
      </c>
      <c r="L58" s="3">
        <f t="shared" si="95"/>
        <v>1.2963289450409636</v>
      </c>
      <c r="M58" s="3">
        <f t="shared" si="96"/>
        <v>0.62549173884418163</v>
      </c>
      <c r="N58" s="3">
        <f t="shared" si="97"/>
        <v>0.44974391324249652</v>
      </c>
      <c r="O58" s="3">
        <f t="shared" si="98"/>
        <v>0.24562078509645691</v>
      </c>
      <c r="P58" s="3">
        <f t="shared" si="99"/>
        <v>0.97715543463319321</v>
      </c>
      <c r="Q58" s="3">
        <f t="shared" si="100"/>
        <v>0.63575496481422356</v>
      </c>
      <c r="R58" s="3">
        <f t="shared" si="101"/>
        <v>0.60156414578014061</v>
      </c>
      <c r="S58" s="3">
        <f t="shared" si="102"/>
        <v>0.64777867436879699</v>
      </c>
      <c r="T58" s="3">
        <f t="shared" si="103"/>
        <v>0.26519793378238354</v>
      </c>
      <c r="U58" s="3">
        <f t="shared" si="104"/>
        <v>0.42245404401409026</v>
      </c>
      <c r="V58" s="3">
        <f t="shared" si="105"/>
        <v>4.5835988458120092E-2</v>
      </c>
      <c r="W58" s="3">
        <f t="shared" si="106"/>
        <v>0.74787368734163806</v>
      </c>
      <c r="X58" s="3">
        <f t="shared" si="107"/>
        <v>0.40409704299887395</v>
      </c>
      <c r="Y58" s="3">
        <f t="shared" si="108"/>
        <v>0.49903008065584675</v>
      </c>
      <c r="Z58" s="3">
        <f t="shared" si="109"/>
        <v>0.32785228308580727</v>
      </c>
      <c r="AA58" s="3">
        <f t="shared" si="110"/>
        <v>0.12786187352540335</v>
      </c>
      <c r="AB58" s="3">
        <f t="shared" si="111"/>
        <v>0.52931163714106155</v>
      </c>
      <c r="AC58" s="3">
        <f t="shared" si="112"/>
        <v>0.39715815025254564</v>
      </c>
      <c r="AD58" s="3">
        <f t="shared" si="113"/>
        <v>8.9371134741034197E-2</v>
      </c>
      <c r="AE58" s="3">
        <f t="shared" si="114"/>
        <v>0.52973177979853681</v>
      </c>
      <c r="AF58" s="3">
        <f t="shared" si="115"/>
        <v>0.14200914162477396</v>
      </c>
      <c r="AG58" s="3">
        <f t="shared" si="116"/>
        <v>0.27766767821899219</v>
      </c>
      <c r="AH58" s="3">
        <f t="shared" si="117"/>
        <v>0.20287131891260657</v>
      </c>
      <c r="AI58" s="3">
        <f t="shared" si="118"/>
        <v>0.29543825537151669</v>
      </c>
      <c r="AJ58" s="3">
        <f t="shared" si="119"/>
        <v>0.31660603264543674</v>
      </c>
      <c r="AK58" s="3">
        <f t="shared" si="120"/>
        <v>0.24584464338139522</v>
      </c>
      <c r="AL58" s="3">
        <f t="shared" si="121"/>
        <v>0.15335296785995034</v>
      </c>
      <c r="AM58" s="3">
        <f t="shared" si="122"/>
        <v>0.21446704113244675</v>
      </c>
      <c r="AN58" s="3">
        <f t="shared" si="123"/>
        <v>0.3523981404591634</v>
      </c>
      <c r="AO58" s="3">
        <f t="shared" si="124"/>
        <v>0.19137537676452254</v>
      </c>
      <c r="AP58" s="3">
        <f t="shared" si="125"/>
        <v>0.30786624035217791</v>
      </c>
      <c r="AQ58" s="3">
        <f t="shared" si="126"/>
        <v>0.36433582023445599</v>
      </c>
      <c r="AR58" s="3">
        <f t="shared" si="127"/>
        <v>0.12632611045369568</v>
      </c>
      <c r="AS58" s="3">
        <f t="shared" si="128"/>
        <v>0.26886024981508783</v>
      </c>
      <c r="AT58" s="3">
        <f t="shared" si="129"/>
        <v>5.3040386728046229E-2</v>
      </c>
      <c r="AV58" s="1"/>
      <c r="AW58" s="4">
        <f t="shared" si="130"/>
        <v>-2.7434402601880068</v>
      </c>
      <c r="AX58" s="4">
        <f t="shared" si="131"/>
        <v>-4.7889202897208154</v>
      </c>
      <c r="AY58" s="4">
        <f t="shared" si="132"/>
        <v>-5.5607761125101245</v>
      </c>
      <c r="AZ58" s="4">
        <f t="shared" si="133"/>
        <v>-3.9348224807589869</v>
      </c>
      <c r="BA58" s="4">
        <f t="shared" si="134"/>
        <v>-6.6915091526996262</v>
      </c>
      <c r="BB58" s="4">
        <f t="shared" si="135"/>
        <v>-7.2220555603667265</v>
      </c>
      <c r="BC58" s="4">
        <f t="shared" si="136"/>
        <v>-6.5512183541699445</v>
      </c>
      <c r="BD58" s="4">
        <f t="shared" si="137"/>
        <v>-6.3754705285682594</v>
      </c>
      <c r="BE58" s="4">
        <f t="shared" si="58"/>
        <v>-6.1713474004222197</v>
      </c>
      <c r="BF58" s="4">
        <f t="shared" si="138"/>
        <v>-6.902882049958956</v>
      </c>
      <c r="BG58" s="4">
        <f t="shared" si="139"/>
        <v>-6.5614815801399864</v>
      </c>
      <c r="BH58" s="4">
        <f t="shared" si="140"/>
        <v>-5.3241624695456222</v>
      </c>
      <c r="BI58" s="4">
        <f t="shared" si="141"/>
        <v>-6.5735052896945598</v>
      </c>
      <c r="BJ58" s="4">
        <f t="shared" si="142"/>
        <v>-6.1909245491081464</v>
      </c>
      <c r="BK58" s="4">
        <f t="shared" si="143"/>
        <v>-6.3481806593398531</v>
      </c>
      <c r="BL58" s="4">
        <f t="shared" si="144"/>
        <v>-5.9715626037838829</v>
      </c>
      <c r="BM58" s="4">
        <f t="shared" si="145"/>
        <v>-6.6736003026674009</v>
      </c>
      <c r="BN58" s="4">
        <f t="shared" si="146"/>
        <v>-6.3298236583246368</v>
      </c>
      <c r="BO58" s="4">
        <f t="shared" si="147"/>
        <v>-6.4247566959816096</v>
      </c>
      <c r="BP58" s="4">
        <f t="shared" si="148"/>
        <v>-6.2535788984115701</v>
      </c>
      <c r="BQ58" s="4">
        <f t="shared" si="149"/>
        <v>-6.0535884888511662</v>
      </c>
      <c r="BR58" s="4">
        <f t="shared" si="150"/>
        <v>-6.4550382524668244</v>
      </c>
      <c r="BS58" s="4">
        <f t="shared" si="151"/>
        <v>-6.3228847655783085</v>
      </c>
      <c r="BT58" s="4">
        <f t="shared" si="152"/>
        <v>-5.8363554805847286</v>
      </c>
      <c r="BU58" s="4">
        <f t="shared" si="153"/>
        <v>-5.395994835527226</v>
      </c>
      <c r="BV58" s="4">
        <f t="shared" si="154"/>
        <v>-5.7837174737009889</v>
      </c>
      <c r="BW58" s="4">
        <f t="shared" si="155"/>
        <v>-5.6480589371067706</v>
      </c>
      <c r="BX58" s="4">
        <f t="shared" si="156"/>
        <v>-6.1285979342383694</v>
      </c>
      <c r="BY58" s="4">
        <f t="shared" si="157"/>
        <v>-6.2211648706972795</v>
      </c>
      <c r="BZ58" s="4">
        <f t="shared" si="158"/>
        <v>-5.6091205826803261</v>
      </c>
      <c r="CA58" s="4">
        <f t="shared" si="159"/>
        <v>-5.6798819719443676</v>
      </c>
      <c r="CB58" s="4">
        <f t="shared" si="160"/>
        <v>-5.7723736474658125</v>
      </c>
      <c r="CC58" s="4">
        <f t="shared" si="161"/>
        <v>-5.7112595741933161</v>
      </c>
      <c r="CD58" s="4">
        <f t="shared" si="162"/>
        <v>-6.2781247557849262</v>
      </c>
      <c r="CE58" s="4">
        <f t="shared" si="163"/>
        <v>-5.7343512385612403</v>
      </c>
      <c r="CF58" s="4">
        <f t="shared" si="164"/>
        <v>-5.6178603749735849</v>
      </c>
      <c r="CG58" s="4">
        <f t="shared" si="165"/>
        <v>-5.5613907950913068</v>
      </c>
      <c r="CH58" s="4">
        <f t="shared" si="166"/>
        <v>-5.7994005048720672</v>
      </c>
      <c r="CI58" s="4">
        <f t="shared" si="167"/>
        <v>-5.656866365510675</v>
      </c>
      <c r="CJ58" s="4">
        <f t="shared" si="168"/>
        <v>-5.9787670020538091</v>
      </c>
      <c r="CL58" t="s">
        <v>62</v>
      </c>
      <c r="CM58">
        <v>-277.98530259253602</v>
      </c>
      <c r="CN58">
        <v>-163.68563684417501</v>
      </c>
      <c r="CO58">
        <v>-114.295293798199</v>
      </c>
      <c r="CP58">
        <v>-281.143387574965</v>
      </c>
      <c r="CQ58">
        <v>-165.667648937888</v>
      </c>
      <c r="CR58">
        <v>-115.46810700713399</v>
      </c>
      <c r="CS58">
        <v>-281.69885621849102</v>
      </c>
      <c r="CT58">
        <v>-165.99339405366601</v>
      </c>
      <c r="CU58">
        <v>-115.69660050438399</v>
      </c>
      <c r="CV58">
        <v>-280.01696308623201</v>
      </c>
      <c r="CW58">
        <v>-164.90435981181099</v>
      </c>
      <c r="CX58">
        <v>-115.106332735918</v>
      </c>
      <c r="CY58">
        <v>-281.92095644493497</v>
      </c>
      <c r="CZ58">
        <v>-166.123355207591</v>
      </c>
      <c r="DA58">
        <v>-115.786937639179</v>
      </c>
      <c r="DB58">
        <v>-281.52911935828001</v>
      </c>
      <c r="DC58">
        <v>-165.874666795135</v>
      </c>
      <c r="DD58">
        <v>-115.642943485497</v>
      </c>
      <c r="DE58">
        <v>-281.78950904972498</v>
      </c>
      <c r="DF58">
        <v>-166.03011022596701</v>
      </c>
      <c r="DG58">
        <v>-115.74895879320199</v>
      </c>
      <c r="DH58">
        <v>-281.97447947876901</v>
      </c>
      <c r="DI58">
        <v>-166.21071892075099</v>
      </c>
      <c r="DJ58">
        <v>-115.753600599438</v>
      </c>
      <c r="DK58">
        <v>-282.210799971467</v>
      </c>
      <c r="DL58">
        <v>-166.371036465819</v>
      </c>
      <c r="DM58">
        <v>-115.829928837965</v>
      </c>
      <c r="DN58">
        <v>-282.0091968543</v>
      </c>
      <c r="DO58">
        <v>-166.200171409739</v>
      </c>
      <c r="DP58">
        <v>-115.79802500225701</v>
      </c>
      <c r="DQ58">
        <v>-281.74575260459397</v>
      </c>
      <c r="DR58">
        <v>-166.02152972452001</v>
      </c>
      <c r="DS58">
        <v>-115.713766494027</v>
      </c>
      <c r="DT58">
        <v>-281.81578102895202</v>
      </c>
      <c r="DU58">
        <v>-166.07962684564501</v>
      </c>
      <c r="DV58">
        <v>-115.727669590692</v>
      </c>
      <c r="DW58">
        <v>-281.572900750771</v>
      </c>
      <c r="DX58">
        <v>-165.91415664116599</v>
      </c>
      <c r="DY58">
        <v>-115.648268562558</v>
      </c>
      <c r="DZ58">
        <v>-281.76367482382199</v>
      </c>
      <c r="EA58">
        <v>-166.02372856287599</v>
      </c>
      <c r="EB58">
        <v>-115.730080395092</v>
      </c>
      <c r="EC58">
        <v>-281.74766605964697</v>
      </c>
      <c r="ED58">
        <v>-166.01445405010699</v>
      </c>
      <c r="EE58">
        <v>-115.723095540133</v>
      </c>
      <c r="EF58">
        <v>-281.74850363277</v>
      </c>
      <c r="EG58">
        <v>-166.02418050110299</v>
      </c>
      <c r="EH58">
        <v>-115.71480684130999</v>
      </c>
      <c r="EI58">
        <v>-281.97978170256499</v>
      </c>
      <c r="EJ58">
        <v>-166.184158244093</v>
      </c>
      <c r="EK58">
        <v>-115.784988399875</v>
      </c>
      <c r="EL58">
        <v>-281.93948868594498</v>
      </c>
      <c r="EM58">
        <v>-166.16300864005299</v>
      </c>
      <c r="EN58">
        <v>-115.76639283022701</v>
      </c>
      <c r="EO58">
        <v>-281.73687068258602</v>
      </c>
      <c r="EP58">
        <v>-166.019314116321</v>
      </c>
      <c r="EQ58">
        <v>-115.707318065181</v>
      </c>
      <c r="ER58">
        <v>-281.72494353644498</v>
      </c>
      <c r="ES58">
        <v>-166.01683114676999</v>
      </c>
      <c r="ET58">
        <v>-115.698146677764</v>
      </c>
      <c r="EU58">
        <v>-281.70825932485599</v>
      </c>
      <c r="EV58">
        <v>-166.014545011492</v>
      </c>
      <c r="EW58">
        <v>-115.68406730644401</v>
      </c>
      <c r="EX58">
        <v>-281.74784045106998</v>
      </c>
      <c r="EY58">
        <v>-166.00349142549601</v>
      </c>
      <c r="EZ58">
        <v>-115.73406226776</v>
      </c>
      <c r="FA58">
        <v>-281.76067143969499</v>
      </c>
      <c r="FB58">
        <v>-166.028678444706</v>
      </c>
      <c r="FC58">
        <v>-115.721916837153</v>
      </c>
      <c r="FD58">
        <v>-281.83708936260001</v>
      </c>
      <c r="FE58">
        <v>-166.088932325</v>
      </c>
      <c r="FF58">
        <v>-115.7388562135</v>
      </c>
      <c r="FG58">
        <v>-282.08657117144998</v>
      </c>
      <c r="FH58">
        <v>-166.26180635214101</v>
      </c>
      <c r="FI58">
        <v>-115.816165754537</v>
      </c>
      <c r="FJ58">
        <v>-281.76566694460001</v>
      </c>
      <c r="FK58">
        <v>-166.03145636279999</v>
      </c>
      <c r="FL58">
        <v>-115.7249936417</v>
      </c>
      <c r="FM58">
        <v>-281.99622519249903</v>
      </c>
      <c r="FN58">
        <v>-166.18593187135301</v>
      </c>
      <c r="FO58">
        <v>-115.801292566676</v>
      </c>
      <c r="FP58">
        <v>-281.66904388069003</v>
      </c>
      <c r="FQ58">
        <v>-165.95911700382999</v>
      </c>
      <c r="FR58">
        <v>-115.700160334785</v>
      </c>
      <c r="FS58">
        <v>-281.59187883327797</v>
      </c>
      <c r="FT58">
        <v>-165.92883417144401</v>
      </c>
      <c r="FU58">
        <v>-115.653130604962</v>
      </c>
      <c r="FV58">
        <v>-281.716672925838</v>
      </c>
      <c r="FW58">
        <v>-166.001584987401</v>
      </c>
      <c r="FX58">
        <v>-115.706149236182</v>
      </c>
      <c r="FY58">
        <v>-281.60881766692899</v>
      </c>
      <c r="FZ58">
        <v>-165.92690844537699</v>
      </c>
      <c r="GA58">
        <v>-115.67285775385</v>
      </c>
      <c r="GB58">
        <v>-281.36987734176699</v>
      </c>
      <c r="GC58">
        <v>-165.76275672417401</v>
      </c>
      <c r="GD58">
        <v>-115.59792175503</v>
      </c>
      <c r="GE58">
        <v>-281.560482912071</v>
      </c>
      <c r="GF58">
        <v>-165.88721330725801</v>
      </c>
      <c r="GG58">
        <v>-115.66416813372101</v>
      </c>
      <c r="GH58">
        <v>-281.76903177631999</v>
      </c>
      <c r="GI58">
        <v>-166.03471232499501</v>
      </c>
      <c r="GJ58">
        <v>-115.724314623102</v>
      </c>
      <c r="GK58">
        <v>-281.34652358</v>
      </c>
      <c r="GL58">
        <v>-165.74594331</v>
      </c>
      <c r="GM58">
        <v>-115.591442</v>
      </c>
      <c r="GN58">
        <v>-281.53188743999999</v>
      </c>
      <c r="GO58">
        <v>-165.83479617</v>
      </c>
      <c r="GP58">
        <v>-115.68813864000001</v>
      </c>
      <c r="GQ58">
        <v>-281.55397024000001</v>
      </c>
      <c r="GR58">
        <v>-165.85923473</v>
      </c>
      <c r="GS58">
        <v>-115.68587287</v>
      </c>
      <c r="GT58">
        <v>-281.97114674670001</v>
      </c>
      <c r="GU58">
        <v>-166.15700699199999</v>
      </c>
      <c r="GV58">
        <v>-115.8048978221</v>
      </c>
      <c r="GW58">
        <v>-281.32442291000001</v>
      </c>
      <c r="GX58">
        <v>-165.73038141000001</v>
      </c>
      <c r="GY58">
        <v>-115.58502670999999</v>
      </c>
      <c r="GZ58">
        <v>-281.57653166075397</v>
      </c>
      <c r="HA58">
        <v>-165.904121164793</v>
      </c>
      <c r="HB58">
        <v>-115.662882724665</v>
      </c>
    </row>
    <row r="59" spans="1:210" ht="17" x14ac:dyDescent="0.25">
      <c r="A59" s="5">
        <v>6</v>
      </c>
      <c r="B59" t="s">
        <v>39</v>
      </c>
      <c r="C59" t="s">
        <v>2</v>
      </c>
      <c r="D59" t="s">
        <v>21</v>
      </c>
      <c r="E59" s="3">
        <v>0.95</v>
      </c>
      <c r="F59" s="2">
        <v>-6.4106744526504311</v>
      </c>
      <c r="G59" s="3">
        <f t="shared" si="90"/>
        <v>2.5707064422001991</v>
      </c>
      <c r="H59" s="3">
        <f t="shared" si="91"/>
        <v>0.92737290135020434</v>
      </c>
      <c r="I59" s="3">
        <f t="shared" si="92"/>
        <v>0.42817168886197088</v>
      </c>
      <c r="J59" s="3">
        <f t="shared" si="93"/>
        <v>1.7178161974470507</v>
      </c>
      <c r="K59" s="3">
        <f t="shared" si="94"/>
        <v>0.54691928904686282</v>
      </c>
      <c r="L59" s="3">
        <f t="shared" si="95"/>
        <v>1.0945305558580358</v>
      </c>
      <c r="M59" s="3">
        <f t="shared" si="96"/>
        <v>0.46374902302605481</v>
      </c>
      <c r="N59" s="3">
        <f t="shared" si="97"/>
        <v>0.46187609920906425</v>
      </c>
      <c r="O59" s="3">
        <f t="shared" si="98"/>
        <v>0.24402901264327781</v>
      </c>
      <c r="P59" s="3">
        <f t="shared" si="99"/>
        <v>0.75832937687283852</v>
      </c>
      <c r="Q59" s="3">
        <f t="shared" si="100"/>
        <v>0.47846208142596591</v>
      </c>
      <c r="R59" s="3">
        <f t="shared" si="101"/>
        <v>0.57820330983498813</v>
      </c>
      <c r="S59" s="3">
        <f t="shared" si="102"/>
        <v>0.52288631464914559</v>
      </c>
      <c r="T59" s="3">
        <f t="shared" si="103"/>
        <v>0.18199659424435577</v>
      </c>
      <c r="U59" s="3">
        <f t="shared" si="104"/>
        <v>0.31606216785945396</v>
      </c>
      <c r="V59" s="3">
        <f t="shared" si="105"/>
        <v>2.6855779000555025E-2</v>
      </c>
      <c r="W59" s="3">
        <f t="shared" si="106"/>
        <v>0.56527913455802814</v>
      </c>
      <c r="X59" s="3">
        <f t="shared" si="107"/>
        <v>0.27065636357579592</v>
      </c>
      <c r="Y59" s="3">
        <f t="shared" si="108"/>
        <v>0.36918889107364361</v>
      </c>
      <c r="Z59" s="3">
        <f t="shared" si="109"/>
        <v>0.23435901781112545</v>
      </c>
      <c r="AA59" s="3">
        <f t="shared" si="110"/>
        <v>8.437200020145319E-2</v>
      </c>
      <c r="AB59" s="3">
        <f t="shared" si="111"/>
        <v>0.44824713503677138</v>
      </c>
      <c r="AC59" s="3">
        <f t="shared" si="112"/>
        <v>0.31330215643811243</v>
      </c>
      <c r="AD59" s="3">
        <f t="shared" si="113"/>
        <v>7.0579257590042133E-2</v>
      </c>
      <c r="AE59" s="3">
        <f t="shared" si="114"/>
        <v>0.52627261219788313</v>
      </c>
      <c r="AF59" s="3">
        <f t="shared" si="115"/>
        <v>9.7792838600083698E-2</v>
      </c>
      <c r="AG59" s="3">
        <f t="shared" si="116"/>
        <v>0.23644157968488511</v>
      </c>
      <c r="AH59" s="3">
        <f t="shared" si="117"/>
        <v>0.14587597024890719</v>
      </c>
      <c r="AI59" s="3">
        <f t="shared" si="118"/>
        <v>0.21709567924726425</v>
      </c>
      <c r="AJ59" s="3">
        <f t="shared" si="119"/>
        <v>0.29848025617821516</v>
      </c>
      <c r="AK59" s="3">
        <f t="shared" si="120"/>
        <v>0.24858681333563837</v>
      </c>
      <c r="AL59" s="3">
        <f t="shared" si="121"/>
        <v>0.14556890126152489</v>
      </c>
      <c r="AM59" s="3">
        <f t="shared" si="122"/>
        <v>0.21966924282353872</v>
      </c>
      <c r="AN59" s="3">
        <f t="shared" si="123"/>
        <v>0.30055411898484596</v>
      </c>
      <c r="AO59" s="3">
        <f t="shared" si="124"/>
        <v>0.17613539163933289</v>
      </c>
      <c r="AP59" s="3">
        <f t="shared" si="125"/>
        <v>0.29592695517581369</v>
      </c>
      <c r="AQ59" s="3">
        <f t="shared" si="126"/>
        <v>0.35188197728794002</v>
      </c>
      <c r="AR59" s="3">
        <f t="shared" si="127"/>
        <v>0.11891198457134688</v>
      </c>
      <c r="AS59" s="3">
        <f t="shared" si="128"/>
        <v>0.25308060652875231</v>
      </c>
      <c r="AT59" s="3">
        <f t="shared" si="129"/>
        <v>1.9909686860936304E-2</v>
      </c>
      <c r="AV59" s="1"/>
      <c r="AW59" s="4">
        <f t="shared" si="130"/>
        <v>-3.8399680104502321</v>
      </c>
      <c r="AX59" s="4">
        <f t="shared" si="131"/>
        <v>-5.4833015513002268</v>
      </c>
      <c r="AY59" s="4">
        <f t="shared" si="132"/>
        <v>-5.9825027637884602</v>
      </c>
      <c r="AZ59" s="4">
        <f t="shared" si="133"/>
        <v>-4.6928582552033804</v>
      </c>
      <c r="BA59" s="4">
        <f t="shared" si="134"/>
        <v>-6.9575937416972939</v>
      </c>
      <c r="BB59" s="4">
        <f t="shared" si="135"/>
        <v>-7.5052050085084669</v>
      </c>
      <c r="BC59" s="4">
        <f t="shared" si="136"/>
        <v>-6.8744234756764859</v>
      </c>
      <c r="BD59" s="4">
        <f t="shared" si="137"/>
        <v>-6.8725505518594954</v>
      </c>
      <c r="BE59" s="4">
        <f t="shared" si="58"/>
        <v>-6.6547034652937089</v>
      </c>
      <c r="BF59" s="4">
        <f t="shared" si="138"/>
        <v>-7.1690038295232696</v>
      </c>
      <c r="BG59" s="4">
        <f t="shared" si="139"/>
        <v>-6.889136534076397</v>
      </c>
      <c r="BH59" s="4">
        <f t="shared" si="140"/>
        <v>-5.832471142815443</v>
      </c>
      <c r="BI59" s="4">
        <f t="shared" si="141"/>
        <v>-6.9335607672995767</v>
      </c>
      <c r="BJ59" s="4">
        <f t="shared" si="142"/>
        <v>-6.5926710468947869</v>
      </c>
      <c r="BK59" s="4">
        <f t="shared" si="143"/>
        <v>-6.7267366205098851</v>
      </c>
      <c r="BL59" s="4">
        <f t="shared" si="144"/>
        <v>-6.4375302316509861</v>
      </c>
      <c r="BM59" s="4">
        <f t="shared" si="145"/>
        <v>-6.9759535872084593</v>
      </c>
      <c r="BN59" s="4">
        <f t="shared" si="146"/>
        <v>-6.681330816226227</v>
      </c>
      <c r="BO59" s="4">
        <f t="shared" si="147"/>
        <v>-6.7798633437240747</v>
      </c>
      <c r="BP59" s="4">
        <f t="shared" si="148"/>
        <v>-6.6450334704615566</v>
      </c>
      <c r="BQ59" s="4">
        <f t="shared" si="149"/>
        <v>-6.4950464528518843</v>
      </c>
      <c r="BR59" s="4">
        <f t="shared" si="150"/>
        <v>-6.8589215876872025</v>
      </c>
      <c r="BS59" s="4">
        <f t="shared" si="151"/>
        <v>-6.7239766090885436</v>
      </c>
      <c r="BT59" s="4">
        <f t="shared" si="152"/>
        <v>-6.340095195060389</v>
      </c>
      <c r="BU59" s="4">
        <f t="shared" si="153"/>
        <v>-5.884401840452548</v>
      </c>
      <c r="BV59" s="4">
        <f t="shared" si="154"/>
        <v>-6.3128816140503474</v>
      </c>
      <c r="BW59" s="4">
        <f t="shared" si="155"/>
        <v>-6.174232872965546</v>
      </c>
      <c r="BX59" s="4">
        <f t="shared" si="156"/>
        <v>-6.5565504228993383</v>
      </c>
      <c r="BY59" s="4">
        <f t="shared" si="157"/>
        <v>-6.6277701318976954</v>
      </c>
      <c r="BZ59" s="4">
        <f t="shared" si="158"/>
        <v>-6.112194196472216</v>
      </c>
      <c r="CA59" s="4">
        <f t="shared" si="159"/>
        <v>-6.1620876393147928</v>
      </c>
      <c r="CB59" s="4">
        <f t="shared" si="160"/>
        <v>-6.2651055513889062</v>
      </c>
      <c r="CC59" s="4">
        <f t="shared" si="161"/>
        <v>-6.1910052098268924</v>
      </c>
      <c r="CD59" s="4">
        <f t="shared" si="162"/>
        <v>-6.7112285716352771</v>
      </c>
      <c r="CE59" s="4">
        <f t="shared" si="163"/>
        <v>-6.2345390610110982</v>
      </c>
      <c r="CF59" s="4">
        <f t="shared" si="164"/>
        <v>-6.1147474974746174</v>
      </c>
      <c r="CG59" s="4">
        <f t="shared" si="165"/>
        <v>-6.0587924753624911</v>
      </c>
      <c r="CH59" s="4">
        <f t="shared" si="166"/>
        <v>-6.2917624680790842</v>
      </c>
      <c r="CI59" s="4">
        <f t="shared" si="167"/>
        <v>-6.1575938461216788</v>
      </c>
      <c r="CJ59" s="4">
        <f t="shared" si="168"/>
        <v>-6.4305841395113674</v>
      </c>
      <c r="CL59" t="s">
        <v>61</v>
      </c>
      <c r="CM59">
        <v>-277.98687243109401</v>
      </c>
      <c r="CN59">
        <v>-163.685616891991</v>
      </c>
      <c r="CO59">
        <v>-114.295136160814</v>
      </c>
      <c r="CP59">
        <v>-281.14426247322501</v>
      </c>
      <c r="CQ59">
        <v>-165.66760310825401</v>
      </c>
      <c r="CR59">
        <v>-115.46792116809701</v>
      </c>
      <c r="CS59">
        <v>-281.69948999403601</v>
      </c>
      <c r="CT59">
        <v>-165.99337452067701</v>
      </c>
      <c r="CU59">
        <v>-115.696581748748</v>
      </c>
      <c r="CV59">
        <v>-280.01817225746402</v>
      </c>
      <c r="CW59">
        <v>-164.90435962179799</v>
      </c>
      <c r="CX59">
        <v>-115.106334090313</v>
      </c>
      <c r="CY59">
        <v>-281.92138127201702</v>
      </c>
      <c r="CZ59">
        <v>-166.12335461833001</v>
      </c>
      <c r="DA59">
        <v>-115.786939022756</v>
      </c>
      <c r="DB59">
        <v>-281.529570758646</v>
      </c>
      <c r="DC59">
        <v>-165.87466591995701</v>
      </c>
      <c r="DD59">
        <v>-115.642944533692</v>
      </c>
      <c r="DE59">
        <v>-281.79002487493898</v>
      </c>
      <c r="DF59">
        <v>-166.030109525471</v>
      </c>
      <c r="DG59">
        <v>-115.74896025878699</v>
      </c>
      <c r="DH59">
        <v>-281.975265322989</v>
      </c>
      <c r="DI59">
        <v>-166.21071302542899</v>
      </c>
      <c r="DJ59">
        <v>-115.753600191573</v>
      </c>
      <c r="DK59">
        <v>-282.21156401425702</v>
      </c>
      <c r="DL59">
        <v>-166.371030636478</v>
      </c>
      <c r="DM59">
        <v>-115.829928433208</v>
      </c>
      <c r="DN59">
        <v>-282.00961989989997</v>
      </c>
      <c r="DO59">
        <v>-166.20016981439201</v>
      </c>
      <c r="DP59">
        <v>-115.79802555117099</v>
      </c>
      <c r="DQ59">
        <v>-281.74627461230602</v>
      </c>
      <c r="DR59">
        <v>-166.02152896729299</v>
      </c>
      <c r="DS59">
        <v>-115.713767107582</v>
      </c>
      <c r="DT59">
        <v>-281.816588553381</v>
      </c>
      <c r="DU59">
        <v>-166.07962547608199</v>
      </c>
      <c r="DV59">
        <v>-115.727668443285</v>
      </c>
      <c r="DW59">
        <v>-281.57347501512902</v>
      </c>
      <c r="DX59">
        <v>-165.91415600751299</v>
      </c>
      <c r="DY59">
        <v>-115.648269675666</v>
      </c>
      <c r="DZ59">
        <v>-281.76431601566998</v>
      </c>
      <c r="EA59">
        <v>-166.02372806397</v>
      </c>
      <c r="EB59">
        <v>-115.73008186207601</v>
      </c>
      <c r="EC59">
        <v>-281.74827021074401</v>
      </c>
      <c r="ED59">
        <v>-166.01445350284601</v>
      </c>
      <c r="EE59">
        <v>-115.72309697119201</v>
      </c>
      <c r="EF59">
        <v>-281.74924727535699</v>
      </c>
      <c r="EG59">
        <v>-166.02418014699401</v>
      </c>
      <c r="EH59">
        <v>-115.714808271355</v>
      </c>
      <c r="EI59">
        <v>-281.980262891932</v>
      </c>
      <c r="EJ59">
        <v>-166.18415690272201</v>
      </c>
      <c r="EK59">
        <v>-115.784989100004</v>
      </c>
      <c r="EL59">
        <v>-281.94004873912598</v>
      </c>
      <c r="EM59">
        <v>-166.16300763890499</v>
      </c>
      <c r="EN59">
        <v>-115.766393722267</v>
      </c>
      <c r="EO59">
        <v>-281.73743670395498</v>
      </c>
      <c r="EP59">
        <v>-166.01931349026199</v>
      </c>
      <c r="EQ59">
        <v>-115.707318814168</v>
      </c>
      <c r="ER59">
        <v>-281.725567844549</v>
      </c>
      <c r="ES59">
        <v>-166.01683069866701</v>
      </c>
      <c r="ET59">
        <v>-115.698147611428</v>
      </c>
      <c r="EU59">
        <v>-281.70896375912298</v>
      </c>
      <c r="EV59">
        <v>-166.01454480067099</v>
      </c>
      <c r="EW59">
        <v>-115.684068443515</v>
      </c>
      <c r="EX59">
        <v>-281.74848478286901</v>
      </c>
      <c r="EY59">
        <v>-166.00349083037099</v>
      </c>
      <c r="EZ59">
        <v>-115.73406356564701</v>
      </c>
      <c r="FA59">
        <v>-281.76131087144802</v>
      </c>
      <c r="FB59">
        <v>-166.02867790460701</v>
      </c>
      <c r="FC59">
        <v>-115.721917628493</v>
      </c>
      <c r="FD59">
        <v>-281.8378905042</v>
      </c>
      <c r="FE59">
        <v>-166.08893148089999</v>
      </c>
      <c r="FF59">
        <v>-115.7388554389</v>
      </c>
      <c r="FG59">
        <v>-282.08735011091602</v>
      </c>
      <c r="FH59">
        <v>-166.26180582122501</v>
      </c>
      <c r="FI59">
        <v>-115.81616689884601</v>
      </c>
      <c r="FJ59">
        <v>-281.7665086664</v>
      </c>
      <c r="FK59">
        <v>-166.03145564900001</v>
      </c>
      <c r="FL59">
        <v>-115.72499280060001</v>
      </c>
      <c r="FM59">
        <v>-281.997064616778</v>
      </c>
      <c r="FN59">
        <v>-166.18593161219701</v>
      </c>
      <c r="FO59">
        <v>-115.801293738605</v>
      </c>
      <c r="FP59">
        <v>-281.66971500936103</v>
      </c>
      <c r="FQ59">
        <v>-165.959111570922</v>
      </c>
      <c r="FR59">
        <v>-115.700154910691</v>
      </c>
      <c r="FS59">
        <v>-281.59252195626198</v>
      </c>
      <c r="FT59">
        <v>-165.92883135662299</v>
      </c>
      <c r="FU59">
        <v>-115.653128576065</v>
      </c>
      <c r="FV59">
        <v>-281.71746518051702</v>
      </c>
      <c r="FW59">
        <v>-166.00158015047299</v>
      </c>
      <c r="FX59">
        <v>-115.706144628988</v>
      </c>
      <c r="FY59">
        <v>-281.60957962019</v>
      </c>
      <c r="FZ59">
        <v>-165.92689814461701</v>
      </c>
      <c r="GA59">
        <v>-115.672861564258</v>
      </c>
      <c r="GB59">
        <v>-281.370640186831</v>
      </c>
      <c r="GC59">
        <v>-165.76274623185901</v>
      </c>
      <c r="GD59">
        <v>-115.59790987417099</v>
      </c>
      <c r="GE59">
        <v>-281.56122609977302</v>
      </c>
      <c r="GF59">
        <v>-165.88720326779199</v>
      </c>
      <c r="GG59">
        <v>-115.66415683758601</v>
      </c>
      <c r="GH59">
        <v>-281.76969896097103</v>
      </c>
      <c r="GI59">
        <v>-166.03470151852</v>
      </c>
      <c r="GJ59">
        <v>-115.724302419393</v>
      </c>
      <c r="GK59">
        <v>-281.34729179999999</v>
      </c>
      <c r="GL59">
        <v>-165.74593006000001</v>
      </c>
      <c r="GM59">
        <v>-115.59142636999999</v>
      </c>
      <c r="GN59">
        <v>-281.53260532000002</v>
      </c>
      <c r="GO59">
        <v>-165.83476353</v>
      </c>
      <c r="GP59">
        <v>-115.68809732</v>
      </c>
      <c r="GQ59">
        <v>-281.55469861</v>
      </c>
      <c r="GR59">
        <v>-165.85920637999999</v>
      </c>
      <c r="GS59">
        <v>-115.68583692999999</v>
      </c>
      <c r="GT59">
        <v>-281.97191632279998</v>
      </c>
      <c r="GU59">
        <v>-166.15700027849999</v>
      </c>
      <c r="GV59">
        <v>-115.804889483</v>
      </c>
      <c r="GW59">
        <v>-281.3251922</v>
      </c>
      <c r="GX59">
        <v>-165.73036834000001</v>
      </c>
      <c r="GY59">
        <v>-115.58501111</v>
      </c>
      <c r="GZ59">
        <v>-281.57723442519301</v>
      </c>
      <c r="HA59">
        <v>-165.90411296417099</v>
      </c>
      <c r="HB59">
        <v>-115.662873673316</v>
      </c>
    </row>
    <row r="60" spans="1:210" ht="17" x14ac:dyDescent="0.25">
      <c r="A60" s="5">
        <v>6</v>
      </c>
      <c r="B60" t="s">
        <v>39</v>
      </c>
      <c r="C60" t="s">
        <v>2</v>
      </c>
      <c r="D60" t="s">
        <v>21</v>
      </c>
      <c r="E60" s="3">
        <v>1</v>
      </c>
      <c r="F60" s="2">
        <v>-6.6569838192282837</v>
      </c>
      <c r="G60" s="3">
        <f t="shared" si="90"/>
        <v>2.1042796684018912</v>
      </c>
      <c r="H60" s="3">
        <f t="shared" si="91"/>
        <v>0.74675828049343274</v>
      </c>
      <c r="I60" s="3">
        <f t="shared" si="92"/>
        <v>0.45049867043998937</v>
      </c>
      <c r="J60" s="3">
        <f t="shared" si="93"/>
        <v>1.494500662682535</v>
      </c>
      <c r="K60" s="3">
        <f t="shared" si="94"/>
        <v>0.364412173003827</v>
      </c>
      <c r="L60" s="3">
        <f t="shared" si="95"/>
        <v>0.92788315260004062</v>
      </c>
      <c r="M60" s="3">
        <f t="shared" si="96"/>
        <v>0.32739251800954339</v>
      </c>
      <c r="N60" s="3">
        <f t="shared" si="97"/>
        <v>0.47025344610048148</v>
      </c>
      <c r="O60" s="3">
        <f t="shared" si="98"/>
        <v>0.24000177557417324</v>
      </c>
      <c r="P60" s="3">
        <f t="shared" si="99"/>
        <v>0.57420101099750731</v>
      </c>
      <c r="Q60" s="3">
        <f t="shared" si="100"/>
        <v>0.35983264384331193</v>
      </c>
      <c r="R60" s="3">
        <f t="shared" si="101"/>
        <v>0.5430212821789997</v>
      </c>
      <c r="S60" s="3">
        <f t="shared" si="102"/>
        <v>0.4209431716729064</v>
      </c>
      <c r="T60" s="3">
        <f t="shared" si="103"/>
        <v>0.1101020154174277</v>
      </c>
      <c r="U60" s="3">
        <f t="shared" si="104"/>
        <v>0.22529641175334714</v>
      </c>
      <c r="V60" s="3">
        <f t="shared" si="105"/>
        <v>6.2105335531867922E-3</v>
      </c>
      <c r="W60" s="3">
        <f t="shared" si="106"/>
        <v>0.41228179045853519</v>
      </c>
      <c r="X60" s="3">
        <f t="shared" si="107"/>
        <v>0.15971492139076915</v>
      </c>
      <c r="Y60" s="3">
        <f t="shared" si="108"/>
        <v>0.27199501359906009</v>
      </c>
      <c r="Z60" s="3">
        <f t="shared" si="109"/>
        <v>0.16499619067433269</v>
      </c>
      <c r="AA60" s="3">
        <f t="shared" si="110"/>
        <v>5.1917693028518563E-2</v>
      </c>
      <c r="AB60" s="3">
        <f t="shared" si="111"/>
        <v>0.37616599324493638</v>
      </c>
      <c r="AC60" s="3">
        <f t="shared" si="112"/>
        <v>0.24857281992712732</v>
      </c>
      <c r="AD60" s="3">
        <f t="shared" si="113"/>
        <v>5.2778158733981506E-2</v>
      </c>
      <c r="AE60" s="3">
        <f t="shared" si="114"/>
        <v>0.52026103883296404</v>
      </c>
      <c r="AF60" s="3">
        <f t="shared" si="115"/>
        <v>6.2604141773245914E-2</v>
      </c>
      <c r="AG60" s="3">
        <f t="shared" si="116"/>
        <v>0.2030972336699266</v>
      </c>
      <c r="AH60" s="3">
        <f t="shared" si="117"/>
        <v>9.8285218377880845E-2</v>
      </c>
      <c r="AI60" s="3">
        <f t="shared" si="118"/>
        <v>0.15449754637711077</v>
      </c>
      <c r="AJ60" s="3">
        <f t="shared" si="119"/>
        <v>0.2779682146575766</v>
      </c>
      <c r="AK60" s="3">
        <f t="shared" si="120"/>
        <v>0.2368297592317159</v>
      </c>
      <c r="AL60" s="3">
        <f t="shared" si="121"/>
        <v>0.13786810305503572</v>
      </c>
      <c r="AM60" s="3">
        <f t="shared" si="122"/>
        <v>0.22336104213189678</v>
      </c>
      <c r="AN60" s="3">
        <f t="shared" si="123"/>
        <v>0.25487003212220305</v>
      </c>
      <c r="AO60" s="3">
        <f t="shared" si="124"/>
        <v>0.16273112636834686</v>
      </c>
      <c r="AP60" s="3">
        <f t="shared" si="125"/>
        <v>0.28320667524062237</v>
      </c>
      <c r="AQ60" s="3">
        <f t="shared" si="126"/>
        <v>0.33864713956476056</v>
      </c>
      <c r="AR60" s="3">
        <f t="shared" si="127"/>
        <v>0.11145876839203339</v>
      </c>
      <c r="AS60" s="3">
        <f t="shared" si="128"/>
        <v>0.23844642263409366</v>
      </c>
      <c r="AT60" s="3">
        <f t="shared" si="129"/>
        <v>3.6764822722963331E-3</v>
      </c>
      <c r="AV60" s="1"/>
      <c r="AW60" s="4">
        <f t="shared" si="130"/>
        <v>-4.5527041508263926</v>
      </c>
      <c r="AX60" s="4">
        <f t="shared" si="131"/>
        <v>-5.910225538734851</v>
      </c>
      <c r="AY60" s="4">
        <f t="shared" si="132"/>
        <v>-6.2064851487882944</v>
      </c>
      <c r="AZ60" s="4">
        <f t="shared" si="133"/>
        <v>-5.1624831565457487</v>
      </c>
      <c r="BA60" s="4">
        <f t="shared" si="134"/>
        <v>-7.0213959922321107</v>
      </c>
      <c r="BB60" s="4">
        <f t="shared" si="135"/>
        <v>-7.5848669718283244</v>
      </c>
      <c r="BC60" s="4">
        <f t="shared" si="136"/>
        <v>-6.9843763372378271</v>
      </c>
      <c r="BD60" s="4">
        <f t="shared" si="137"/>
        <v>-7.1272372653287652</v>
      </c>
      <c r="BE60" s="4">
        <f t="shared" ref="BE60:BE62" si="169">627.5095*(DK60-DL60-DM60)</f>
        <v>-6.896985594802457</v>
      </c>
      <c r="BF60" s="4">
        <f t="shared" si="138"/>
        <v>-7.2311848302257911</v>
      </c>
      <c r="BG60" s="4">
        <f t="shared" si="139"/>
        <v>-7.0168164630715957</v>
      </c>
      <c r="BH60" s="4">
        <f t="shared" si="140"/>
        <v>-6.1139625370492841</v>
      </c>
      <c r="BI60" s="4">
        <f t="shared" si="141"/>
        <v>-7.0779269909011902</v>
      </c>
      <c r="BJ60" s="4">
        <f t="shared" si="142"/>
        <v>-6.7670858346457115</v>
      </c>
      <c r="BK60" s="4">
        <f t="shared" si="143"/>
        <v>-6.8822802309816309</v>
      </c>
      <c r="BL60" s="4">
        <f t="shared" si="144"/>
        <v>-6.6631943527814705</v>
      </c>
      <c r="BM60" s="4">
        <f t="shared" si="145"/>
        <v>-7.0692656096868189</v>
      </c>
      <c r="BN60" s="4">
        <f t="shared" si="146"/>
        <v>-6.8166987406190529</v>
      </c>
      <c r="BO60" s="4">
        <f t="shared" si="147"/>
        <v>-6.9289788328273438</v>
      </c>
      <c r="BP60" s="4">
        <f t="shared" si="148"/>
        <v>-6.8219800099026164</v>
      </c>
      <c r="BQ60" s="4">
        <f t="shared" si="149"/>
        <v>-6.7089015122568023</v>
      </c>
      <c r="BR60" s="4">
        <f t="shared" si="150"/>
        <v>-7.0331498124732201</v>
      </c>
      <c r="BS60" s="4">
        <f t="shared" si="151"/>
        <v>-6.9055566391554111</v>
      </c>
      <c r="BT60" s="4">
        <f t="shared" si="152"/>
        <v>-6.6042056604943022</v>
      </c>
      <c r="BU60" s="4">
        <f t="shared" si="153"/>
        <v>-6.1367227803953197</v>
      </c>
      <c r="BV60" s="4">
        <f t="shared" si="154"/>
        <v>-6.5943796774550378</v>
      </c>
      <c r="BW60" s="4">
        <f t="shared" si="155"/>
        <v>-6.4538865855583571</v>
      </c>
      <c r="BX60" s="4">
        <f t="shared" si="156"/>
        <v>-6.7552690376061646</v>
      </c>
      <c r="BY60" s="4">
        <f t="shared" si="157"/>
        <v>-6.8114813656053945</v>
      </c>
      <c r="BZ60" s="4">
        <f t="shared" si="158"/>
        <v>-6.3790156045707072</v>
      </c>
      <c r="CA60" s="4">
        <f t="shared" si="159"/>
        <v>-6.4201540599965679</v>
      </c>
      <c r="CB60" s="4">
        <f t="shared" si="160"/>
        <v>-6.519115716173248</v>
      </c>
      <c r="CC60" s="4">
        <f t="shared" si="161"/>
        <v>-6.433622777096387</v>
      </c>
      <c r="CD60" s="4">
        <f t="shared" si="162"/>
        <v>-6.9118538513504868</v>
      </c>
      <c r="CE60" s="4">
        <f t="shared" si="163"/>
        <v>-6.4942526928599369</v>
      </c>
      <c r="CF60" s="4">
        <f t="shared" si="164"/>
        <v>-6.3737771439876614</v>
      </c>
      <c r="CG60" s="4">
        <f t="shared" si="165"/>
        <v>-6.3183366796635232</v>
      </c>
      <c r="CH60" s="4">
        <f t="shared" si="166"/>
        <v>-6.5455250508362504</v>
      </c>
      <c r="CI60" s="4">
        <f t="shared" si="167"/>
        <v>-6.4185373965941901</v>
      </c>
      <c r="CJ60" s="4">
        <f t="shared" si="168"/>
        <v>-6.6533073369559874</v>
      </c>
      <c r="CL60" t="s">
        <v>60</v>
      </c>
      <c r="CM60">
        <v>-277.98786594240602</v>
      </c>
      <c r="CN60">
        <v>-163.68559741617099</v>
      </c>
      <c r="CO60">
        <v>-114.295013330655</v>
      </c>
      <c r="CP60">
        <v>-281.14473076558301</v>
      </c>
      <c r="CQ60">
        <v>-165.66756246356999</v>
      </c>
      <c r="CR60">
        <v>-115.467749758487</v>
      </c>
      <c r="CS60">
        <v>-281.69981253940199</v>
      </c>
      <c r="CT60">
        <v>-165.993356400453</v>
      </c>
      <c r="CU60">
        <v>-115.696565475702</v>
      </c>
      <c r="CV60">
        <v>-280.01891759570702</v>
      </c>
      <c r="CW60">
        <v>-164.904359480012</v>
      </c>
      <c r="CX60">
        <v>-115.106331175455</v>
      </c>
      <c r="CY60">
        <v>-281.92148759055198</v>
      </c>
      <c r="CZ60">
        <v>-166.123354452119</v>
      </c>
      <c r="DA60">
        <v>-115.786943832148</v>
      </c>
      <c r="DB60">
        <v>-281.529701087923</v>
      </c>
      <c r="DC60">
        <v>-165.87466547078699</v>
      </c>
      <c r="DD60">
        <v>-115.64294836272499</v>
      </c>
      <c r="DE60">
        <v>-281.79020704455201</v>
      </c>
      <c r="DF60">
        <v>-166.03010932231001</v>
      </c>
      <c r="DG60">
        <v>-115.74896741053</v>
      </c>
      <c r="DH60">
        <v>-281.97565791998898</v>
      </c>
      <c r="DI60">
        <v>-166.210706735146</v>
      </c>
      <c r="DJ60">
        <v>-115.75359320976</v>
      </c>
      <c r="DK60">
        <v>-282.21193864246197</v>
      </c>
      <c r="DL60">
        <v>-166.371025665025</v>
      </c>
      <c r="DM60">
        <v>-115.829921931732</v>
      </c>
      <c r="DN60">
        <v>-282.00972072540799</v>
      </c>
      <c r="DO60">
        <v>-166.20016880332301</v>
      </c>
      <c r="DP60">
        <v>-115.79802829601999</v>
      </c>
      <c r="DQ60">
        <v>-281.74647628217002</v>
      </c>
      <c r="DR60">
        <v>-166.021528406089</v>
      </c>
      <c r="DS60">
        <v>-115.71376586773999</v>
      </c>
      <c r="DT60">
        <v>-281.81703138589</v>
      </c>
      <c r="DU60">
        <v>-166.07962312438499</v>
      </c>
      <c r="DV60">
        <v>-115.72766504241901</v>
      </c>
      <c r="DW60">
        <v>-281.57370305051001</v>
      </c>
      <c r="DX60">
        <v>-165.91415567121601</v>
      </c>
      <c r="DY60">
        <v>-115.64826798513199</v>
      </c>
      <c r="DZ60">
        <v>-281.76459528200701</v>
      </c>
      <c r="EA60">
        <v>-166.02372791461701</v>
      </c>
      <c r="EB60">
        <v>-115.730083330121</v>
      </c>
      <c r="EC60">
        <v>-281.748519908209</v>
      </c>
      <c r="ED60">
        <v>-166.01445332398399</v>
      </c>
      <c r="EE60">
        <v>-115.72309897300801</v>
      </c>
      <c r="EF60">
        <v>-281.74960281729199</v>
      </c>
      <c r="EG60">
        <v>-166.02418003252501</v>
      </c>
      <c r="EH60">
        <v>-115.714804309106</v>
      </c>
      <c r="EI60">
        <v>-281.98041148440001</v>
      </c>
      <c r="EJ60">
        <v>-166.18415606552099</v>
      </c>
      <c r="EK60">
        <v>-115.784989827506</v>
      </c>
      <c r="EL60">
        <v>-281.940261592963</v>
      </c>
      <c r="EM60">
        <v>-166.163007039935</v>
      </c>
      <c r="EN60">
        <v>-115.76639145256399</v>
      </c>
      <c r="EO60">
        <v>-281.73767126544999</v>
      </c>
      <c r="EP60">
        <v>-166.01931304447501</v>
      </c>
      <c r="EQ60">
        <v>-115.707316190802</v>
      </c>
      <c r="ER60">
        <v>-281.72584486302299</v>
      </c>
      <c r="ES60">
        <v>-166.01683039962501</v>
      </c>
      <c r="ET60">
        <v>-115.698142946696</v>
      </c>
      <c r="EU60">
        <v>-281.70929636240402</v>
      </c>
      <c r="EV60">
        <v>-166.01454468093701</v>
      </c>
      <c r="EW60">
        <v>-115.68406036681399</v>
      </c>
      <c r="EX60">
        <v>-281.74876248712502</v>
      </c>
      <c r="EY60">
        <v>-166.00349049054299</v>
      </c>
      <c r="EZ60">
        <v>-115.734063959393</v>
      </c>
      <c r="FA60">
        <v>-281.76159808109901</v>
      </c>
      <c r="FB60">
        <v>-166.028677497545</v>
      </c>
      <c r="FC60">
        <v>-115.721915879021</v>
      </c>
      <c r="FD60">
        <v>-281.83831013410003</v>
      </c>
      <c r="FE60">
        <v>-166.08893073979999</v>
      </c>
      <c r="FF60">
        <v>-115.73885492310001</v>
      </c>
      <c r="FG60">
        <v>-282.08775339868401</v>
      </c>
      <c r="FH60">
        <v>-166.26180539937499</v>
      </c>
      <c r="FI60">
        <v>-115.816168509468</v>
      </c>
      <c r="FJ60">
        <v>-281.76695355229998</v>
      </c>
      <c r="FK60">
        <v>-166.03145497840001</v>
      </c>
      <c r="FL60">
        <v>-115.7249897614</v>
      </c>
      <c r="FM60">
        <v>-281.99750926732202</v>
      </c>
      <c r="FN60">
        <v>-166.18593153361101</v>
      </c>
      <c r="FO60">
        <v>-115.801292811195</v>
      </c>
      <c r="FP60">
        <v>-281.67002036623802</v>
      </c>
      <c r="FQ60">
        <v>-165.959106998908</v>
      </c>
      <c r="FR60">
        <v>-115.700148161325</v>
      </c>
      <c r="FS60">
        <v>-281.59280476422703</v>
      </c>
      <c r="FT60">
        <v>-165.928829035821</v>
      </c>
      <c r="FU60">
        <v>-115.653120942358</v>
      </c>
      <c r="FV60">
        <v>-281.71787868887901</v>
      </c>
      <c r="FW60">
        <v>-166.00157604802601</v>
      </c>
      <c r="FX60">
        <v>-115.706137032835</v>
      </c>
      <c r="FY60">
        <v>-281.60996539227199</v>
      </c>
      <c r="FZ60">
        <v>-165.92688835911</v>
      </c>
      <c r="GA60">
        <v>-115.67284586684499</v>
      </c>
      <c r="GB60">
        <v>-281.37102346582202</v>
      </c>
      <c r="GC60">
        <v>-165.76273701544599</v>
      </c>
      <c r="GD60">
        <v>-115.59789757862799</v>
      </c>
      <c r="GE60">
        <v>-281.56159114469602</v>
      </c>
      <c r="GF60">
        <v>-165.88719460520699</v>
      </c>
      <c r="GG60">
        <v>-115.66414390940599</v>
      </c>
      <c r="GH60">
        <v>-281.76999552302601</v>
      </c>
      <c r="GI60">
        <v>-166.03469215153501</v>
      </c>
      <c r="GJ60">
        <v>-115.724288631712</v>
      </c>
      <c r="GK60">
        <v>-281.34767756999997</v>
      </c>
      <c r="GL60">
        <v>-165.74591839999999</v>
      </c>
      <c r="GM60">
        <v>-115.59140992</v>
      </c>
      <c r="GN60">
        <v>-281.53295043000003</v>
      </c>
      <c r="GO60">
        <v>-165.83473475</v>
      </c>
      <c r="GP60">
        <v>-115.68805842</v>
      </c>
      <c r="GQ60">
        <v>-281.55505161000002</v>
      </c>
      <c r="GR60">
        <v>-165.85918138</v>
      </c>
      <c r="GS60">
        <v>-115.68580132</v>
      </c>
      <c r="GT60">
        <v>-281.97230171799998</v>
      </c>
      <c r="GU60">
        <v>-166.1569943314</v>
      </c>
      <c r="GV60">
        <v>-115.8048764289</v>
      </c>
      <c r="GW60">
        <v>-281.32558040999999</v>
      </c>
      <c r="GX60">
        <v>-165.73035686</v>
      </c>
      <c r="GY60">
        <v>-115.58499496</v>
      </c>
      <c r="GZ60">
        <v>-281.577570431982</v>
      </c>
      <c r="HA60">
        <v>-165.904105840711</v>
      </c>
      <c r="HB60">
        <v>-115.66286187157201</v>
      </c>
    </row>
    <row r="61" spans="1:210" ht="17" x14ac:dyDescent="0.25">
      <c r="A61" s="5">
        <v>6</v>
      </c>
      <c r="B61" t="s">
        <v>39</v>
      </c>
      <c r="C61" t="s">
        <v>2</v>
      </c>
      <c r="D61" t="s">
        <v>21</v>
      </c>
      <c r="E61" s="3">
        <v>1.05</v>
      </c>
      <c r="F61" s="2">
        <v>-6.7413131195856257</v>
      </c>
      <c r="G61" s="3">
        <f t="shared" si="90"/>
        <v>1.738114893062539</v>
      </c>
      <c r="H61" s="3">
        <f t="shared" si="91"/>
        <v>0.58991629183587513</v>
      </c>
      <c r="I61" s="3">
        <f t="shared" si="92"/>
        <v>0.445365936218729</v>
      </c>
      <c r="J61" s="3">
        <f t="shared" si="93"/>
        <v>1.3059702732316225</v>
      </c>
      <c r="K61" s="3">
        <f t="shared" si="94"/>
        <v>0.20833167123717899</v>
      </c>
      <c r="L61" s="3">
        <f t="shared" si="95"/>
        <v>0.78555958300018336</v>
      </c>
      <c r="M61" s="3">
        <f t="shared" si="96"/>
        <v>0.20856070344217503</v>
      </c>
      <c r="N61" s="3">
        <f t="shared" si="97"/>
        <v>0.47056783358375931</v>
      </c>
      <c r="O61" s="3">
        <f t="shared" si="98"/>
        <v>0.2320469909386258</v>
      </c>
      <c r="P61" s="3">
        <f t="shared" si="99"/>
        <v>0.41782528734285052</v>
      </c>
      <c r="Q61" s="3">
        <f t="shared" si="100"/>
        <v>0.26665090881957809</v>
      </c>
      <c r="R61" s="3">
        <f t="shared" si="101"/>
        <v>0.50800257032836083</v>
      </c>
      <c r="S61" s="3">
        <f t="shared" si="102"/>
        <v>0.33558911065476504</v>
      </c>
      <c r="T61" s="3">
        <f t="shared" si="103"/>
        <v>4.6267576322299497E-2</v>
      </c>
      <c r="U61" s="3">
        <f t="shared" si="104"/>
        <v>0.14563272044307496</v>
      </c>
      <c r="V61" s="3">
        <f t="shared" si="105"/>
        <v>1.5149038750783994E-2</v>
      </c>
      <c r="W61" s="3">
        <f t="shared" si="106"/>
        <v>0.28338728310014361</v>
      </c>
      <c r="X61" s="3">
        <f t="shared" si="107"/>
        <v>6.7767470580067268E-2</v>
      </c>
      <c r="Y61" s="3">
        <f t="shared" si="108"/>
        <v>0.19616198981874167</v>
      </c>
      <c r="Z61" s="3">
        <f t="shared" si="109"/>
        <v>0.11139279574277605</v>
      </c>
      <c r="AA61" s="3">
        <f t="shared" si="110"/>
        <v>2.6913498483905229E-2</v>
      </c>
      <c r="AB61" s="3">
        <f t="shared" si="111"/>
        <v>0.31075114381402535</v>
      </c>
      <c r="AC61" s="3">
        <f t="shared" si="112"/>
        <v>0.19623927515028683</v>
      </c>
      <c r="AD61" s="3">
        <f t="shared" si="113"/>
        <v>3.5895761594011866E-2</v>
      </c>
      <c r="AE61" s="3">
        <f t="shared" si="114"/>
        <v>0.51278968027733107</v>
      </c>
      <c r="AF61" s="3">
        <f t="shared" si="115"/>
        <v>3.4913709223284073E-2</v>
      </c>
      <c r="AG61" s="3">
        <f t="shared" si="116"/>
        <v>0.1761280272900505</v>
      </c>
      <c r="AH61" s="3">
        <f t="shared" si="117"/>
        <v>5.741957535647213E-2</v>
      </c>
      <c r="AI61" s="3">
        <f t="shared" si="118"/>
        <v>0.10381041395140844</v>
      </c>
      <c r="AJ61" s="3">
        <f t="shared" si="119"/>
        <v>0.2565287104822529</v>
      </c>
      <c r="AK61" s="3">
        <f t="shared" si="120"/>
        <v>0.22409490555738376</v>
      </c>
      <c r="AL61" s="3">
        <f t="shared" si="121"/>
        <v>0.13074534612309296</v>
      </c>
      <c r="AM61" s="3">
        <f t="shared" si="122"/>
        <v>0.22580125324245603</v>
      </c>
      <c r="AN61" s="3">
        <f t="shared" si="123"/>
        <v>0.21402410487016699</v>
      </c>
      <c r="AO61" s="3">
        <f t="shared" si="124"/>
        <v>0.15073144337813105</v>
      </c>
      <c r="AP61" s="3">
        <f t="shared" si="125"/>
        <v>0.26944996567446111</v>
      </c>
      <c r="AQ61" s="3">
        <f t="shared" si="126"/>
        <v>0.32420016952715702</v>
      </c>
      <c r="AR61" s="3">
        <f t="shared" si="127"/>
        <v>0.10402609953278574</v>
      </c>
      <c r="AS61" s="3">
        <f t="shared" si="128"/>
        <v>0.22468971305009777</v>
      </c>
      <c r="AT61" s="3">
        <f t="shared" si="129"/>
        <v>2.1310724586268037E-2</v>
      </c>
      <c r="AV61" s="1"/>
      <c r="AW61" s="4">
        <f t="shared" si="130"/>
        <v>-5.0031982265230868</v>
      </c>
      <c r="AX61" s="4">
        <f t="shared" si="131"/>
        <v>-6.1513968277497506</v>
      </c>
      <c r="AY61" s="4">
        <f t="shared" si="132"/>
        <v>-6.2959471833668967</v>
      </c>
      <c r="AZ61" s="4">
        <f t="shared" si="133"/>
        <v>-5.4353428463540032</v>
      </c>
      <c r="BA61" s="4">
        <f t="shared" si="134"/>
        <v>-6.9496447908228047</v>
      </c>
      <c r="BB61" s="4">
        <f t="shared" si="135"/>
        <v>-7.5268727025858091</v>
      </c>
      <c r="BC61" s="4">
        <f t="shared" si="136"/>
        <v>-6.9498738230278008</v>
      </c>
      <c r="BD61" s="4">
        <f t="shared" si="137"/>
        <v>-7.211880953169385</v>
      </c>
      <c r="BE61" s="4">
        <f t="shared" si="169"/>
        <v>-6.9733601105242515</v>
      </c>
      <c r="BF61" s="4">
        <f t="shared" si="138"/>
        <v>-7.1591384069284763</v>
      </c>
      <c r="BG61" s="4">
        <f t="shared" si="139"/>
        <v>-7.0079640284052038</v>
      </c>
      <c r="BH61" s="4">
        <f t="shared" si="140"/>
        <v>-6.2333105492572649</v>
      </c>
      <c r="BI61" s="4">
        <f t="shared" si="141"/>
        <v>-7.0769022302403908</v>
      </c>
      <c r="BJ61" s="4">
        <f t="shared" si="142"/>
        <v>-6.7875806959079252</v>
      </c>
      <c r="BK61" s="4">
        <f t="shared" si="143"/>
        <v>-6.8869458400287007</v>
      </c>
      <c r="BL61" s="4">
        <f t="shared" si="144"/>
        <v>-6.7261640808348417</v>
      </c>
      <c r="BM61" s="4">
        <f t="shared" si="145"/>
        <v>-7.0247004026857693</v>
      </c>
      <c r="BN61" s="4">
        <f t="shared" si="146"/>
        <v>-6.809080590165693</v>
      </c>
      <c r="BO61" s="4">
        <f t="shared" si="147"/>
        <v>-6.9374751094043674</v>
      </c>
      <c r="BP61" s="4">
        <f t="shared" si="148"/>
        <v>-6.8527059153284018</v>
      </c>
      <c r="BQ61" s="4">
        <f t="shared" si="149"/>
        <v>-6.768226618069531</v>
      </c>
      <c r="BR61" s="4">
        <f t="shared" si="150"/>
        <v>-7.0520642633996511</v>
      </c>
      <c r="BS61" s="4">
        <f t="shared" si="151"/>
        <v>-6.9375523947359126</v>
      </c>
      <c r="BT61" s="4">
        <f t="shared" si="152"/>
        <v>-6.7054173579916139</v>
      </c>
      <c r="BU61" s="4">
        <f t="shared" si="153"/>
        <v>-6.2285234393082947</v>
      </c>
      <c r="BV61" s="4">
        <f t="shared" si="154"/>
        <v>-6.7063994103623417</v>
      </c>
      <c r="BW61" s="4">
        <f t="shared" si="155"/>
        <v>-6.5651850922955752</v>
      </c>
      <c r="BX61" s="4">
        <f t="shared" si="156"/>
        <v>-6.7987326949420979</v>
      </c>
      <c r="BY61" s="4">
        <f t="shared" si="157"/>
        <v>-6.8451235335370342</v>
      </c>
      <c r="BZ61" s="4">
        <f t="shared" si="158"/>
        <v>-6.4847844091033728</v>
      </c>
      <c r="CA61" s="4">
        <f t="shared" si="159"/>
        <v>-6.517218214028242</v>
      </c>
      <c r="CB61" s="4">
        <f t="shared" si="160"/>
        <v>-6.6105677734625328</v>
      </c>
      <c r="CC61" s="4">
        <f t="shared" si="161"/>
        <v>-6.5155118663431697</v>
      </c>
      <c r="CD61" s="4">
        <f t="shared" si="162"/>
        <v>-6.9553372244557927</v>
      </c>
      <c r="CE61" s="4">
        <f t="shared" si="163"/>
        <v>-6.5905816762074947</v>
      </c>
      <c r="CF61" s="4">
        <f t="shared" si="164"/>
        <v>-6.4718631539111646</v>
      </c>
      <c r="CG61" s="4">
        <f t="shared" si="165"/>
        <v>-6.4171129500584687</v>
      </c>
      <c r="CH61" s="4">
        <f t="shared" si="166"/>
        <v>-6.63728702005284</v>
      </c>
      <c r="CI61" s="4">
        <f t="shared" si="167"/>
        <v>-6.516623406535528</v>
      </c>
      <c r="CJ61" s="4">
        <f t="shared" si="168"/>
        <v>-6.7200023949993577</v>
      </c>
      <c r="CL61" t="s">
        <v>59</v>
      </c>
      <c r="CM61">
        <v>-277.98844484266402</v>
      </c>
      <c r="CN61">
        <v>-163.68557674737099</v>
      </c>
      <c r="CO61">
        <v>-114.294894991736</v>
      </c>
      <c r="CP61">
        <v>-281.14493128020001</v>
      </c>
      <c r="CQ61">
        <v>-165.66752589502499</v>
      </c>
      <c r="CR61">
        <v>-115.467602510752</v>
      </c>
      <c r="CS61">
        <v>-281.69992182439103</v>
      </c>
      <c r="CT61">
        <v>-165.99333934860601</v>
      </c>
      <c r="CU61">
        <v>-115.69654924571699</v>
      </c>
      <c r="CV61">
        <v>-280.01935476824701</v>
      </c>
      <c r="CW61">
        <v>-164.90435938347801</v>
      </c>
      <c r="CX61">
        <v>-115.106333614953</v>
      </c>
      <c r="CY61">
        <v>-281.92137277677199</v>
      </c>
      <c r="CZ61">
        <v>-166.123354371217</v>
      </c>
      <c r="DA61">
        <v>-115.786943442083</v>
      </c>
      <c r="DB61">
        <v>-281.529608334069</v>
      </c>
      <c r="DC61">
        <v>-165.874665164399</v>
      </c>
      <c r="DD61">
        <v>-115.642948335006</v>
      </c>
      <c r="DE61">
        <v>-281.79014853465702</v>
      </c>
      <c r="DF61">
        <v>-166.030109214303</v>
      </c>
      <c r="DG61">
        <v>-115.74896399189601</v>
      </c>
      <c r="DH61">
        <v>-281.97579338314802</v>
      </c>
      <c r="DI61">
        <v>-166.21070369858799</v>
      </c>
      <c r="DJ61">
        <v>-115.75359682118</v>
      </c>
      <c r="DK61">
        <v>-282.21205892657201</v>
      </c>
      <c r="DL61">
        <v>-166.37102143016801</v>
      </c>
      <c r="DM61">
        <v>-115.82992474016601</v>
      </c>
      <c r="DN61">
        <v>-282.009604592024</v>
      </c>
      <c r="DO61">
        <v>-166.20016797204701</v>
      </c>
      <c r="DP61">
        <v>-115.798027807191</v>
      </c>
      <c r="DQ61">
        <v>-281.74646404626998</v>
      </c>
      <c r="DR61">
        <v>-166.02152794997099</v>
      </c>
      <c r="DS61">
        <v>-115.71376819520999</v>
      </c>
      <c r="DT61">
        <v>-281.81721864604299</v>
      </c>
      <c r="DU61">
        <v>-166.07962041220301</v>
      </c>
      <c r="DV61">
        <v>-115.727664821598</v>
      </c>
      <c r="DW61">
        <v>-281.57370444081602</v>
      </c>
      <c r="DX61">
        <v>-165.91415546304901</v>
      </c>
      <c r="DY61">
        <v>-115.64827121666499</v>
      </c>
      <c r="DZ61">
        <v>-281.76462775054802</v>
      </c>
      <c r="EA61">
        <v>-166.023727862149</v>
      </c>
      <c r="EB61">
        <v>-115.730083190491</v>
      </c>
      <c r="EC61">
        <v>-281.748526947882</v>
      </c>
      <c r="ED61">
        <v>-166.014453236115</v>
      </c>
      <c r="EE61">
        <v>-115.72309866542901</v>
      </c>
      <c r="EF61">
        <v>-281.74970609405199</v>
      </c>
      <c r="EG61">
        <v>-166.02417999459101</v>
      </c>
      <c r="EH61">
        <v>-115.714807275155</v>
      </c>
      <c r="EI61">
        <v>-281.98034068589902</v>
      </c>
      <c r="EJ61">
        <v>-166.18415539187501</v>
      </c>
      <c r="EK61">
        <v>-115.78499072182601</v>
      </c>
      <c r="EL61">
        <v>-281.940251885652</v>
      </c>
      <c r="EM61">
        <v>-166.16300657120701</v>
      </c>
      <c r="EN61">
        <v>-115.766394354276</v>
      </c>
      <c r="EO61">
        <v>-281.73768767625597</v>
      </c>
      <c r="EP61">
        <v>-166.01931269272299</v>
      </c>
      <c r="EQ61">
        <v>-115.707319413682</v>
      </c>
      <c r="ER61">
        <v>-281.72589805480402</v>
      </c>
      <c r="ES61">
        <v>-166.016830177153</v>
      </c>
      <c r="ET61">
        <v>-115.69814739610401</v>
      </c>
      <c r="EU61">
        <v>-281.70939741192802</v>
      </c>
      <c r="EV61">
        <v>-166.014544622664</v>
      </c>
      <c r="EW61">
        <v>-115.684066934041</v>
      </c>
      <c r="EX61">
        <v>-281.74879331450097</v>
      </c>
      <c r="EY61">
        <v>-166.003490286247</v>
      </c>
      <c r="EZ61">
        <v>-115.73406484896999</v>
      </c>
      <c r="FA61">
        <v>-281.761651256265</v>
      </c>
      <c r="FB61">
        <v>-166.028677196459</v>
      </c>
      <c r="FC61">
        <v>-115.72191836679301</v>
      </c>
      <c r="FD61">
        <v>-281.83846992629998</v>
      </c>
      <c r="FE61">
        <v>-166.08893013669999</v>
      </c>
      <c r="FF61">
        <v>-115.73885402729999</v>
      </c>
      <c r="FG61">
        <v>-282.087900299556</v>
      </c>
      <c r="FH61">
        <v>-166.26180511022</v>
      </c>
      <c r="FI61">
        <v>-115.81616940583901</v>
      </c>
      <c r="FJ61">
        <v>-281.7671313532</v>
      </c>
      <c r="FK61">
        <v>-166.0314544812</v>
      </c>
      <c r="FL61">
        <v>-115.72498954469999</v>
      </c>
      <c r="FM61">
        <v>-281.99768800535202</v>
      </c>
      <c r="FN61">
        <v>-166.18593157960299</v>
      </c>
      <c r="FO61">
        <v>-115.80129413778</v>
      </c>
      <c r="FP61">
        <v>-281.67008107809198</v>
      </c>
      <c r="FQ61">
        <v>-165.95910293540601</v>
      </c>
      <c r="FR61">
        <v>-115.700143672937</v>
      </c>
      <c r="FS61">
        <v>-281.59285861082799</v>
      </c>
      <c r="FT61">
        <v>-165.928827012966</v>
      </c>
      <c r="FU61">
        <v>-115.653123199609</v>
      </c>
      <c r="FV61">
        <v>-281.71804173957099</v>
      </c>
      <c r="FW61">
        <v>-166.00157239799699</v>
      </c>
      <c r="FX61">
        <v>-115.706135180244</v>
      </c>
      <c r="FY61">
        <v>-281.61010642619902</v>
      </c>
      <c r="FZ61">
        <v>-165.92688115470901</v>
      </c>
      <c r="GA61">
        <v>-115.672839423604</v>
      </c>
      <c r="GB61">
        <v>-281.37115210712199</v>
      </c>
      <c r="GC61">
        <v>-165.76272884061001</v>
      </c>
      <c r="GD61">
        <v>-115.59788865664</v>
      </c>
      <c r="GE61">
        <v>-281.561705260049</v>
      </c>
      <c r="GF61">
        <v>-165.887186870156</v>
      </c>
      <c r="GG61">
        <v>-115.66413526124499</v>
      </c>
      <c r="GH61">
        <v>-281.77004808937602</v>
      </c>
      <c r="GI61">
        <v>-166.03468379275799</v>
      </c>
      <c r="GJ61">
        <v>-115.724280261676</v>
      </c>
      <c r="GK61">
        <v>-281.34780833999997</v>
      </c>
      <c r="GL61">
        <v>-165.74590798</v>
      </c>
      <c r="GM61">
        <v>-115.59139759999999</v>
      </c>
      <c r="GN61">
        <v>-281.53304473999998</v>
      </c>
      <c r="GO61">
        <v>-165.83470722999999</v>
      </c>
      <c r="GP61">
        <v>-115.68802393999999</v>
      </c>
      <c r="GQ61">
        <v>-281.55515615000002</v>
      </c>
      <c r="GR61">
        <v>-165.85915747999999</v>
      </c>
      <c r="GS61">
        <v>-115.68577234999999</v>
      </c>
      <c r="GT61">
        <v>-281.97243737119999</v>
      </c>
      <c r="GU61">
        <v>-166.15698895349999</v>
      </c>
      <c r="GV61">
        <v>-115.804871228</v>
      </c>
      <c r="GW61">
        <v>-281.32571395999997</v>
      </c>
      <c r="GX61">
        <v>-165.73034656999999</v>
      </c>
      <c r="GY61">
        <v>-115.58498249</v>
      </c>
      <c r="GZ61">
        <v>-281.57766526190699</v>
      </c>
      <c r="HA61">
        <v>-165.90409946963601</v>
      </c>
      <c r="HB61">
        <v>-115.662856787236</v>
      </c>
    </row>
    <row r="62" spans="1:210" ht="17" x14ac:dyDescent="0.25">
      <c r="A62" s="5">
        <v>6</v>
      </c>
      <c r="B62" t="s">
        <v>39</v>
      </c>
      <c r="C62" t="s">
        <v>2</v>
      </c>
      <c r="D62" t="s">
        <v>21</v>
      </c>
      <c r="E62" s="3">
        <v>1.1000000000000001</v>
      </c>
      <c r="F62" s="2">
        <v>-6.7015452589212163</v>
      </c>
      <c r="G62" s="3">
        <f t="shared" si="90"/>
        <v>1.4509109910227664</v>
      </c>
      <c r="H62" s="3">
        <f t="shared" si="91"/>
        <v>0.45874167250314724</v>
      </c>
      <c r="I62" s="3">
        <f t="shared" si="92"/>
        <v>0.42256966363151705</v>
      </c>
      <c r="J62" s="3">
        <f t="shared" si="93"/>
        <v>1.1511492278552931</v>
      </c>
      <c r="K62" s="3">
        <f t="shared" si="94"/>
        <v>7.7051578003875854E-2</v>
      </c>
      <c r="L62" s="3">
        <f t="shared" si="95"/>
        <v>0.66528369715391555</v>
      </c>
      <c r="M62" s="3">
        <f t="shared" si="96"/>
        <v>0.10537496475404495</v>
      </c>
      <c r="N62" s="3">
        <f t="shared" si="97"/>
        <v>0.46365619940451985</v>
      </c>
      <c r="O62" s="3">
        <f t="shared" si="98"/>
        <v>0.21703932833794504</v>
      </c>
      <c r="P62" s="3">
        <f t="shared" si="99"/>
        <v>0.28907432346407269</v>
      </c>
      <c r="Q62" s="3">
        <f t="shared" si="100"/>
        <v>0.19446131001154221</v>
      </c>
      <c r="R62" s="3">
        <f t="shared" si="101"/>
        <v>0.47974527956311164</v>
      </c>
      <c r="S62" s="3">
        <f t="shared" si="102"/>
        <v>0.26517427060420129</v>
      </c>
      <c r="T62" s="3">
        <f t="shared" si="103"/>
        <v>1.0605591769355271E-2</v>
      </c>
      <c r="U62" s="3">
        <f t="shared" si="104"/>
        <v>7.5813638547426621E-2</v>
      </c>
      <c r="V62" s="3">
        <f t="shared" si="105"/>
        <v>3.7365913232171089E-2</v>
      </c>
      <c r="W62" s="3">
        <f t="shared" si="106"/>
        <v>0.17838181583765689</v>
      </c>
      <c r="X62" s="3">
        <f t="shared" si="107"/>
        <v>5.4776883305418522E-3</v>
      </c>
      <c r="Y62" s="3">
        <f t="shared" si="108"/>
        <v>0.13755863620982645</v>
      </c>
      <c r="Z62" s="3">
        <f t="shared" si="109"/>
        <v>6.9953684995668119E-2</v>
      </c>
      <c r="AA62" s="3">
        <f t="shared" si="110"/>
        <v>7.1308174118538403E-3</v>
      </c>
      <c r="AB62" s="3">
        <f t="shared" si="111"/>
        <v>0.25180476590013878</v>
      </c>
      <c r="AC62" s="3">
        <f t="shared" si="112"/>
        <v>0.15349673244750583</v>
      </c>
      <c r="AD62" s="3">
        <f t="shared" si="113"/>
        <v>2.0811740125986411E-2</v>
      </c>
      <c r="AE62" s="3">
        <f t="shared" si="114"/>
        <v>0.50552802280555031</v>
      </c>
      <c r="AF62" s="3">
        <f t="shared" si="115"/>
        <v>1.4532127055220556E-2</v>
      </c>
      <c r="AG62" s="3">
        <f t="shared" si="116"/>
        <v>0.15685830222255337</v>
      </c>
      <c r="AH62" s="3">
        <f t="shared" si="117"/>
        <v>2.2268210257427867E-2</v>
      </c>
      <c r="AI62" s="3">
        <f t="shared" si="118"/>
        <v>6.3834199797870639E-2</v>
      </c>
      <c r="AJ62" s="3">
        <f t="shared" si="119"/>
        <v>0.23610239377520958</v>
      </c>
      <c r="AK62" s="3">
        <f t="shared" si="120"/>
        <v>0.21001588006859251</v>
      </c>
      <c r="AL62" s="3">
        <f t="shared" si="121"/>
        <v>0.12467591839251924</v>
      </c>
      <c r="AM62" s="3">
        <f t="shared" si="122"/>
        <v>0.22794132339068529</v>
      </c>
      <c r="AN62" s="3">
        <f t="shared" si="123"/>
        <v>0.1772476563999863</v>
      </c>
      <c r="AO62" s="3">
        <f t="shared" si="124"/>
        <v>0.14050672995691738</v>
      </c>
      <c r="AP62" s="3">
        <f t="shared" si="125"/>
        <v>0.25791375741011979</v>
      </c>
      <c r="AQ62" s="3">
        <f t="shared" si="126"/>
        <v>0.31137756681959861</v>
      </c>
      <c r="AR62" s="3">
        <f t="shared" si="127"/>
        <v>9.687693570896716E-2</v>
      </c>
      <c r="AS62" s="3">
        <f t="shared" si="128"/>
        <v>0.21235656772169786</v>
      </c>
      <c r="AT62" s="3">
        <f t="shared" si="129"/>
        <v>3.4371598565726025E-2</v>
      </c>
      <c r="AV62" s="1"/>
      <c r="AW62" s="4">
        <f t="shared" si="130"/>
        <v>-5.2506342678984499</v>
      </c>
      <c r="AX62" s="4">
        <f t="shared" si="131"/>
        <v>-6.2428035864180691</v>
      </c>
      <c r="AY62" s="4">
        <f t="shared" si="132"/>
        <v>-6.2789755952896993</v>
      </c>
      <c r="AZ62" s="4">
        <f t="shared" si="133"/>
        <v>-5.5503960310659233</v>
      </c>
      <c r="BA62" s="4">
        <f t="shared" si="134"/>
        <v>-6.7785968369250922</v>
      </c>
      <c r="BB62" s="4">
        <f t="shared" si="135"/>
        <v>-7.3668289560751319</v>
      </c>
      <c r="BC62" s="4">
        <f t="shared" si="136"/>
        <v>-6.8069202236752613</v>
      </c>
      <c r="BD62" s="4">
        <f t="shared" si="137"/>
        <v>-7.1652014583257362</v>
      </c>
      <c r="BE62" s="4">
        <f t="shared" si="169"/>
        <v>-6.9185845872591614</v>
      </c>
      <c r="BF62" s="4">
        <f t="shared" si="138"/>
        <v>-6.990619582385289</v>
      </c>
      <c r="BG62" s="4">
        <f t="shared" si="139"/>
        <v>-6.8960065689327585</v>
      </c>
      <c r="BH62" s="4">
        <f t="shared" si="140"/>
        <v>-6.2217999793581047</v>
      </c>
      <c r="BI62" s="4">
        <f t="shared" si="141"/>
        <v>-6.9667195295254176</v>
      </c>
      <c r="BJ62" s="4">
        <f t="shared" si="142"/>
        <v>-6.6909396671518611</v>
      </c>
      <c r="BK62" s="4">
        <f t="shared" si="143"/>
        <v>-6.777358897468643</v>
      </c>
      <c r="BL62" s="4">
        <f t="shared" si="144"/>
        <v>-6.6641793456890452</v>
      </c>
      <c r="BM62" s="4">
        <f t="shared" si="145"/>
        <v>-6.8799270747588732</v>
      </c>
      <c r="BN62" s="4">
        <f t="shared" si="146"/>
        <v>-6.6960675705906745</v>
      </c>
      <c r="BO62" s="4">
        <f t="shared" si="147"/>
        <v>-6.8391038951310428</v>
      </c>
      <c r="BP62" s="4">
        <f t="shared" si="148"/>
        <v>-6.7714989439168844</v>
      </c>
      <c r="BQ62" s="4">
        <f t="shared" si="149"/>
        <v>-6.7086760763330702</v>
      </c>
      <c r="BR62" s="4">
        <f t="shared" si="150"/>
        <v>-6.9533500248213551</v>
      </c>
      <c r="BS62" s="4">
        <f t="shared" si="151"/>
        <v>-6.8550419913687222</v>
      </c>
      <c r="BT62" s="4">
        <f t="shared" si="152"/>
        <v>-6.6807335187952299</v>
      </c>
      <c r="BU62" s="4">
        <f t="shared" si="153"/>
        <v>-6.196017236115666</v>
      </c>
      <c r="BV62" s="4">
        <f t="shared" si="154"/>
        <v>-6.6870131318659958</v>
      </c>
      <c r="BW62" s="4">
        <f t="shared" si="155"/>
        <v>-6.544686956698663</v>
      </c>
      <c r="BX62" s="4">
        <f t="shared" si="156"/>
        <v>-6.7238134691786442</v>
      </c>
      <c r="BY62" s="4">
        <f t="shared" si="157"/>
        <v>-6.765379458719087</v>
      </c>
      <c r="BZ62" s="4">
        <f t="shared" si="158"/>
        <v>-6.4654428651460067</v>
      </c>
      <c r="CA62" s="4">
        <f t="shared" si="159"/>
        <v>-6.4915293788526238</v>
      </c>
      <c r="CB62" s="4">
        <f t="shared" si="160"/>
        <v>-6.5768693405286971</v>
      </c>
      <c r="CC62" s="4">
        <f t="shared" si="161"/>
        <v>-6.473603935530531</v>
      </c>
      <c r="CD62" s="4">
        <f t="shared" si="162"/>
        <v>-6.8787929153212026</v>
      </c>
      <c r="CE62" s="4">
        <f t="shared" si="163"/>
        <v>-6.561038528964299</v>
      </c>
      <c r="CF62" s="4">
        <f t="shared" si="164"/>
        <v>-6.4436315015110965</v>
      </c>
      <c r="CG62" s="4">
        <f t="shared" si="165"/>
        <v>-6.3901676921016177</v>
      </c>
      <c r="CH62" s="4">
        <f t="shared" si="166"/>
        <v>-6.6046683232122492</v>
      </c>
      <c r="CI62" s="4">
        <f t="shared" si="167"/>
        <v>-6.4891886911995185</v>
      </c>
      <c r="CJ62" s="4">
        <f t="shared" si="168"/>
        <v>-6.6671736603554903</v>
      </c>
      <c r="CL62" t="s">
        <v>58</v>
      </c>
      <c r="CM62">
        <v>-277.98872724944101</v>
      </c>
      <c r="CN62">
        <v>-163.68555312310201</v>
      </c>
      <c r="CO62">
        <v>-114.29480670836701</v>
      </c>
      <c r="CP62">
        <v>-281.14489373711302</v>
      </c>
      <c r="CQ62">
        <v>-165.667493184064</v>
      </c>
      <c r="CR62">
        <v>-115.46745201269</v>
      </c>
      <c r="CS62">
        <v>-281.69986585621399</v>
      </c>
      <c r="CT62">
        <v>-165.99332338759001</v>
      </c>
      <c r="CU62">
        <v>-115.696536284502</v>
      </c>
      <c r="CV62">
        <v>-280.01953241271099</v>
      </c>
      <c r="CW62">
        <v>-164.90435931315301</v>
      </c>
      <c r="CX62">
        <v>-115.10632798082899</v>
      </c>
      <c r="CY62">
        <v>-281.92110286776102</v>
      </c>
      <c r="CZ62">
        <v>-166.12335426630401</v>
      </c>
      <c r="DA62">
        <v>-115.786946220239</v>
      </c>
      <c r="DB62">
        <v>-281.52935381340501</v>
      </c>
      <c r="DC62">
        <v>-165.874664911926</v>
      </c>
      <c r="DD62">
        <v>-115.64294911274899</v>
      </c>
      <c r="DE62">
        <v>-281.78993157024399</v>
      </c>
      <c r="DF62">
        <v>-166.030109070848</v>
      </c>
      <c r="DG62">
        <v>-115.74897498199</v>
      </c>
      <c r="DH62">
        <v>-281.97571718013302</v>
      </c>
      <c r="DI62">
        <v>-166.210700116715</v>
      </c>
      <c r="DJ62">
        <v>-115.753598588545</v>
      </c>
      <c r="DK62">
        <v>-282.21197083785597</v>
      </c>
      <c r="DL62">
        <v>-166.371017983651</v>
      </c>
      <c r="DM62">
        <v>-115.82992738831599</v>
      </c>
      <c r="DN62">
        <v>-282.00934385931203</v>
      </c>
      <c r="DO62">
        <v>-166.20016722704599</v>
      </c>
      <c r="DP62">
        <v>-115.79803637131</v>
      </c>
      <c r="DQ62">
        <v>-281.74628829236099</v>
      </c>
      <c r="DR62">
        <v>-166.02152760026999</v>
      </c>
      <c r="DS62">
        <v>-115.713771206563</v>
      </c>
      <c r="DT62">
        <v>-281.81719645238701</v>
      </c>
      <c r="DU62">
        <v>-166.07961850955601</v>
      </c>
      <c r="DV62">
        <v>-115.727662873849</v>
      </c>
      <c r="DW62">
        <v>-281.57352385104099</v>
      </c>
      <c r="DX62">
        <v>-165.91415529687399</v>
      </c>
      <c r="DY62">
        <v>-115.648266380368</v>
      </c>
      <c r="DZ62">
        <v>-281.76447869317002</v>
      </c>
      <c r="EA62">
        <v>-166.023727783916</v>
      </c>
      <c r="EB62">
        <v>-115.730088218622</v>
      </c>
      <c r="EC62">
        <v>-281.74835672905999</v>
      </c>
      <c r="ED62">
        <v>-166.01445313258699</v>
      </c>
      <c r="EE62">
        <v>-115.723103188037</v>
      </c>
      <c r="EF62">
        <v>-281.74960620409001</v>
      </c>
      <c r="EG62">
        <v>-166.02417995671399</v>
      </c>
      <c r="EH62">
        <v>-115.714806202029</v>
      </c>
      <c r="EI62">
        <v>-281.98011499583703</v>
      </c>
      <c r="EJ62">
        <v>-166.184154792068</v>
      </c>
      <c r="EK62">
        <v>-115.784996342545</v>
      </c>
      <c r="EL62">
        <v>-281.94007252965298</v>
      </c>
      <c r="EM62">
        <v>-166.16300615632801</v>
      </c>
      <c r="EN62">
        <v>-115.766395510859</v>
      </c>
      <c r="EO62">
        <v>-281.73753143575198</v>
      </c>
      <c r="EP62">
        <v>-166.019312426748</v>
      </c>
      <c r="EQ62">
        <v>-115.707320203655</v>
      </c>
      <c r="ER62">
        <v>-281.72576594140997</v>
      </c>
      <c r="ES62">
        <v>-166.01683000481199</v>
      </c>
      <c r="ET62">
        <v>-115.698144866592</v>
      </c>
      <c r="EU62">
        <v>-281.709294280596</v>
      </c>
      <c r="EV62">
        <v>-166.01454458600799</v>
      </c>
      <c r="EW62">
        <v>-115.68405873918999</v>
      </c>
      <c r="EX62">
        <v>-281.74863588025198</v>
      </c>
      <c r="EY62">
        <v>-166.00349010811101</v>
      </c>
      <c r="EZ62">
        <v>-115.73406490400301</v>
      </c>
      <c r="FA62">
        <v>-281.76151850562599</v>
      </c>
      <c r="FB62">
        <v>-166.02867697502799</v>
      </c>
      <c r="FC62">
        <v>-115.72191732627699</v>
      </c>
      <c r="FD62">
        <v>-281.8384298313</v>
      </c>
      <c r="FE62">
        <v>-166.0889297116</v>
      </c>
      <c r="FF62">
        <v>-115.73885369360001</v>
      </c>
      <c r="FG62">
        <v>-282.08785103814199</v>
      </c>
      <c r="FH62">
        <v>-166.26180491852099</v>
      </c>
      <c r="FI62">
        <v>-115.816172138054</v>
      </c>
      <c r="FJ62">
        <v>-281.7671021049</v>
      </c>
      <c r="FK62">
        <v>-166.03145419340001</v>
      </c>
      <c r="FL62">
        <v>-115.7249914782</v>
      </c>
      <c r="FM62">
        <v>-281.997660745769</v>
      </c>
      <c r="FN62">
        <v>-166.18593164598599</v>
      </c>
      <c r="FO62">
        <v>-115.80129947767099</v>
      </c>
      <c r="FP62">
        <v>-281.66995976638901</v>
      </c>
      <c r="FQ62">
        <v>-165.95909932421699</v>
      </c>
      <c r="FR62">
        <v>-115.700145363804</v>
      </c>
      <c r="FS62">
        <v>-281.59272192316598</v>
      </c>
      <c r="FT62">
        <v>-165.928825237837</v>
      </c>
      <c r="FU62">
        <v>-115.65311536734301</v>
      </c>
      <c r="FV62">
        <v>-281.71800620063101</v>
      </c>
      <c r="FW62">
        <v>-166.00156952530099</v>
      </c>
      <c r="FX62">
        <v>-115.70613333671101</v>
      </c>
      <c r="FY62">
        <v>-281.61005209664103</v>
      </c>
      <c r="FZ62">
        <v>-165.92687421982899</v>
      </c>
      <c r="GA62">
        <v>-115.672832966689</v>
      </c>
      <c r="GB62">
        <v>-281.37108616034902</v>
      </c>
      <c r="GC62">
        <v>-165.76272166702799</v>
      </c>
      <c r="GD62">
        <v>-115.597883585318</v>
      </c>
      <c r="GE62">
        <v>-281.56162918246298</v>
      </c>
      <c r="GF62">
        <v>-165.887180008222</v>
      </c>
      <c r="GG62">
        <v>-115.66413283012901</v>
      </c>
      <c r="GH62">
        <v>-281.76991273226099</v>
      </c>
      <c r="GI62">
        <v>-166.034676397954</v>
      </c>
      <c r="GJ62">
        <v>-115.724274280481</v>
      </c>
      <c r="GK62">
        <v>-281.34774405000002</v>
      </c>
      <c r="GL62">
        <v>-165.74589882000001</v>
      </c>
      <c r="GM62">
        <v>-115.59138955</v>
      </c>
      <c r="GN62">
        <v>-281.53295347</v>
      </c>
      <c r="GO62">
        <v>-165.83468497999999</v>
      </c>
      <c r="GP62">
        <v>-115.68799991</v>
      </c>
      <c r="GQ62">
        <v>-281.55507060999997</v>
      </c>
      <c r="GR62">
        <v>-165.85913815999999</v>
      </c>
      <c r="GS62">
        <v>-115.68574907</v>
      </c>
      <c r="GT62">
        <v>-281.97237915059998</v>
      </c>
      <c r="GU62">
        <v>-166.15698418400001</v>
      </c>
      <c r="GV62">
        <v>-115.8048697581</v>
      </c>
      <c r="GW62">
        <v>-281.32565342999999</v>
      </c>
      <c r="GX62">
        <v>-165.73033751</v>
      </c>
      <c r="GY62">
        <v>-115.58497474000001</v>
      </c>
      <c r="GZ62">
        <v>-281.577570267125</v>
      </c>
      <c r="HA62">
        <v>-165.90409379071801</v>
      </c>
      <c r="HB62">
        <v>-115.662851659316</v>
      </c>
    </row>
    <row r="63" spans="1:210" ht="17" x14ac:dyDescent="0.25">
      <c r="A63" s="5">
        <v>6</v>
      </c>
      <c r="B63" t="s">
        <v>39</v>
      </c>
      <c r="C63" t="s">
        <v>2</v>
      </c>
      <c r="D63" t="s">
        <v>21</v>
      </c>
      <c r="E63" s="3">
        <v>1.25</v>
      </c>
      <c r="F63" s="2">
        <v>-6.2143423810260163</v>
      </c>
      <c r="G63" s="3">
        <f t="shared" si="90"/>
        <v>0.90315664227569581</v>
      </c>
      <c r="H63" s="3">
        <f t="shared" si="91"/>
        <v>0.19938016350766041</v>
      </c>
      <c r="I63" s="3">
        <f t="shared" si="92"/>
        <v>0.32419097472554625</v>
      </c>
      <c r="J63" s="3">
        <f t="shared" si="93"/>
        <v>0.83480665404345533</v>
      </c>
      <c r="K63" s="3">
        <f t="shared" si="94"/>
        <v>0.1973276382907585</v>
      </c>
      <c r="L63" s="3">
        <f t="shared" si="95"/>
        <v>0.40372529813108393</v>
      </c>
      <c r="M63" s="3">
        <f t="shared" si="96"/>
        <v>0.128778176075941</v>
      </c>
      <c r="N63" s="3">
        <f t="shared" si="97"/>
        <v>0.40652265517562824</v>
      </c>
      <c r="O63" s="3">
        <f t="shared" si="98"/>
        <v>0.14255604440763392</v>
      </c>
      <c r="P63" s="3">
        <f t="shared" si="99"/>
        <v>4.1881777422034361E-2</v>
      </c>
      <c r="Q63" s="3">
        <f t="shared" si="100"/>
        <v>5.9195601635707362E-2</v>
      </c>
      <c r="R63" s="3">
        <f t="shared" si="101"/>
        <v>0.41630651669437846</v>
      </c>
      <c r="S63" s="3">
        <f t="shared" si="102"/>
        <v>0.12063562087664792</v>
      </c>
      <c r="T63" s="3">
        <f t="shared" si="103"/>
        <v>0.14595057848140414</v>
      </c>
      <c r="U63" s="3">
        <f t="shared" si="104"/>
        <v>8.5383141271813123E-2</v>
      </c>
      <c r="V63" s="3">
        <f t="shared" si="105"/>
        <v>0.10271785717175419</v>
      </c>
      <c r="W63" s="3">
        <f t="shared" si="106"/>
        <v>1.7151998334871799E-2</v>
      </c>
      <c r="X63" s="3">
        <f t="shared" si="107"/>
        <v>0.1322995134171201</v>
      </c>
      <c r="Y63" s="3">
        <f t="shared" si="108"/>
        <v>2.9221275646271749E-2</v>
      </c>
      <c r="Z63" s="3">
        <f t="shared" si="109"/>
        <v>5.4188796779106596E-3</v>
      </c>
      <c r="AA63" s="3">
        <f t="shared" si="110"/>
        <v>2.9377031733844206E-2</v>
      </c>
      <c r="AB63" s="3">
        <f t="shared" si="111"/>
        <v>0.10944551193169971</v>
      </c>
      <c r="AC63" s="3">
        <f t="shared" si="112"/>
        <v>6.5460978984315688E-2</v>
      </c>
      <c r="AD63" s="3">
        <f t="shared" si="113"/>
        <v>1.2382366953666235E-2</v>
      </c>
      <c r="AE63" s="3">
        <f t="shared" si="114"/>
        <v>0.48805931571770067</v>
      </c>
      <c r="AF63" s="3">
        <f t="shared" si="115"/>
        <v>1.5752092966579312E-2</v>
      </c>
      <c r="AG63" s="3">
        <f t="shared" si="116"/>
        <v>0.13001483289149629</v>
      </c>
      <c r="AH63" s="3">
        <f t="shared" si="117"/>
        <v>5.7122262619102138E-2</v>
      </c>
      <c r="AI63" s="3">
        <f t="shared" si="118"/>
        <v>8.8275099944716828E-3</v>
      </c>
      <c r="AJ63" s="3">
        <f t="shared" si="119"/>
        <v>0.17842729814414504</v>
      </c>
      <c r="AK63" s="3">
        <f t="shared" si="120"/>
        <v>0.16987945909107616</v>
      </c>
      <c r="AL63" s="3">
        <f t="shared" si="121"/>
        <v>0.11422356827543378</v>
      </c>
      <c r="AM63" s="3">
        <f t="shared" si="122"/>
        <v>0.23376310389377419</v>
      </c>
      <c r="AN63" s="3">
        <f t="shared" si="123"/>
        <v>8.7673780513746635E-2</v>
      </c>
      <c r="AO63" s="3">
        <f t="shared" si="124"/>
        <v>0.12000149248553438</v>
      </c>
      <c r="AP63" s="3">
        <f t="shared" si="125"/>
        <v>0.22926344666820597</v>
      </c>
      <c r="AQ63" s="3">
        <f t="shared" si="126"/>
        <v>0.27653373726839714</v>
      </c>
      <c r="AR63" s="3">
        <f t="shared" si="127"/>
        <v>7.8199696173948396E-2</v>
      </c>
      <c r="AS63" s="3">
        <f t="shared" si="128"/>
        <v>0.18428356568729409</v>
      </c>
      <c r="AT63" s="3">
        <f t="shared" si="129"/>
        <v>5.6976693574124937E-2</v>
      </c>
      <c r="AV63" s="1"/>
      <c r="AW63" s="4">
        <f t="shared" si="130"/>
        <v>-5.3111857387503205</v>
      </c>
      <c r="AX63" s="4">
        <f t="shared" si="131"/>
        <v>-6.0149622175183559</v>
      </c>
      <c r="AY63" s="4">
        <f t="shared" si="132"/>
        <v>-5.8901514063004701</v>
      </c>
      <c r="AZ63" s="4">
        <f t="shared" si="133"/>
        <v>-5.379535726982561</v>
      </c>
      <c r="BA63" s="4">
        <f t="shared" si="134"/>
        <v>-6.0170147427352578</v>
      </c>
      <c r="BB63" s="4">
        <f t="shared" si="135"/>
        <v>-6.6180676791571003</v>
      </c>
      <c r="BC63" s="4">
        <f t="shared" si="136"/>
        <v>-6.0855642049500753</v>
      </c>
      <c r="BD63" s="4">
        <f t="shared" si="137"/>
        <v>-6.6208650362016446</v>
      </c>
      <c r="BE63" s="4">
        <f t="shared" ref="BE63:BE94" si="170">627.5095*(DK63-DL63-DM63)</f>
        <v>-6.3568984254336502</v>
      </c>
      <c r="BF63" s="4">
        <f t="shared" si="138"/>
        <v>-6.2562241584480507</v>
      </c>
      <c r="BG63" s="4">
        <f t="shared" si="139"/>
        <v>-6.2735379826617237</v>
      </c>
      <c r="BH63" s="4">
        <f t="shared" si="140"/>
        <v>-5.7980358643316379</v>
      </c>
      <c r="BI63" s="4">
        <f t="shared" si="141"/>
        <v>-6.3349780019026642</v>
      </c>
      <c r="BJ63" s="4">
        <f t="shared" si="142"/>
        <v>-6.0683918025446122</v>
      </c>
      <c r="BK63" s="4">
        <f t="shared" si="143"/>
        <v>-6.1289592397542032</v>
      </c>
      <c r="BL63" s="4">
        <f t="shared" si="144"/>
        <v>-6.1116245238542621</v>
      </c>
      <c r="BM63" s="4">
        <f t="shared" si="145"/>
        <v>-6.1971903826911445</v>
      </c>
      <c r="BN63" s="4">
        <f t="shared" si="146"/>
        <v>-6.0820428676088962</v>
      </c>
      <c r="BO63" s="4">
        <f t="shared" si="147"/>
        <v>-6.2435636566722881</v>
      </c>
      <c r="BP63" s="4">
        <f t="shared" si="148"/>
        <v>-6.2089235013481057</v>
      </c>
      <c r="BQ63" s="4">
        <f t="shared" si="149"/>
        <v>-6.1849653492921721</v>
      </c>
      <c r="BR63" s="4">
        <f t="shared" si="150"/>
        <v>-6.323787892957716</v>
      </c>
      <c r="BS63" s="4">
        <f t="shared" si="151"/>
        <v>-6.279803360010332</v>
      </c>
      <c r="BT63" s="4">
        <f t="shared" si="152"/>
        <v>-6.2267247479796826</v>
      </c>
      <c r="BU63" s="4">
        <f t="shared" si="153"/>
        <v>-5.7262830653083157</v>
      </c>
      <c r="BV63" s="4">
        <f t="shared" si="154"/>
        <v>-6.2300944739925956</v>
      </c>
      <c r="BW63" s="4">
        <f t="shared" si="155"/>
        <v>-6.08432754813452</v>
      </c>
      <c r="BX63" s="4">
        <f t="shared" si="156"/>
        <v>-6.1572201184069142</v>
      </c>
      <c r="BY63" s="4">
        <f t="shared" si="157"/>
        <v>-6.2055148710315446</v>
      </c>
      <c r="BZ63" s="4">
        <f t="shared" si="158"/>
        <v>-6.0359150828818713</v>
      </c>
      <c r="CA63" s="4">
        <f t="shared" si="159"/>
        <v>-6.0444629219349402</v>
      </c>
      <c r="CB63" s="4">
        <f t="shared" si="160"/>
        <v>-6.1001188127505825</v>
      </c>
      <c r="CC63" s="4">
        <f t="shared" si="161"/>
        <v>-5.9805792771322421</v>
      </c>
      <c r="CD63" s="4">
        <f t="shared" si="162"/>
        <v>-6.302016161539763</v>
      </c>
      <c r="CE63" s="4">
        <f t="shared" si="163"/>
        <v>-6.0943408885404819</v>
      </c>
      <c r="CF63" s="4">
        <f t="shared" si="164"/>
        <v>-5.9850789343578104</v>
      </c>
      <c r="CG63" s="4">
        <f t="shared" si="165"/>
        <v>-5.9378086437576192</v>
      </c>
      <c r="CH63" s="4">
        <f t="shared" si="166"/>
        <v>-6.1361426848520679</v>
      </c>
      <c r="CI63" s="4">
        <f t="shared" si="167"/>
        <v>-6.0300588153387222</v>
      </c>
      <c r="CJ63" s="4">
        <f t="shared" si="168"/>
        <v>-6.1573656874518914</v>
      </c>
      <c r="CL63" t="s">
        <v>57</v>
      </c>
      <c r="CM63">
        <v>-277.98855281640402</v>
      </c>
      <c r="CN63">
        <v>-163.68545976158401</v>
      </c>
      <c r="CO63">
        <v>-114.294629141941</v>
      </c>
      <c r="CP63">
        <v>-281.144142640837</v>
      </c>
      <c r="CQ63">
        <v>-165.66741481262301</v>
      </c>
      <c r="CR63">
        <v>-115.467142376173</v>
      </c>
      <c r="CS63">
        <v>-281.69915822840602</v>
      </c>
      <c r="CT63">
        <v>-165.993281358758</v>
      </c>
      <c r="CU63">
        <v>-115.696490316287</v>
      </c>
      <c r="CV63">
        <v>-280.0192921222</v>
      </c>
      <c r="CW63">
        <v>-164.90435929302899</v>
      </c>
      <c r="CX63">
        <v>-115.10635999365699</v>
      </c>
      <c r="CY63">
        <v>-281.919885228179</v>
      </c>
      <c r="CZ63">
        <v>-166.123353672067</v>
      </c>
      <c r="DA63">
        <v>-115.78694283316401</v>
      </c>
      <c r="DB63">
        <v>-281.52815794538799</v>
      </c>
      <c r="DC63">
        <v>-165.87466415267301</v>
      </c>
      <c r="DD63">
        <v>-115.642947230983</v>
      </c>
      <c r="DE63">
        <v>-281.78877158724902</v>
      </c>
      <c r="DF63">
        <v>-166.030108318808</v>
      </c>
      <c r="DG63">
        <v>-115.748965304976</v>
      </c>
      <c r="DH63">
        <v>-281.974857683084</v>
      </c>
      <c r="DI63">
        <v>-166.21069497560899</v>
      </c>
      <c r="DJ63">
        <v>-115.753611687871</v>
      </c>
      <c r="DK63">
        <v>-282.21108315726798</v>
      </c>
      <c r="DL63">
        <v>-166.371012755344</v>
      </c>
      <c r="DM63">
        <v>-115.82994003987299</v>
      </c>
      <c r="DN63">
        <v>-282.008167940894</v>
      </c>
      <c r="DO63">
        <v>-166.20016559909499</v>
      </c>
      <c r="DP63">
        <v>-115.79803241439799</v>
      </c>
      <c r="DQ63">
        <v>-281.74530110977003</v>
      </c>
      <c r="DR63">
        <v>-166.021526578666</v>
      </c>
      <c r="DS63">
        <v>-115.71377701236899</v>
      </c>
      <c r="DT63">
        <v>-281.81652973290397</v>
      </c>
      <c r="DU63">
        <v>-166.07961523822999</v>
      </c>
      <c r="DV63">
        <v>-115.727674736767</v>
      </c>
      <c r="DW63">
        <v>-281.57253188283897</v>
      </c>
      <c r="DX63">
        <v>-165.914154840506</v>
      </c>
      <c r="DY63">
        <v>-115.64828161269899</v>
      </c>
      <c r="DZ63">
        <v>-281.763494070528</v>
      </c>
      <c r="EA63">
        <v>-166.02372733888001</v>
      </c>
      <c r="EB63">
        <v>-115.730096134147</v>
      </c>
      <c r="EC63">
        <v>-281.74732924175902</v>
      </c>
      <c r="ED63">
        <v>-166.01445262296801</v>
      </c>
      <c r="EE63">
        <v>-115.723109500939</v>
      </c>
      <c r="EF63">
        <v>-281.74875024912097</v>
      </c>
      <c r="EG63">
        <v>-166.024179757323</v>
      </c>
      <c r="EH63">
        <v>-115.71483099857301</v>
      </c>
      <c r="EI63">
        <v>-281.97902889439598</v>
      </c>
      <c r="EJ63">
        <v>-166.18415349523499</v>
      </c>
      <c r="EK63">
        <v>-115.784999548066</v>
      </c>
      <c r="EL63">
        <v>-281.93910684696499</v>
      </c>
      <c r="EM63">
        <v>-166.16300527886199</v>
      </c>
      <c r="EN63">
        <v>-115.766409216246</v>
      </c>
      <c r="EO63">
        <v>-281.73659301058302</v>
      </c>
      <c r="EP63">
        <v>-166.019311680741</v>
      </c>
      <c r="EQ63">
        <v>-115.707331578234</v>
      </c>
      <c r="ER63">
        <v>-281.72488853889598</v>
      </c>
      <c r="ES63">
        <v>-166.016829556668</v>
      </c>
      <c r="ET63">
        <v>-115.69816443321901</v>
      </c>
      <c r="EU63">
        <v>-281.708492302465</v>
      </c>
      <c r="EV63">
        <v>-166.01454447992401</v>
      </c>
      <c r="EW63">
        <v>-115.684091453276</v>
      </c>
      <c r="EX63">
        <v>-281.74764561784502</v>
      </c>
      <c r="EY63">
        <v>-166.00348967647801</v>
      </c>
      <c r="EZ63">
        <v>-115.734078344306</v>
      </c>
      <c r="FA63">
        <v>-281.76061432044298</v>
      </c>
      <c r="FB63">
        <v>-166.02867657706901</v>
      </c>
      <c r="FC63">
        <v>-115.721930240125</v>
      </c>
      <c r="FD63">
        <v>-281.83770910430002</v>
      </c>
      <c r="FE63">
        <v>-166.0889293498</v>
      </c>
      <c r="FF63">
        <v>-115.73885683739999</v>
      </c>
      <c r="FG63">
        <v>-282.08710959817103</v>
      </c>
      <c r="FH63">
        <v>-166.261804686744</v>
      </c>
      <c r="FI63">
        <v>-115.81617949887899</v>
      </c>
      <c r="FJ63">
        <v>-281.76637814240001</v>
      </c>
      <c r="FK63">
        <v>-166.03145401239999</v>
      </c>
      <c r="FL63">
        <v>-115.7249958429</v>
      </c>
      <c r="FM63">
        <v>-281.99693524845702</v>
      </c>
      <c r="FN63">
        <v>-166.185931552406</v>
      </c>
      <c r="FO63">
        <v>-115.801307703324</v>
      </c>
      <c r="FP63">
        <v>-281.669045217215</v>
      </c>
      <c r="FQ63">
        <v>-165.959090769357</v>
      </c>
      <c r="FR63">
        <v>-115.700142293431</v>
      </c>
      <c r="FS63">
        <v>-281.59184252559902</v>
      </c>
      <c r="FT63">
        <v>-165.928821110744</v>
      </c>
      <c r="FU63">
        <v>-115.653132297844</v>
      </c>
      <c r="FV63">
        <v>-281.71731695690198</v>
      </c>
      <c r="FW63">
        <v>-166.00156141517701</v>
      </c>
      <c r="FX63">
        <v>-115.70613669916899</v>
      </c>
      <c r="FY63">
        <v>-281.60931665277201</v>
      </c>
      <c r="FZ63">
        <v>-165.92685775869299</v>
      </c>
      <c r="GA63">
        <v>-115.672826429675</v>
      </c>
      <c r="GB63">
        <v>-281.37029602784997</v>
      </c>
      <c r="GC63">
        <v>-165.762704797542</v>
      </c>
      <c r="GD63">
        <v>-115.5978700726</v>
      </c>
      <c r="GE63">
        <v>-281.56081645632503</v>
      </c>
      <c r="GF63">
        <v>-165.887164073631</v>
      </c>
      <c r="GG63">
        <v>-115.664121723354</v>
      </c>
      <c r="GH63">
        <v>-281.76896424342198</v>
      </c>
      <c r="GI63">
        <v>-166.03465931593601</v>
      </c>
      <c r="GJ63">
        <v>-115.72426202588601</v>
      </c>
      <c r="GK63">
        <v>-281.34696344000002</v>
      </c>
      <c r="GL63">
        <v>-165.74588310999999</v>
      </c>
      <c r="GM63">
        <v>-115.59136838000001</v>
      </c>
      <c r="GN63">
        <v>-281.53210381999997</v>
      </c>
      <c r="GO63">
        <v>-165.83463266000001</v>
      </c>
      <c r="GP63">
        <v>-115.68793333000001</v>
      </c>
      <c r="GQ63">
        <v>-281.55425219</v>
      </c>
      <c r="GR63">
        <v>-165.85909273999999</v>
      </c>
      <c r="GS63">
        <v>-115.68569694999999</v>
      </c>
      <c r="GT63">
        <v>-281.97161863909997</v>
      </c>
      <c r="GU63">
        <v>-166.15697603710001</v>
      </c>
      <c r="GV63">
        <v>-115.80486403659999</v>
      </c>
      <c r="GW63">
        <v>-281.32488434999999</v>
      </c>
      <c r="GX63">
        <v>-165.73032203</v>
      </c>
      <c r="GY63">
        <v>-115.58495281</v>
      </c>
      <c r="GZ63">
        <v>-281.57674037831703</v>
      </c>
      <c r="HA63">
        <v>-165.904080962709</v>
      </c>
      <c r="HB63">
        <v>-115.662847029202</v>
      </c>
    </row>
    <row r="64" spans="1:210" ht="17" x14ac:dyDescent="0.25">
      <c r="A64" s="5">
        <v>6</v>
      </c>
      <c r="B64" t="s">
        <v>39</v>
      </c>
      <c r="C64" t="s">
        <v>2</v>
      </c>
      <c r="D64" t="s">
        <v>21</v>
      </c>
      <c r="E64" s="3">
        <v>1.5</v>
      </c>
      <c r="F64" s="2">
        <v>-5.0490788373229494</v>
      </c>
      <c r="G64" s="3">
        <f t="shared" si="90"/>
        <v>0.46199054884518098</v>
      </c>
      <c r="H64" s="3">
        <f t="shared" si="91"/>
        <v>2.9699041551598526E-2</v>
      </c>
      <c r="I64" s="3">
        <f t="shared" si="92"/>
        <v>0.21604429969684347</v>
      </c>
      <c r="J64" s="3">
        <f t="shared" si="93"/>
        <v>0.59725171311567138</v>
      </c>
      <c r="K64" s="3">
        <f t="shared" si="94"/>
        <v>0.4089878214560283</v>
      </c>
      <c r="L64" s="3">
        <f t="shared" si="95"/>
        <v>0.14596463315877184</v>
      </c>
      <c r="M64" s="3">
        <f t="shared" si="96"/>
        <v>0.36303790432765748</v>
      </c>
      <c r="N64" s="3">
        <f t="shared" si="97"/>
        <v>0.25769078262506895</v>
      </c>
      <c r="O64" s="3">
        <f t="shared" si="98"/>
        <v>1.9442187284230528E-2</v>
      </c>
      <c r="P64" s="3">
        <f t="shared" si="99"/>
        <v>0.1137696788990965</v>
      </c>
      <c r="Q64" s="3">
        <f t="shared" si="100"/>
        <v>3.6201586125879537E-2</v>
      </c>
      <c r="R64" s="3">
        <f t="shared" si="101"/>
        <v>0.29131535375493556</v>
      </c>
      <c r="S64" s="3">
        <f t="shared" si="102"/>
        <v>4.0688721955017826E-3</v>
      </c>
      <c r="T64" s="3">
        <f t="shared" si="103"/>
        <v>0.29270566003462228</v>
      </c>
      <c r="U64" s="3">
        <f t="shared" si="104"/>
        <v>0.25189802384570203</v>
      </c>
      <c r="V64" s="3">
        <f t="shared" si="105"/>
        <v>0.19339373747186528</v>
      </c>
      <c r="W64" s="3">
        <f t="shared" si="106"/>
        <v>0.12740425550701229</v>
      </c>
      <c r="X64" s="3">
        <f t="shared" si="107"/>
        <v>0.18114243216130443</v>
      </c>
      <c r="Y64" s="3">
        <f t="shared" si="108"/>
        <v>4.396487261085813E-2</v>
      </c>
      <c r="Z64" s="3">
        <f t="shared" si="109"/>
        <v>5.2719295936671351E-2</v>
      </c>
      <c r="AA64" s="3">
        <f t="shared" si="110"/>
        <v>4.9497035932508204E-2</v>
      </c>
      <c r="AB64" s="3">
        <f t="shared" si="111"/>
        <v>4.4822375035351136E-2</v>
      </c>
      <c r="AC64" s="3">
        <f t="shared" si="112"/>
        <v>1.0152304478786789E-2</v>
      </c>
      <c r="AD64" s="3">
        <f t="shared" si="113"/>
        <v>3.1831008388073734E-2</v>
      </c>
      <c r="AE64" s="3">
        <f t="shared" si="114"/>
        <v>0.48213082201471202</v>
      </c>
      <c r="AF64" s="3">
        <f t="shared" si="115"/>
        <v>2.2751887188523057E-2</v>
      </c>
      <c r="AG64" s="3">
        <f t="shared" si="116"/>
        <v>0.13263949320010759</v>
      </c>
      <c r="AH64" s="3">
        <f t="shared" si="117"/>
        <v>0.13662883277641225</v>
      </c>
      <c r="AI64" s="3">
        <f t="shared" si="118"/>
        <v>4.9965213850243551E-2</v>
      </c>
      <c r="AJ64" s="3">
        <f t="shared" si="119"/>
        <v>0.11044957006589673</v>
      </c>
      <c r="AK64" s="3">
        <f t="shared" si="120"/>
        <v>0.11978459151331933</v>
      </c>
      <c r="AL64" s="3">
        <f t="shared" si="121"/>
        <v>0.11603643960228727</v>
      </c>
      <c r="AM64" s="3">
        <f t="shared" si="122"/>
        <v>0.242506266117962</v>
      </c>
      <c r="AN64" s="3">
        <f t="shared" si="123"/>
        <v>1.3078062513354638E-2</v>
      </c>
      <c r="AO64" s="3">
        <f t="shared" si="124"/>
        <v>0.11006451453688548</v>
      </c>
      <c r="AP64" s="3">
        <f t="shared" si="125"/>
        <v>0.20741006326937939</v>
      </c>
      <c r="AQ64" s="3">
        <f t="shared" si="126"/>
        <v>0.23869768694206961</v>
      </c>
      <c r="AR64" s="3">
        <f t="shared" si="127"/>
        <v>5.1289590212128644E-2</v>
      </c>
      <c r="AS64" s="3">
        <f t="shared" si="128"/>
        <v>0.16239880681533059</v>
      </c>
      <c r="AT64" s="3">
        <f t="shared" si="129"/>
        <v>6.705806496537825E-2</v>
      </c>
      <c r="AV64" s="1"/>
      <c r="AW64" s="4">
        <f t="shared" si="130"/>
        <v>-4.5870882884777684</v>
      </c>
      <c r="AX64" s="4">
        <f t="shared" si="131"/>
        <v>-5.0193797957713508</v>
      </c>
      <c r="AY64" s="4">
        <f t="shared" si="132"/>
        <v>-4.8330345376261059</v>
      </c>
      <c r="AZ64" s="4">
        <f t="shared" si="133"/>
        <v>-4.451827124207278</v>
      </c>
      <c r="BA64" s="4">
        <f t="shared" si="134"/>
        <v>-4.6400910158669211</v>
      </c>
      <c r="BB64" s="4">
        <f t="shared" si="135"/>
        <v>-5.1950434704817212</v>
      </c>
      <c r="BC64" s="4">
        <f t="shared" si="136"/>
        <v>-4.6860409329952919</v>
      </c>
      <c r="BD64" s="4">
        <f t="shared" si="137"/>
        <v>-5.3067696199480183</v>
      </c>
      <c r="BE64" s="4">
        <f t="shared" si="170"/>
        <v>-5.0296366500387188</v>
      </c>
      <c r="BF64" s="4">
        <f t="shared" si="138"/>
        <v>-4.9353091584238529</v>
      </c>
      <c r="BG64" s="4">
        <f t="shared" si="139"/>
        <v>-5.0128772511970698</v>
      </c>
      <c r="BH64" s="4">
        <f t="shared" si="140"/>
        <v>-4.7577634835680138</v>
      </c>
      <c r="BI64" s="4">
        <f t="shared" si="141"/>
        <v>-5.0450099651274476</v>
      </c>
      <c r="BJ64" s="4">
        <f t="shared" si="142"/>
        <v>-4.7563731772883271</v>
      </c>
      <c r="BK64" s="4">
        <f t="shared" si="143"/>
        <v>-4.7971808134772473</v>
      </c>
      <c r="BL64" s="4">
        <f t="shared" si="144"/>
        <v>-4.8556850998510841</v>
      </c>
      <c r="BM64" s="4">
        <f t="shared" si="145"/>
        <v>-4.9216745818159371</v>
      </c>
      <c r="BN64" s="4">
        <f t="shared" si="146"/>
        <v>-4.8679364051616449</v>
      </c>
      <c r="BO64" s="4">
        <f t="shared" si="147"/>
        <v>-5.0051139647120912</v>
      </c>
      <c r="BP64" s="4">
        <f t="shared" si="148"/>
        <v>-4.996359541386278</v>
      </c>
      <c r="BQ64" s="4">
        <f t="shared" si="149"/>
        <v>-4.9995818013904412</v>
      </c>
      <c r="BR64" s="4">
        <f t="shared" si="150"/>
        <v>-5.0042564622875982</v>
      </c>
      <c r="BS64" s="4">
        <f t="shared" si="151"/>
        <v>-5.0389265328441626</v>
      </c>
      <c r="BT64" s="4">
        <f t="shared" si="152"/>
        <v>-5.0809098457110231</v>
      </c>
      <c r="BU64" s="4">
        <f t="shared" si="153"/>
        <v>-4.5669480153082374</v>
      </c>
      <c r="BV64" s="4">
        <f t="shared" si="154"/>
        <v>-5.0718307245114724</v>
      </c>
      <c r="BW64" s="4">
        <f t="shared" si="155"/>
        <v>-4.9164393441228418</v>
      </c>
      <c r="BX64" s="4">
        <f t="shared" si="156"/>
        <v>-4.9124500045465371</v>
      </c>
      <c r="BY64" s="4">
        <f t="shared" si="157"/>
        <v>-4.9991136234727058</v>
      </c>
      <c r="BZ64" s="4">
        <f t="shared" si="158"/>
        <v>-4.9386292672570526</v>
      </c>
      <c r="CA64" s="4">
        <f t="shared" si="159"/>
        <v>-4.92929424580963</v>
      </c>
      <c r="CB64" s="4">
        <f t="shared" si="160"/>
        <v>-4.9330423977206621</v>
      </c>
      <c r="CC64" s="4">
        <f t="shared" si="161"/>
        <v>-4.8065725712049874</v>
      </c>
      <c r="CD64" s="4">
        <f t="shared" si="162"/>
        <v>-5.0360007748095947</v>
      </c>
      <c r="CE64" s="4">
        <f t="shared" si="163"/>
        <v>-4.9390143227860639</v>
      </c>
      <c r="CF64" s="4">
        <f t="shared" si="164"/>
        <v>-4.84166877405357</v>
      </c>
      <c r="CG64" s="4">
        <f t="shared" si="165"/>
        <v>-4.8103811503808798</v>
      </c>
      <c r="CH64" s="4">
        <f t="shared" si="166"/>
        <v>-4.9977892471108207</v>
      </c>
      <c r="CI64" s="4">
        <f t="shared" si="167"/>
        <v>-4.8866800305076188</v>
      </c>
      <c r="CJ64" s="4">
        <f t="shared" si="168"/>
        <v>-4.9820207723575711</v>
      </c>
      <c r="CL64" t="s">
        <v>56</v>
      </c>
      <c r="CM64">
        <v>-277.98709403924897</v>
      </c>
      <c r="CN64">
        <v>-163.68527233700601</v>
      </c>
      <c r="CO64">
        <v>-114.294511712054</v>
      </c>
      <c r="CP64">
        <v>-281.14208915368198</v>
      </c>
      <c r="CQ64">
        <v>-165.667327798804</v>
      </c>
      <c r="CR64">
        <v>-115.46676246435</v>
      </c>
      <c r="CS64">
        <v>-281.69736689690598</v>
      </c>
      <c r="CT64">
        <v>-165.99322963603399</v>
      </c>
      <c r="CU64">
        <v>-115.69643533040301</v>
      </c>
      <c r="CV64">
        <v>-280.01779421502903</v>
      </c>
      <c r="CW64">
        <v>-164.90435907137299</v>
      </c>
      <c r="CX64">
        <v>-115.106340705844</v>
      </c>
      <c r="CY64">
        <v>-281.91769928078003</v>
      </c>
      <c r="CZ64">
        <v>-166.123353144802</v>
      </c>
      <c r="DA64">
        <v>-115.78695168057</v>
      </c>
      <c r="DB64">
        <v>-281.52589643400398</v>
      </c>
      <c r="DC64">
        <v>-165.87466335128201</v>
      </c>
      <c r="DD64">
        <v>-115.642954254321</v>
      </c>
      <c r="DE64">
        <v>-281.78655687602401</v>
      </c>
      <c r="DF64">
        <v>-166.030107662907</v>
      </c>
      <c r="DG64">
        <v>-115.74898153185801</v>
      </c>
      <c r="DH64">
        <v>-281.97275414420102</v>
      </c>
      <c r="DI64">
        <v>-166.21069284965799</v>
      </c>
      <c r="DJ64">
        <v>-115.753604419197</v>
      </c>
      <c r="DK64">
        <v>-282.20895903389601</v>
      </c>
      <c r="DL64">
        <v>-166.37101040728999</v>
      </c>
      <c r="DM64">
        <v>-115.829933390741</v>
      </c>
      <c r="DN64">
        <v>-282.00606904206899</v>
      </c>
      <c r="DO64">
        <v>-166.20016467195501</v>
      </c>
      <c r="DP64">
        <v>-115.798039454669</v>
      </c>
      <c r="DQ64">
        <v>-281.74329004057603</v>
      </c>
      <c r="DR64">
        <v>-166.02152530273599</v>
      </c>
      <c r="DS64">
        <v>-115.713776209776</v>
      </c>
      <c r="DT64">
        <v>-281.81485943182798</v>
      </c>
      <c r="DU64">
        <v>-166.079609639426</v>
      </c>
      <c r="DV64">
        <v>-115.72766781398801</v>
      </c>
      <c r="DW64">
        <v>-281.57046881491902</v>
      </c>
      <c r="DX64">
        <v>-165.91415436720899</v>
      </c>
      <c r="DY64">
        <v>-115.648274712909</v>
      </c>
      <c r="DZ64">
        <v>-281.761404787598</v>
      </c>
      <c r="EA64">
        <v>-166.02372695436401</v>
      </c>
      <c r="EB64">
        <v>-115.730098070414</v>
      </c>
      <c r="EC64">
        <v>-281.74520946993999</v>
      </c>
      <c r="ED64">
        <v>-166.01445219484199</v>
      </c>
      <c r="EE64">
        <v>-115.723112481173</v>
      </c>
      <c r="EF64">
        <v>-281.74673666182701</v>
      </c>
      <c r="EG64">
        <v>-166.02417955635499</v>
      </c>
      <c r="EH64">
        <v>-115.714819079036</v>
      </c>
      <c r="EI64">
        <v>-281.97699703880801</v>
      </c>
      <c r="EJ64">
        <v>-166.18415272795701</v>
      </c>
      <c r="EK64">
        <v>-115.785001123486</v>
      </c>
      <c r="EL64">
        <v>-281.93716496325197</v>
      </c>
      <c r="EM64">
        <v>-166.16300472209201</v>
      </c>
      <c r="EN64">
        <v>-115.766402691027</v>
      </c>
      <c r="EO64">
        <v>-281.73461340205102</v>
      </c>
      <c r="EP64">
        <v>-166.01931061984999</v>
      </c>
      <c r="EQ64">
        <v>-115.707326625721</v>
      </c>
      <c r="ER64">
        <v>-281.72294439316403</v>
      </c>
      <c r="ES64">
        <v>-166.01682885739601</v>
      </c>
      <c r="ET64">
        <v>-115.698153330349</v>
      </c>
      <c r="EU64">
        <v>-281.70658180990699</v>
      </c>
      <c r="EV64">
        <v>-166.01454418317601</v>
      </c>
      <c r="EW64">
        <v>-115.684070286314</v>
      </c>
      <c r="EX64">
        <v>-281.74553879553901</v>
      </c>
      <c r="EY64">
        <v>-166.00348918289001</v>
      </c>
      <c r="EZ64">
        <v>-115.734074822686</v>
      </c>
      <c r="FA64">
        <v>-281.75863029878599</v>
      </c>
      <c r="FB64">
        <v>-166.02867591171099</v>
      </c>
      <c r="FC64">
        <v>-115.72192434684</v>
      </c>
      <c r="FD64">
        <v>-281.83587721039999</v>
      </c>
      <c r="FE64">
        <v>-166.08892916580001</v>
      </c>
      <c r="FF64">
        <v>-115.7388510997</v>
      </c>
      <c r="FG64">
        <v>-282.08526141696899</v>
      </c>
      <c r="FH64">
        <v>-166.26180413391299</v>
      </c>
      <c r="FI64">
        <v>-115.81617938843399</v>
      </c>
      <c r="FJ64">
        <v>-281.76452513049998</v>
      </c>
      <c r="FK64">
        <v>-166.0314537532</v>
      </c>
      <c r="FL64">
        <v>-115.7249889009</v>
      </c>
      <c r="FM64">
        <v>-281.99507203605202</v>
      </c>
      <c r="FN64">
        <v>-166.18593106298999</v>
      </c>
      <c r="FO64">
        <v>-115.801306128579</v>
      </c>
      <c r="FP64">
        <v>-281.66704333180701</v>
      </c>
      <c r="FQ64">
        <v>-165.95908148874</v>
      </c>
      <c r="FR64">
        <v>-115.700133356001</v>
      </c>
      <c r="FS64">
        <v>-281.58989823141701</v>
      </c>
      <c r="FT64">
        <v>-165.928816596567</v>
      </c>
      <c r="FU64">
        <v>-115.653115040522</v>
      </c>
      <c r="FV64">
        <v>-281.71554735584499</v>
      </c>
      <c r="FW64">
        <v>-166.00155325663701</v>
      </c>
      <c r="FX64">
        <v>-115.70612389283301</v>
      </c>
      <c r="FY64">
        <v>-281.60749760892298</v>
      </c>
      <c r="FZ64">
        <v>-165.92684026364799</v>
      </c>
      <c r="GA64">
        <v>-115.672802015203</v>
      </c>
      <c r="GB64">
        <v>-281.36839921842102</v>
      </c>
      <c r="GC64">
        <v>-165.762686830902</v>
      </c>
      <c r="GD64">
        <v>-115.597851084387</v>
      </c>
      <c r="GE64">
        <v>-281.55890962388099</v>
      </c>
      <c r="GF64">
        <v>-165.887146901188</v>
      </c>
      <c r="GG64">
        <v>-115.66410296204999</v>
      </c>
      <c r="GH64">
        <v>-281.76690714469697</v>
      </c>
      <c r="GI64">
        <v>-166.03464093851599</v>
      </c>
      <c r="GJ64">
        <v>-115.724240828438</v>
      </c>
      <c r="GK64">
        <v>-281.34508220999999</v>
      </c>
      <c r="GL64">
        <v>-165.74586694999999</v>
      </c>
      <c r="GM64">
        <v>-115.59134444</v>
      </c>
      <c r="GN64">
        <v>-281.53016805999999</v>
      </c>
      <c r="GO64">
        <v>-165.83457786</v>
      </c>
      <c r="GP64">
        <v>-115.68787451</v>
      </c>
      <c r="GQ64">
        <v>-281.55235181</v>
      </c>
      <c r="GR64">
        <v>-165.85904518000001</v>
      </c>
      <c r="GS64">
        <v>-115.6856408</v>
      </c>
      <c r="GT64">
        <v>-281.96977787010002</v>
      </c>
      <c r="GU64">
        <v>-166.1569677096</v>
      </c>
      <c r="GV64">
        <v>-115.8048456767</v>
      </c>
      <c r="GW64">
        <v>-281.32302312000002</v>
      </c>
      <c r="GX64">
        <v>-165.73030614999999</v>
      </c>
      <c r="GY64">
        <v>-115.58492955</v>
      </c>
      <c r="GZ64">
        <v>-281.57483457317602</v>
      </c>
      <c r="HA64">
        <v>-165.90406702051999</v>
      </c>
      <c r="HB64">
        <v>-115.662828197519</v>
      </c>
    </row>
    <row r="65" spans="1:210" ht="17" x14ac:dyDescent="0.25">
      <c r="A65" s="5">
        <v>6</v>
      </c>
      <c r="B65" t="s">
        <v>39</v>
      </c>
      <c r="C65" t="s">
        <v>2</v>
      </c>
      <c r="D65" t="s">
        <v>21</v>
      </c>
      <c r="E65" s="3">
        <v>2</v>
      </c>
      <c r="F65" s="2">
        <v>-3.3037623255559123</v>
      </c>
      <c r="G65" s="3">
        <f t="shared" si="90"/>
        <v>9.6467663587652908E-2</v>
      </c>
      <c r="H65" s="3">
        <f t="shared" si="91"/>
        <v>5.5066260343729301E-2</v>
      </c>
      <c r="I65" s="3">
        <f t="shared" si="92"/>
        <v>0.13732255748915989</v>
      </c>
      <c r="J65" s="3">
        <f t="shared" si="93"/>
        <v>0.50318758896030502</v>
      </c>
      <c r="K65" s="3">
        <f t="shared" si="94"/>
        <v>0.4290360557631705</v>
      </c>
      <c r="L65" s="3">
        <f t="shared" si="95"/>
        <v>9.6819498730889464E-2</v>
      </c>
      <c r="M65" s="3">
        <f t="shared" si="96"/>
        <v>0.50214933682741902</v>
      </c>
      <c r="N65" s="3">
        <f t="shared" si="97"/>
        <v>9.0045640989145692E-2</v>
      </c>
      <c r="O65" s="3">
        <f t="shared" si="98"/>
        <v>0.1902312017174328</v>
      </c>
      <c r="P65" s="3">
        <f t="shared" si="99"/>
        <v>0.21348429667239133</v>
      </c>
      <c r="Q65" s="3">
        <f t="shared" si="100"/>
        <v>6.0100827400711765E-2</v>
      </c>
      <c r="R65" s="3">
        <f t="shared" si="101"/>
        <v>2.5285677295634912E-2</v>
      </c>
      <c r="S65" s="3">
        <f t="shared" si="102"/>
        <v>0.10785262489701841</v>
      </c>
      <c r="T65" s="3">
        <f t="shared" si="103"/>
        <v>0.37965707216188171</v>
      </c>
      <c r="U65" s="3">
        <f t="shared" si="104"/>
        <v>0.35302167090659076</v>
      </c>
      <c r="V65" s="3">
        <f t="shared" si="105"/>
        <v>0.25426351043619855</v>
      </c>
      <c r="W65" s="3">
        <f t="shared" si="106"/>
        <v>0.193573021776972</v>
      </c>
      <c r="X65" s="3">
        <f t="shared" si="107"/>
        <v>0.1951312646431087</v>
      </c>
      <c r="Y65" s="3">
        <f t="shared" si="108"/>
        <v>5.4202297716248626E-2</v>
      </c>
      <c r="Z65" s="3">
        <f t="shared" si="109"/>
        <v>4.7702233030288976E-2</v>
      </c>
      <c r="AA65" s="3">
        <f t="shared" si="110"/>
        <v>3.1946644218850295E-2</v>
      </c>
      <c r="AB65" s="3">
        <f t="shared" si="111"/>
        <v>0.14987028014275161</v>
      </c>
      <c r="AC65" s="3">
        <f t="shared" si="112"/>
        <v>5.1536503101555109E-2</v>
      </c>
      <c r="AD65" s="3">
        <f t="shared" si="113"/>
        <v>2.4002066427951441E-2</v>
      </c>
      <c r="AE65" s="3">
        <f t="shared" si="114"/>
        <v>0.49219640614570093</v>
      </c>
      <c r="AF65" s="3">
        <f t="shared" si="115"/>
        <v>3.7939491685782922E-2</v>
      </c>
      <c r="AG65" s="3">
        <f t="shared" si="116"/>
        <v>0.12116288329147462</v>
      </c>
      <c r="AH65" s="3">
        <f t="shared" si="117"/>
        <v>0.1718746129825135</v>
      </c>
      <c r="AI65" s="3">
        <f t="shared" si="118"/>
        <v>6.2622703375726729E-2</v>
      </c>
      <c r="AJ65" s="3">
        <f t="shared" si="119"/>
        <v>6.6807766925487844E-2</v>
      </c>
      <c r="AK65" s="3">
        <f t="shared" si="120"/>
        <v>6.140234927504995E-2</v>
      </c>
      <c r="AL65" s="3">
        <f t="shared" si="121"/>
        <v>0.12086213618046715</v>
      </c>
      <c r="AM65" s="3">
        <f t="shared" si="122"/>
        <v>0.23237988341882243</v>
      </c>
      <c r="AN65" s="3">
        <f t="shared" si="123"/>
        <v>9.2937830408082345E-2</v>
      </c>
      <c r="AO65" s="3">
        <f t="shared" si="124"/>
        <v>0.10862827872757386</v>
      </c>
      <c r="AP65" s="3">
        <f t="shared" si="125"/>
        <v>0.20741709934031016</v>
      </c>
      <c r="AQ65" s="3">
        <f t="shared" si="126"/>
        <v>0.21170298920093478</v>
      </c>
      <c r="AR65" s="3">
        <f t="shared" si="127"/>
        <v>1.1845919763308732E-2</v>
      </c>
      <c r="AS65" s="3">
        <f t="shared" si="128"/>
        <v>0.14837473046458971</v>
      </c>
      <c r="AT65" s="3">
        <f t="shared" si="129"/>
        <v>5.0348717360812589E-2</v>
      </c>
      <c r="AV65" s="1"/>
      <c r="AW65" s="4">
        <f t="shared" si="130"/>
        <v>-3.2072946619682594</v>
      </c>
      <c r="AX65" s="4">
        <f t="shared" si="131"/>
        <v>-3.3588285858996416</v>
      </c>
      <c r="AY65" s="4">
        <f t="shared" si="132"/>
        <v>-3.1664397680667524</v>
      </c>
      <c r="AZ65" s="4">
        <f t="shared" si="133"/>
        <v>-2.8005747365956073</v>
      </c>
      <c r="BA65" s="4">
        <f t="shared" si="134"/>
        <v>-2.8747262697927418</v>
      </c>
      <c r="BB65" s="4">
        <f t="shared" si="135"/>
        <v>-3.2069428268250229</v>
      </c>
      <c r="BC65" s="4">
        <f t="shared" si="136"/>
        <v>-2.8016129887284933</v>
      </c>
      <c r="BD65" s="4">
        <f t="shared" si="137"/>
        <v>-3.393807966545058</v>
      </c>
      <c r="BE65" s="4">
        <f t="shared" si="170"/>
        <v>-3.1135311238384795</v>
      </c>
      <c r="BF65" s="4">
        <f t="shared" si="138"/>
        <v>-3.090278028883521</v>
      </c>
      <c r="BG65" s="4">
        <f t="shared" si="139"/>
        <v>-3.2436614981552006</v>
      </c>
      <c r="BH65" s="4">
        <f t="shared" si="140"/>
        <v>-3.2784766482602774</v>
      </c>
      <c r="BI65" s="4">
        <f t="shared" si="141"/>
        <v>-3.1959097006588939</v>
      </c>
      <c r="BJ65" s="4">
        <f t="shared" si="142"/>
        <v>-2.9241052533940306</v>
      </c>
      <c r="BK65" s="4">
        <f t="shared" si="143"/>
        <v>-2.9507406546493216</v>
      </c>
      <c r="BL65" s="4">
        <f t="shared" si="144"/>
        <v>-3.0494988151197138</v>
      </c>
      <c r="BM65" s="4">
        <f t="shared" si="145"/>
        <v>-3.1101893037789403</v>
      </c>
      <c r="BN65" s="4">
        <f t="shared" si="146"/>
        <v>-3.1086310609128036</v>
      </c>
      <c r="BO65" s="4">
        <f t="shared" si="147"/>
        <v>-3.2495600278396637</v>
      </c>
      <c r="BP65" s="4">
        <f t="shared" si="148"/>
        <v>-3.2560600925256233</v>
      </c>
      <c r="BQ65" s="4">
        <f t="shared" si="149"/>
        <v>-3.271815681337062</v>
      </c>
      <c r="BR65" s="4">
        <f t="shared" si="150"/>
        <v>-3.1538920454131607</v>
      </c>
      <c r="BS65" s="4">
        <f t="shared" si="151"/>
        <v>-3.2522258224543572</v>
      </c>
      <c r="BT65" s="4">
        <f t="shared" si="152"/>
        <v>-3.3277643919838638</v>
      </c>
      <c r="BU65" s="4">
        <f t="shared" si="153"/>
        <v>-2.8115659194102114</v>
      </c>
      <c r="BV65" s="4">
        <f t="shared" si="154"/>
        <v>-3.3417018172416952</v>
      </c>
      <c r="BW65" s="4">
        <f t="shared" si="155"/>
        <v>-3.1825994422644377</v>
      </c>
      <c r="BX65" s="4">
        <f t="shared" si="156"/>
        <v>-3.1318877125733988</v>
      </c>
      <c r="BY65" s="4">
        <f t="shared" si="157"/>
        <v>-3.2411396221801856</v>
      </c>
      <c r="BZ65" s="4">
        <f t="shared" si="158"/>
        <v>-3.2369545586304245</v>
      </c>
      <c r="CA65" s="4">
        <f t="shared" si="159"/>
        <v>-3.2423599762808624</v>
      </c>
      <c r="CB65" s="4">
        <f t="shared" si="160"/>
        <v>-3.1829001893754452</v>
      </c>
      <c r="CC65" s="4">
        <f t="shared" si="161"/>
        <v>-3.0713824421370899</v>
      </c>
      <c r="CD65" s="4">
        <f t="shared" si="162"/>
        <v>-3.21082449514783</v>
      </c>
      <c r="CE65" s="4">
        <f t="shared" si="163"/>
        <v>-3.1951340468283385</v>
      </c>
      <c r="CF65" s="4">
        <f t="shared" si="164"/>
        <v>-3.0963452262156022</v>
      </c>
      <c r="CG65" s="4">
        <f t="shared" si="165"/>
        <v>-3.0920593363549775</v>
      </c>
      <c r="CH65" s="4">
        <f t="shared" si="166"/>
        <v>-3.2919164057926036</v>
      </c>
      <c r="CI65" s="4">
        <f t="shared" si="167"/>
        <v>-3.1553875950913226</v>
      </c>
      <c r="CJ65" s="4">
        <f t="shared" si="168"/>
        <v>-3.2534136081950997</v>
      </c>
      <c r="CL65" t="s">
        <v>55</v>
      </c>
      <c r="CM65">
        <v>-277.98469670020199</v>
      </c>
      <c r="CN65">
        <v>-163.68510675763801</v>
      </c>
      <c r="CO65">
        <v>-114.29447879339099</v>
      </c>
      <c r="CP65">
        <v>-281.13907613308203</v>
      </c>
      <c r="CQ65">
        <v>-165.667201965256</v>
      </c>
      <c r="CR65">
        <v>-115.46652153398399</v>
      </c>
      <c r="CS65">
        <v>-281.69463213574801</v>
      </c>
      <c r="CT65">
        <v>-165.99318838546299</v>
      </c>
      <c r="CU65">
        <v>-115.696397707527</v>
      </c>
      <c r="CV65">
        <v>-280.015263455715</v>
      </c>
      <c r="CW65">
        <v>-164.90435867126101</v>
      </c>
      <c r="CX65">
        <v>-115.106441784712</v>
      </c>
      <c r="CY65">
        <v>-281.91490739418799</v>
      </c>
      <c r="CZ65">
        <v>-166.12335248301699</v>
      </c>
      <c r="DA65">
        <v>-115.78697374344399</v>
      </c>
      <c r="DB65">
        <v>-281.52275016916201</v>
      </c>
      <c r="DC65">
        <v>-165.87466211949399</v>
      </c>
      <c r="DD65">
        <v>-115.64297746118</v>
      </c>
      <c r="DE65">
        <v>-281.78357080002502</v>
      </c>
      <c r="DF65">
        <v>-166.030106888228</v>
      </c>
      <c r="DG65">
        <v>-115.748999257495</v>
      </c>
      <c r="DH65">
        <v>-281.96974715607001</v>
      </c>
      <c r="DI65">
        <v>-166.210688643852</v>
      </c>
      <c r="DJ65">
        <v>-115.753650135187</v>
      </c>
      <c r="DK65">
        <v>-282.20594694974102</v>
      </c>
      <c r="DL65">
        <v>-166.37100601651201</v>
      </c>
      <c r="DM65">
        <v>-115.829979205759</v>
      </c>
      <c r="DN65">
        <v>-282.00314859821799</v>
      </c>
      <c r="DO65">
        <v>-166.20016325024901</v>
      </c>
      <c r="DP65">
        <v>-115.798060676663</v>
      </c>
      <c r="DQ65">
        <v>-281.74050751809301</v>
      </c>
      <c r="DR65">
        <v>-166.02152405148499</v>
      </c>
      <c r="DS65">
        <v>-115.713814363195</v>
      </c>
      <c r="DT65">
        <v>-281.81254801281199</v>
      </c>
      <c r="DU65">
        <v>-166.07960676433899</v>
      </c>
      <c r="DV65">
        <v>-115.72771666358901</v>
      </c>
      <c r="DW65">
        <v>-281.56757236701702</v>
      </c>
      <c r="DX65">
        <v>-165.91415354280699</v>
      </c>
      <c r="DY65">
        <v>-115.64832581812701</v>
      </c>
      <c r="DZ65">
        <v>-281.758530202347</v>
      </c>
      <c r="EA65">
        <v>-166.02372650643599</v>
      </c>
      <c r="EB65">
        <v>-115.730143837768</v>
      </c>
      <c r="EC65">
        <v>-281.74230843891598</v>
      </c>
      <c r="ED65">
        <v>-166.01445169154599</v>
      </c>
      <c r="EE65">
        <v>-115.72315444301501</v>
      </c>
      <c r="EF65">
        <v>-281.74393048437099</v>
      </c>
      <c r="EG65">
        <v>-166.024179298923</v>
      </c>
      <c r="EH65">
        <v>-115.714891499953</v>
      </c>
      <c r="EI65">
        <v>-281.97414184994898</v>
      </c>
      <c r="EJ65">
        <v>-166.184151492203</v>
      </c>
      <c r="EK65">
        <v>-115.78503395580501</v>
      </c>
      <c r="EL65">
        <v>-281.93441010733</v>
      </c>
      <c r="EM65">
        <v>-166.163003718868</v>
      </c>
      <c r="EN65">
        <v>-115.76645246973899</v>
      </c>
      <c r="EO65">
        <v>-281.73186170982802</v>
      </c>
      <c r="EP65">
        <v>-166.01930961404301</v>
      </c>
      <c r="EQ65">
        <v>-115.70737359246699</v>
      </c>
      <c r="ER65">
        <v>-281.72023015340602</v>
      </c>
      <c r="ES65">
        <v>-166.016828114135</v>
      </c>
      <c r="ET65">
        <v>-115.698213177441</v>
      </c>
      <c r="EU65">
        <v>-281.70390844522097</v>
      </c>
      <c r="EV65">
        <v>-166.01454376695401</v>
      </c>
      <c r="EW65">
        <v>-115.68415070830901</v>
      </c>
      <c r="EX65">
        <v>-281.74263962989198</v>
      </c>
      <c r="EY65">
        <v>-166.00348870782</v>
      </c>
      <c r="EZ65">
        <v>-115.73412487538199</v>
      </c>
      <c r="FA65">
        <v>-281.75582932741298</v>
      </c>
      <c r="FB65">
        <v>-166.02867513709401</v>
      </c>
      <c r="FC65">
        <v>-115.72197143878699</v>
      </c>
      <c r="FD65">
        <v>-281.83312368669999</v>
      </c>
      <c r="FE65">
        <v>-166.08892908429999</v>
      </c>
      <c r="FF65">
        <v>-115.7388914725</v>
      </c>
      <c r="FG65">
        <v>-282.082510262754</v>
      </c>
      <c r="FH65">
        <v>-166.261803421292</v>
      </c>
      <c r="FI65">
        <v>-115.816226326156</v>
      </c>
      <c r="FJ65">
        <v>-281.76180539239999</v>
      </c>
      <c r="FK65">
        <v>-166.03145327339999</v>
      </c>
      <c r="FL65">
        <v>-115.72502677839999</v>
      </c>
      <c r="FM65">
        <v>-281.992352722877</v>
      </c>
      <c r="FN65">
        <v>-166.18593069835501</v>
      </c>
      <c r="FO65">
        <v>-115.801350229685</v>
      </c>
      <c r="FP65">
        <v>-281.66422878923998</v>
      </c>
      <c r="FQ65">
        <v>-165.95907261229499</v>
      </c>
      <c r="FR65">
        <v>-115.70016519639</v>
      </c>
      <c r="FS65">
        <v>-281.58714865166701</v>
      </c>
      <c r="FT65">
        <v>-165.928812024617</v>
      </c>
      <c r="FU65">
        <v>-115.65317154250199</v>
      </c>
      <c r="FV65">
        <v>-281.71286572053901</v>
      </c>
      <c r="FW65">
        <v>-166.00154467776201</v>
      </c>
      <c r="FX65">
        <v>-115.706162627552</v>
      </c>
      <c r="FY65">
        <v>-281.60482478166398</v>
      </c>
      <c r="FZ65">
        <v>-165.926823523499</v>
      </c>
      <c r="GA65">
        <v>-115.672834228859</v>
      </c>
      <c r="GB65">
        <v>-281.36561567901799</v>
      </c>
      <c r="GC65">
        <v>-165.76266979868399</v>
      </c>
      <c r="GD65">
        <v>-115.597873606226</v>
      </c>
      <c r="GE65">
        <v>-281.55615413252701</v>
      </c>
      <c r="GF65">
        <v>-165.88713073858199</v>
      </c>
      <c r="GG65">
        <v>-115.664128834672</v>
      </c>
      <c r="GH65">
        <v>-281.76400463436698</v>
      </c>
      <c r="GI65">
        <v>-166.03462369563999</v>
      </c>
      <c r="GJ65">
        <v>-115.724264164407</v>
      </c>
      <c r="GK65">
        <v>-281.34231045000001</v>
      </c>
      <c r="GL65">
        <v>-165.74585891999999</v>
      </c>
      <c r="GM65">
        <v>-115.59135976</v>
      </c>
      <c r="GN65">
        <v>-281.52730575999999</v>
      </c>
      <c r="GO65">
        <v>-165.83452689000001</v>
      </c>
      <c r="GP65">
        <v>-115.68784453000001</v>
      </c>
      <c r="GQ65">
        <v>-281.54955611000003</v>
      </c>
      <c r="GR65">
        <v>-165.85900093000001</v>
      </c>
      <c r="GS65">
        <v>-115.68562767</v>
      </c>
      <c r="GT65">
        <v>-281.96708217970001</v>
      </c>
      <c r="GU65">
        <v>-166.15696380669999</v>
      </c>
      <c r="GV65">
        <v>-115.80487237049999</v>
      </c>
      <c r="GW65">
        <v>-281.32027044</v>
      </c>
      <c r="GX65">
        <v>-165.73029829999999</v>
      </c>
      <c r="GY65">
        <v>-115.58494371</v>
      </c>
      <c r="GZ65">
        <v>-281.57209770252098</v>
      </c>
      <c r="HA65">
        <v>-165.90405402448701</v>
      </c>
      <c r="HB65">
        <v>-115.66285903364501</v>
      </c>
    </row>
    <row r="66" spans="1:210" ht="17" x14ac:dyDescent="0.25">
      <c r="A66" s="5">
        <v>7</v>
      </c>
      <c r="B66" t="s">
        <v>39</v>
      </c>
      <c r="C66" t="s">
        <v>2</v>
      </c>
      <c r="D66" t="s">
        <v>12</v>
      </c>
      <c r="E66" s="3">
        <v>0.9</v>
      </c>
      <c r="F66" s="2">
        <v>-5.4609665222926562</v>
      </c>
      <c r="G66" s="3">
        <f t="shared" si="90"/>
        <v>2.523243235312933</v>
      </c>
      <c r="H66" s="3">
        <f t="shared" si="91"/>
        <v>0.79549571779276107</v>
      </c>
      <c r="I66" s="3">
        <f t="shared" si="92"/>
        <v>0.33768364262242567</v>
      </c>
      <c r="J66" s="3">
        <f t="shared" si="93"/>
        <v>2.103998882982729</v>
      </c>
      <c r="K66" s="3">
        <f t="shared" si="94"/>
        <v>0.52566135089582033</v>
      </c>
      <c r="L66" s="3">
        <f t="shared" si="95"/>
        <v>1.1176046986550308</v>
      </c>
      <c r="M66" s="3">
        <f t="shared" si="96"/>
        <v>0.34266648771058517</v>
      </c>
      <c r="N66" s="3">
        <f t="shared" si="97"/>
        <v>0.40893504764153565</v>
      </c>
      <c r="O66" s="3">
        <f t="shared" si="98"/>
        <v>5.9232747625378224E-2</v>
      </c>
      <c r="P66" s="3">
        <f t="shared" si="99"/>
        <v>0.79017058668611018</v>
      </c>
      <c r="Q66" s="3">
        <f t="shared" si="100"/>
        <v>0.53774069792297396</v>
      </c>
      <c r="R66" s="3">
        <f t="shared" si="101"/>
        <v>0.34843261115966584</v>
      </c>
      <c r="S66" s="3">
        <f t="shared" si="102"/>
        <v>0.60915135871446235</v>
      </c>
      <c r="T66" s="3">
        <f t="shared" si="103"/>
        <v>0.17555394896695642</v>
      </c>
      <c r="U66" s="3">
        <f t="shared" si="104"/>
        <v>0.31296070818312227</v>
      </c>
      <c r="V66" s="3">
        <f t="shared" si="105"/>
        <v>0.13688152742380755</v>
      </c>
      <c r="W66" s="3">
        <f t="shared" si="106"/>
        <v>0.61586399037007933</v>
      </c>
      <c r="X66" s="3">
        <f t="shared" si="107"/>
        <v>0.35830093334348234</v>
      </c>
      <c r="Y66" s="3">
        <f t="shared" si="108"/>
        <v>0.44623810600926195</v>
      </c>
      <c r="Z66" s="3">
        <f t="shared" si="109"/>
        <v>0.34092982693234575</v>
      </c>
      <c r="AA66" s="3">
        <f t="shared" si="110"/>
        <v>0.24290426623737282</v>
      </c>
      <c r="AB66" s="3">
        <f t="shared" si="111"/>
        <v>0.59239488909342075</v>
      </c>
      <c r="AC66" s="3">
        <f t="shared" si="112"/>
        <v>0.46582676510306698</v>
      </c>
      <c r="AD66" s="3">
        <f t="shared" si="113"/>
        <v>4.0924700501300038E-2</v>
      </c>
      <c r="AE66" s="3">
        <f t="shared" si="114"/>
        <v>0.52017352194165678</v>
      </c>
      <c r="AF66" s="3">
        <f t="shared" si="115"/>
        <v>7.8179991148759065E-2</v>
      </c>
      <c r="AG66" s="3">
        <f t="shared" si="116"/>
        <v>0.33894704955654742</v>
      </c>
      <c r="AH66" s="3">
        <f t="shared" si="117"/>
        <v>0.17961540002594578</v>
      </c>
      <c r="AI66" s="3">
        <f t="shared" si="118"/>
        <v>0.33219293183714438</v>
      </c>
      <c r="AJ66" s="3">
        <f t="shared" si="119"/>
        <v>0.21894344804224453</v>
      </c>
      <c r="AK66" s="3">
        <f t="shared" si="120"/>
        <v>0.18055655400825543</v>
      </c>
      <c r="AL66" s="3">
        <f t="shared" si="121"/>
        <v>0.12565802380050517</v>
      </c>
      <c r="AM66" s="3">
        <f t="shared" si="122"/>
        <v>0.21725902240086103</v>
      </c>
      <c r="AN66" s="3">
        <f t="shared" si="123"/>
        <v>0.22949523223260027</v>
      </c>
      <c r="AO66" s="3">
        <f t="shared" si="124"/>
        <v>0.13482903874951013</v>
      </c>
      <c r="AP66" s="3">
        <f t="shared" si="125"/>
        <v>0.34696490033109306</v>
      </c>
      <c r="AQ66" s="3">
        <f t="shared" si="126"/>
        <v>0.33933438482179756</v>
      </c>
      <c r="AR66" s="3">
        <f t="shared" si="127"/>
        <v>6.1635891421810918E-2</v>
      </c>
      <c r="AS66" s="3">
        <f t="shared" si="128"/>
        <v>0.22254231666705593</v>
      </c>
      <c r="AT66" s="3">
        <f t="shared" si="129"/>
        <v>0.11842004106439497</v>
      </c>
      <c r="AV66" s="1"/>
      <c r="AW66" s="4">
        <f t="shared" si="130"/>
        <v>-2.9377232869797232</v>
      </c>
      <c r="AX66" s="4">
        <f t="shared" si="131"/>
        <v>-4.6654708044998952</v>
      </c>
      <c r="AY66" s="4">
        <f t="shared" si="132"/>
        <v>-5.1232828796702305</v>
      </c>
      <c r="AZ66" s="4">
        <f t="shared" si="133"/>
        <v>-3.3569676393099273</v>
      </c>
      <c r="BA66" s="4">
        <f t="shared" si="134"/>
        <v>-5.9866278731884766</v>
      </c>
      <c r="BB66" s="4">
        <f t="shared" si="135"/>
        <v>-6.578571220947687</v>
      </c>
      <c r="BC66" s="4">
        <f t="shared" si="136"/>
        <v>-5.8036330100032414</v>
      </c>
      <c r="BD66" s="4">
        <f t="shared" si="137"/>
        <v>-5.8699015699341919</v>
      </c>
      <c r="BE66" s="4">
        <f t="shared" si="170"/>
        <v>-5.5201992699180344</v>
      </c>
      <c r="BF66" s="4">
        <f t="shared" si="138"/>
        <v>-6.2511371089787664</v>
      </c>
      <c r="BG66" s="4">
        <f t="shared" si="139"/>
        <v>-5.9987072202156302</v>
      </c>
      <c r="BH66" s="4">
        <f t="shared" si="140"/>
        <v>-5.1125339111329904</v>
      </c>
      <c r="BI66" s="4">
        <f t="shared" si="141"/>
        <v>-6.0701178810071186</v>
      </c>
      <c r="BJ66" s="4">
        <f t="shared" si="142"/>
        <v>-5.6365204712596126</v>
      </c>
      <c r="BK66" s="4">
        <f t="shared" si="143"/>
        <v>-5.7739272304757785</v>
      </c>
      <c r="BL66" s="4">
        <f t="shared" si="144"/>
        <v>-5.5978480497164638</v>
      </c>
      <c r="BM66" s="4">
        <f t="shared" si="145"/>
        <v>-6.0768305126627356</v>
      </c>
      <c r="BN66" s="4">
        <f t="shared" si="146"/>
        <v>-5.8192674556361386</v>
      </c>
      <c r="BO66" s="4">
        <f t="shared" si="147"/>
        <v>-5.9072046283019182</v>
      </c>
      <c r="BP66" s="4">
        <f t="shared" si="148"/>
        <v>-5.801896349225002</v>
      </c>
      <c r="BQ66" s="4">
        <f t="shared" si="149"/>
        <v>-5.703870788530029</v>
      </c>
      <c r="BR66" s="4">
        <f t="shared" si="150"/>
        <v>-6.053361411386077</v>
      </c>
      <c r="BS66" s="4">
        <f t="shared" si="151"/>
        <v>-5.9267932873957232</v>
      </c>
      <c r="BT66" s="4">
        <f t="shared" si="152"/>
        <v>-5.5018912227939563</v>
      </c>
      <c r="BU66" s="4">
        <f t="shared" si="153"/>
        <v>-4.9407930003509994</v>
      </c>
      <c r="BV66" s="4">
        <f t="shared" si="154"/>
        <v>-5.3827865311438972</v>
      </c>
      <c r="BW66" s="4">
        <f t="shared" si="155"/>
        <v>-5.1220194727361088</v>
      </c>
      <c r="BX66" s="4">
        <f t="shared" si="156"/>
        <v>-5.640581922318602</v>
      </c>
      <c r="BY66" s="4">
        <f t="shared" si="157"/>
        <v>-5.7931594541298006</v>
      </c>
      <c r="BZ66" s="4">
        <f t="shared" si="158"/>
        <v>-5.2420230742504117</v>
      </c>
      <c r="CA66" s="4">
        <f t="shared" si="159"/>
        <v>-5.2804099682844008</v>
      </c>
      <c r="CB66" s="4">
        <f t="shared" si="160"/>
        <v>-5.3353084984921511</v>
      </c>
      <c r="CC66" s="4">
        <f t="shared" si="161"/>
        <v>-5.2437074998917952</v>
      </c>
      <c r="CD66" s="4">
        <f t="shared" si="162"/>
        <v>-5.6904617545252565</v>
      </c>
      <c r="CE66" s="4">
        <f t="shared" si="163"/>
        <v>-5.3261374835431461</v>
      </c>
      <c r="CF66" s="4">
        <f t="shared" si="164"/>
        <v>-5.1140016219615632</v>
      </c>
      <c r="CG66" s="4">
        <f t="shared" si="165"/>
        <v>-5.1216321374708587</v>
      </c>
      <c r="CH66" s="4">
        <f t="shared" si="166"/>
        <v>-5.3993306308708453</v>
      </c>
      <c r="CI66" s="4">
        <f t="shared" si="167"/>
        <v>-5.2384242056256003</v>
      </c>
      <c r="CJ66" s="4">
        <f t="shared" si="168"/>
        <v>-5.5793865633570512</v>
      </c>
      <c r="CL66" t="s">
        <v>54</v>
      </c>
      <c r="CM66">
        <v>-239.20320524368</v>
      </c>
      <c r="CN66">
        <v>-163.68562059848799</v>
      </c>
      <c r="CO66">
        <v>-75.512903085331999</v>
      </c>
      <c r="CP66">
        <v>-241.93460077690401</v>
      </c>
      <c r="CQ66">
        <v>-165.66755526979699</v>
      </c>
      <c r="CR66">
        <v>-76.259610606433</v>
      </c>
      <c r="CS66">
        <v>-242.42056111301201</v>
      </c>
      <c r="CT66">
        <v>-165.99336571428799</v>
      </c>
      <c r="CU66">
        <v>-76.419030928099005</v>
      </c>
      <c r="CV66">
        <v>-240.976017819627</v>
      </c>
      <c r="CW66">
        <v>-164.904354927968</v>
      </c>
      <c r="CX66">
        <v>-76.066313223424004</v>
      </c>
      <c r="CY66">
        <v>-242.60837184375799</v>
      </c>
      <c r="CZ66">
        <v>-166.123362100219</v>
      </c>
      <c r="DA66">
        <v>-76.475469445147993</v>
      </c>
      <c r="DB66">
        <v>-242.273241285886</v>
      </c>
      <c r="DC66">
        <v>-165.87467198528</v>
      </c>
      <c r="DD66">
        <v>-76.388085680483996</v>
      </c>
      <c r="DE66">
        <v>-242.497043709514</v>
      </c>
      <c r="DF66">
        <v>-166.03011629728201</v>
      </c>
      <c r="DG66">
        <v>-76.457678734705993</v>
      </c>
      <c r="DH66">
        <v>-242.66240253938301</v>
      </c>
      <c r="DI66">
        <v>-166.21070326712399</v>
      </c>
      <c r="DJ66">
        <v>-76.442344989065006</v>
      </c>
      <c r="DK66">
        <v>-242.86511363384099</v>
      </c>
      <c r="DL66">
        <v>-166.371019378331</v>
      </c>
      <c r="DM66">
        <v>-76.485297258380996</v>
      </c>
      <c r="DN66">
        <v>-242.684235712054</v>
      </c>
      <c r="DO66">
        <v>-166.200173399774</v>
      </c>
      <c r="DP66">
        <v>-76.474100491607999</v>
      </c>
      <c r="DQ66">
        <v>-242.460257237268</v>
      </c>
      <c r="DR66">
        <v>-166.02152732989501</v>
      </c>
      <c r="DS66">
        <v>-76.429170359317993</v>
      </c>
      <c r="DT66">
        <v>-242.52409480109901</v>
      </c>
      <c r="DU66">
        <v>-166.079610752402</v>
      </c>
      <c r="DV66">
        <v>-76.436336707642994</v>
      </c>
      <c r="DW66">
        <v>-242.31059799706799</v>
      </c>
      <c r="DX66">
        <v>-165.91415006678599</v>
      </c>
      <c r="DY66">
        <v>-76.386774582100003</v>
      </c>
      <c r="DZ66">
        <v>-242.47459046659401</v>
      </c>
      <c r="EA66">
        <v>-166.02372184491799</v>
      </c>
      <c r="EB66">
        <v>-76.441886254921002</v>
      </c>
      <c r="EC66">
        <v>-242.46019397665501</v>
      </c>
      <c r="ED66">
        <v>-166.014448262846</v>
      </c>
      <c r="EE66">
        <v>-76.436544375454005</v>
      </c>
      <c r="EF66">
        <v>-242.461090753023</v>
      </c>
      <c r="EG66">
        <v>-166.02416162527101</v>
      </c>
      <c r="EH66">
        <v>-76.428008389420995</v>
      </c>
      <c r="EI66">
        <v>-242.65910275997101</v>
      </c>
      <c r="EJ66">
        <v>-166.18415602187901</v>
      </c>
      <c r="EK66">
        <v>-76.465262692650995</v>
      </c>
      <c r="EL66">
        <v>-242.624770526063</v>
      </c>
      <c r="EM66">
        <v>-166.16300008818499</v>
      </c>
      <c r="EN66">
        <v>-76.452496845278006</v>
      </c>
      <c r="EO66">
        <v>-242.452872357312</v>
      </c>
      <c r="EP66">
        <v>-166.019308092166</v>
      </c>
      <c r="EQ66">
        <v>-76.424150535747003</v>
      </c>
      <c r="ER66">
        <v>-242.44291829242599</v>
      </c>
      <c r="ES66">
        <v>-166.01681972852899</v>
      </c>
      <c r="ET66">
        <v>-76.416852653915996</v>
      </c>
      <c r="EU66">
        <v>-242.42888618505</v>
      </c>
      <c r="EV66">
        <v>-166.01452481418099</v>
      </c>
      <c r="EW66">
        <v>-76.405271674556005</v>
      </c>
      <c r="EX66">
        <v>-242.45836140194601</v>
      </c>
      <c r="EY66">
        <v>-166.00347454233599</v>
      </c>
      <c r="EZ66">
        <v>-76.445240214560997</v>
      </c>
      <c r="FA66">
        <v>-242.47210507924501</v>
      </c>
      <c r="FB66">
        <v>-166.028661995546</v>
      </c>
      <c r="FC66">
        <v>-76.433998137786006</v>
      </c>
      <c r="FD66">
        <v>-242.53745469489999</v>
      </c>
      <c r="FE66">
        <v>-166.0889318337</v>
      </c>
      <c r="FF66">
        <v>-76.439755039800005</v>
      </c>
      <c r="FG66">
        <v>-242.75295159327899</v>
      </c>
      <c r="FH66">
        <v>-166.26180289106699</v>
      </c>
      <c r="FI66">
        <v>-76.483275047709</v>
      </c>
      <c r="FJ66">
        <v>-242.4794863354</v>
      </c>
      <c r="FK66">
        <v>-166.03145101090001</v>
      </c>
      <c r="FL66">
        <v>-76.439457308499996</v>
      </c>
      <c r="FM66">
        <v>-242.67661318909001</v>
      </c>
      <c r="FN66">
        <v>-166.185925319776</v>
      </c>
      <c r="FO66">
        <v>-76.482525412056006</v>
      </c>
      <c r="FP66">
        <v>-242.393610158619</v>
      </c>
      <c r="FQ66">
        <v>-165.959100067245</v>
      </c>
      <c r="FR66">
        <v>-76.425521252284994</v>
      </c>
      <c r="FS66">
        <v>-242.32684096190999</v>
      </c>
      <c r="FT66">
        <v>-165.928817635912</v>
      </c>
      <c r="FU66">
        <v>-76.388791339145001</v>
      </c>
      <c r="FV66">
        <v>-242.437024997912</v>
      </c>
      <c r="FW66">
        <v>-166.00156568811701</v>
      </c>
      <c r="FX66">
        <v>-76.427105614633007</v>
      </c>
      <c r="FY66">
        <v>-242.34035979186399</v>
      </c>
      <c r="FZ66">
        <v>-165.92687948528501</v>
      </c>
      <c r="GA66">
        <v>-76.405065438009999</v>
      </c>
      <c r="GB66">
        <v>-242.133975626535</v>
      </c>
      <c r="GC66">
        <v>-165.76273395773899</v>
      </c>
      <c r="GD66">
        <v>-76.362739313853993</v>
      </c>
      <c r="GE66">
        <v>-242.29901518625201</v>
      </c>
      <c r="GF66">
        <v>-165.88718553810901</v>
      </c>
      <c r="GG66">
        <v>-76.403473268677999</v>
      </c>
      <c r="GH66">
        <v>-242.47560901458601</v>
      </c>
      <c r="GI66">
        <v>-166.03468577808599</v>
      </c>
      <c r="GJ66">
        <v>-76.431854908841999</v>
      </c>
      <c r="GK66">
        <v>-242.1138674</v>
      </c>
      <c r="GL66">
        <v>-165.74592107999999</v>
      </c>
      <c r="GM66">
        <v>-76.359458579999995</v>
      </c>
      <c r="GN66">
        <v>-242.26512627</v>
      </c>
      <c r="GO66">
        <v>-165.83472193</v>
      </c>
      <c r="GP66">
        <v>-76.422254659999993</v>
      </c>
      <c r="GQ66">
        <v>-242.28549147999999</v>
      </c>
      <c r="GR66">
        <v>-165.85916688</v>
      </c>
      <c r="GS66">
        <v>-76.418162760000001</v>
      </c>
      <c r="GT66">
        <v>-242.65257904910001</v>
      </c>
      <c r="GU66">
        <v>-166.1569915597</v>
      </c>
      <c r="GV66">
        <v>-76.486983108700002</v>
      </c>
      <c r="GW66">
        <v>-242.09503595000001</v>
      </c>
      <c r="GX66">
        <v>-165.73035944</v>
      </c>
      <c r="GY66">
        <v>-76.356328550000001</v>
      </c>
      <c r="GZ66">
        <v>-242.31304380885601</v>
      </c>
      <c r="HA66">
        <v>-165.904095430437</v>
      </c>
      <c r="HB66">
        <v>-76.400057060338</v>
      </c>
    </row>
    <row r="67" spans="1:210" ht="17" x14ac:dyDescent="0.25">
      <c r="A67" s="5">
        <v>7</v>
      </c>
      <c r="B67" t="s">
        <v>39</v>
      </c>
      <c r="C67" t="s">
        <v>2</v>
      </c>
      <c r="D67" t="s">
        <v>12</v>
      </c>
      <c r="E67" s="3">
        <v>0.95</v>
      </c>
      <c r="F67" s="2">
        <v>-5.9396536254971171</v>
      </c>
      <c r="G67" s="3">
        <f t="shared" si="90"/>
        <v>1.9596159395715191</v>
      </c>
      <c r="H67" s="3">
        <f t="shared" si="91"/>
        <v>0.58881703295051757</v>
      </c>
      <c r="I67" s="3">
        <f t="shared" si="92"/>
        <v>0.38362890951755091</v>
      </c>
      <c r="J67" s="3">
        <f t="shared" si="93"/>
        <v>1.8605118989839671</v>
      </c>
      <c r="K67" s="3">
        <f t="shared" si="94"/>
        <v>0.31657800470087061</v>
      </c>
      <c r="L67" s="3">
        <f t="shared" si="95"/>
        <v>0.91922995392928097</v>
      </c>
      <c r="M67" s="3">
        <f t="shared" si="96"/>
        <v>0.18387365607482309</v>
      </c>
      <c r="N67" s="3">
        <f t="shared" si="97"/>
        <v>0.41602736563072362</v>
      </c>
      <c r="O67" s="3">
        <f t="shared" si="98"/>
        <v>5.649551585537349E-2</v>
      </c>
      <c r="P67" s="3">
        <f t="shared" si="99"/>
        <v>0.57028741796898785</v>
      </c>
      <c r="Q67" s="3">
        <f t="shared" si="100"/>
        <v>0.39322036906771007</v>
      </c>
      <c r="R67" s="3">
        <f t="shared" si="101"/>
        <v>0.3291741502928387</v>
      </c>
      <c r="S67" s="3">
        <f t="shared" si="102"/>
        <v>0.47980723730782859</v>
      </c>
      <c r="T67" s="3">
        <f t="shared" si="103"/>
        <v>8.4433225236246301E-2</v>
      </c>
      <c r="U67" s="3">
        <f t="shared" si="104"/>
        <v>0.2008141077377843</v>
      </c>
      <c r="V67" s="3">
        <f t="shared" si="105"/>
        <v>9.9274791903059878E-2</v>
      </c>
      <c r="W67" s="3">
        <f t="shared" si="106"/>
        <v>0.42953057689326979</v>
      </c>
      <c r="X67" s="3">
        <f t="shared" si="107"/>
        <v>0.21702751559567801</v>
      </c>
      <c r="Y67" s="3">
        <f t="shared" si="108"/>
        <v>0.32468904566105472</v>
      </c>
      <c r="Z67" s="3">
        <f t="shared" si="109"/>
        <v>0.24915250048104109</v>
      </c>
      <c r="AA67" s="3">
        <f t="shared" si="110"/>
        <v>0.19050988593947782</v>
      </c>
      <c r="AB67" s="3">
        <f t="shared" si="111"/>
        <v>0.49495055698251367</v>
      </c>
      <c r="AC67" s="3">
        <f t="shared" si="112"/>
        <v>0.37582359626634254</v>
      </c>
      <c r="AD67" s="3">
        <f t="shared" si="113"/>
        <v>4.2422236673393954E-2</v>
      </c>
      <c r="AE67" s="3">
        <f t="shared" si="114"/>
        <v>0.5289933306959167</v>
      </c>
      <c r="AF67" s="3">
        <f t="shared" si="115"/>
        <v>4.9871233060103215E-2</v>
      </c>
      <c r="AG67" s="3">
        <f t="shared" si="116"/>
        <v>0.3125112536031498</v>
      </c>
      <c r="AH67" s="3">
        <f t="shared" si="117"/>
        <v>0.11852182855012838</v>
      </c>
      <c r="AI67" s="3">
        <f t="shared" si="118"/>
        <v>0.24755509097782014</v>
      </c>
      <c r="AJ67" s="3">
        <f t="shared" si="119"/>
        <v>0.21752414410965137</v>
      </c>
      <c r="AK67" s="3">
        <f t="shared" si="120"/>
        <v>0.17979180458367772</v>
      </c>
      <c r="AL67" s="3">
        <f t="shared" si="121"/>
        <v>0.12674352194728922</v>
      </c>
      <c r="AM67" s="3">
        <f t="shared" si="122"/>
        <v>0.22998382465504452</v>
      </c>
      <c r="AN67" s="3">
        <f t="shared" si="123"/>
        <v>0.17584475045798076</v>
      </c>
      <c r="AO67" s="3">
        <f t="shared" si="124"/>
        <v>0.12839482261065527</v>
      </c>
      <c r="AP67" s="3">
        <f t="shared" si="125"/>
        <v>0.33874855719854668</v>
      </c>
      <c r="AQ67" s="3">
        <f t="shared" si="126"/>
        <v>0.33346492721724896</v>
      </c>
      <c r="AR67" s="3">
        <f t="shared" si="127"/>
        <v>6.433827633516831E-2</v>
      </c>
      <c r="AS67" s="3">
        <f t="shared" si="128"/>
        <v>0.215016233979199</v>
      </c>
      <c r="AT67" s="3">
        <f t="shared" si="129"/>
        <v>7.9241903772667932E-2</v>
      </c>
      <c r="AV67" s="1"/>
      <c r="AW67" s="4">
        <f t="shared" si="130"/>
        <v>-3.9800376859255979</v>
      </c>
      <c r="AX67" s="4">
        <f t="shared" si="131"/>
        <v>-5.3508365925465995</v>
      </c>
      <c r="AY67" s="4">
        <f t="shared" si="132"/>
        <v>-5.5560247159795662</v>
      </c>
      <c r="AZ67" s="4">
        <f t="shared" si="133"/>
        <v>-4.07914172651315</v>
      </c>
      <c r="BA67" s="4">
        <f t="shared" si="134"/>
        <v>-6.2562316301979877</v>
      </c>
      <c r="BB67" s="4">
        <f t="shared" si="135"/>
        <v>-6.858883579426398</v>
      </c>
      <c r="BC67" s="4">
        <f t="shared" si="136"/>
        <v>-6.1235272815719402</v>
      </c>
      <c r="BD67" s="4">
        <f t="shared" si="137"/>
        <v>-6.3556809911278407</v>
      </c>
      <c r="BE67" s="4">
        <f t="shared" si="170"/>
        <v>-5.9961491413524906</v>
      </c>
      <c r="BF67" s="4">
        <f t="shared" si="138"/>
        <v>-6.5099410434661049</v>
      </c>
      <c r="BG67" s="4">
        <f t="shared" si="139"/>
        <v>-6.3328739945648271</v>
      </c>
      <c r="BH67" s="4">
        <f t="shared" si="140"/>
        <v>-5.6104794752042784</v>
      </c>
      <c r="BI67" s="4">
        <f t="shared" si="141"/>
        <v>-6.4194608628049457</v>
      </c>
      <c r="BJ67" s="4">
        <f t="shared" si="142"/>
        <v>-6.0240868507333634</v>
      </c>
      <c r="BK67" s="4">
        <f t="shared" si="143"/>
        <v>-6.1404677332349014</v>
      </c>
      <c r="BL67" s="4">
        <f t="shared" si="144"/>
        <v>-6.0389284174001769</v>
      </c>
      <c r="BM67" s="4">
        <f t="shared" si="145"/>
        <v>-6.3691842023903869</v>
      </c>
      <c r="BN67" s="4">
        <f t="shared" si="146"/>
        <v>-6.1566811410927951</v>
      </c>
      <c r="BO67" s="4">
        <f t="shared" si="147"/>
        <v>-6.2643426711581718</v>
      </c>
      <c r="BP67" s="4">
        <f t="shared" si="148"/>
        <v>-6.1888061259781582</v>
      </c>
      <c r="BQ67" s="4">
        <f t="shared" si="149"/>
        <v>-6.1301635114365949</v>
      </c>
      <c r="BR67" s="4">
        <f t="shared" si="150"/>
        <v>-6.4346041824796307</v>
      </c>
      <c r="BS67" s="4">
        <f t="shared" si="151"/>
        <v>-6.3154772217634596</v>
      </c>
      <c r="BT67" s="4">
        <f t="shared" si="152"/>
        <v>-5.982075862170511</v>
      </c>
      <c r="BU67" s="4">
        <f t="shared" si="153"/>
        <v>-5.4106602948012004</v>
      </c>
      <c r="BV67" s="4">
        <f t="shared" si="154"/>
        <v>-5.8897823924370138</v>
      </c>
      <c r="BW67" s="4">
        <f t="shared" si="155"/>
        <v>-5.6271423718939673</v>
      </c>
      <c r="BX67" s="4">
        <f t="shared" si="156"/>
        <v>-6.0581754540472454</v>
      </c>
      <c r="BY67" s="4">
        <f t="shared" si="157"/>
        <v>-6.1872087164749372</v>
      </c>
      <c r="BZ67" s="4">
        <f t="shared" si="158"/>
        <v>-5.7221294813874657</v>
      </c>
      <c r="CA67" s="4">
        <f t="shared" si="159"/>
        <v>-5.7598618209134393</v>
      </c>
      <c r="CB67" s="4">
        <f t="shared" si="160"/>
        <v>-5.8129101035498278</v>
      </c>
      <c r="CC67" s="4">
        <f t="shared" si="161"/>
        <v>-5.7096698008420725</v>
      </c>
      <c r="CD67" s="4">
        <f t="shared" si="162"/>
        <v>-6.1154983759550978</v>
      </c>
      <c r="CE67" s="4">
        <f t="shared" si="163"/>
        <v>-5.8112588028864618</v>
      </c>
      <c r="CF67" s="4">
        <f t="shared" si="164"/>
        <v>-5.6009050682985704</v>
      </c>
      <c r="CG67" s="4">
        <f t="shared" si="165"/>
        <v>-5.6061886982798681</v>
      </c>
      <c r="CH67" s="4">
        <f t="shared" si="166"/>
        <v>-5.8753153491619488</v>
      </c>
      <c r="CI67" s="4">
        <f t="shared" si="167"/>
        <v>-5.7246373915179181</v>
      </c>
      <c r="CJ67" s="4">
        <f t="shared" si="168"/>
        <v>-6.018895529269785</v>
      </c>
      <c r="CL67" t="s">
        <v>53</v>
      </c>
      <c r="CM67">
        <v>-239.20468782049801</v>
      </c>
      <c r="CN67">
        <v>-163.68561059846701</v>
      </c>
      <c r="CO67">
        <v>-75.512734628515005</v>
      </c>
      <c r="CP67">
        <v>-241.93540874841401</v>
      </c>
      <c r="CQ67">
        <v>-165.66751666832999</v>
      </c>
      <c r="CR67">
        <v>-76.25936497955</v>
      </c>
      <c r="CS67">
        <v>-242.421221631973</v>
      </c>
      <c r="CT67">
        <v>-165.99334792941201</v>
      </c>
      <c r="CU67">
        <v>-76.419019613952003</v>
      </c>
      <c r="CV67">
        <v>-240.97721281826301</v>
      </c>
      <c r="CW67">
        <v>-164.90435474407099</v>
      </c>
      <c r="CX67">
        <v>-76.066357548341003</v>
      </c>
      <c r="CY67">
        <v>-242.60880015264601</v>
      </c>
      <c r="CZ67">
        <v>-166.12336162512</v>
      </c>
      <c r="DA67">
        <v>-76.475468588218007</v>
      </c>
      <c r="DB67">
        <v>-242.27368676325099</v>
      </c>
      <c r="DC67">
        <v>-165.87467125736299</v>
      </c>
      <c r="DD67">
        <v>-76.388085179607003</v>
      </c>
      <c r="DE67">
        <v>-242.49755056727599</v>
      </c>
      <c r="DF67">
        <v>-166.03011573060999</v>
      </c>
      <c r="DG67">
        <v>-76.457676375190005</v>
      </c>
      <c r="DH67">
        <v>-242.66318858054001</v>
      </c>
      <c r="DI67">
        <v>-166.2106979358</v>
      </c>
      <c r="DJ67">
        <v>-76.442362222794003</v>
      </c>
      <c r="DK67">
        <v>-242.865884360276</v>
      </c>
      <c r="DL67">
        <v>-166.37101408558499</v>
      </c>
      <c r="DM67">
        <v>-76.485314803194001</v>
      </c>
      <c r="DN67">
        <v>-242.68464745703301</v>
      </c>
      <c r="DO67">
        <v>-166.20017204339999</v>
      </c>
      <c r="DP67">
        <v>-76.474101162655998</v>
      </c>
      <c r="DQ67">
        <v>-242.460801086131</v>
      </c>
      <c r="DR67">
        <v>-166.021526670528</v>
      </c>
      <c r="DS67">
        <v>-76.429182338917997</v>
      </c>
      <c r="DT67">
        <v>-242.524899007047</v>
      </c>
      <c r="DU67">
        <v>-166.07960902053401</v>
      </c>
      <c r="DV67">
        <v>-76.436349118725005</v>
      </c>
      <c r="DW67">
        <v>-242.31116983735299</v>
      </c>
      <c r="DX67">
        <v>-165.91414952589699</v>
      </c>
      <c r="DY67">
        <v>-76.386790249819001</v>
      </c>
      <c r="DZ67">
        <v>-242.475221321291</v>
      </c>
      <c r="EA67">
        <v>-166.023721415664</v>
      </c>
      <c r="EB67">
        <v>-76.441899912558</v>
      </c>
      <c r="EC67">
        <v>-242.46078874819</v>
      </c>
      <c r="ED67">
        <v>-166.01444779639399</v>
      </c>
      <c r="EE67">
        <v>-76.436555493992998</v>
      </c>
      <c r="EF67">
        <v>-242.46182223334199</v>
      </c>
      <c r="EG67">
        <v>-166.02416132059699</v>
      </c>
      <c r="EH67">
        <v>-76.428037268135</v>
      </c>
      <c r="EI67">
        <v>-242.659574715438</v>
      </c>
      <c r="EJ67">
        <v>-166.184154882776</v>
      </c>
      <c r="EK67">
        <v>-76.46526989198</v>
      </c>
      <c r="EL67">
        <v>-242.625324104741</v>
      </c>
      <c r="EM67">
        <v>-166.16299923682899</v>
      </c>
      <c r="EN67">
        <v>-76.452513572399994</v>
      </c>
      <c r="EO67">
        <v>-242.453457505975</v>
      </c>
      <c r="EP67">
        <v>-166.01930755443399</v>
      </c>
      <c r="EQ67">
        <v>-76.424167086466994</v>
      </c>
      <c r="ER67">
        <v>-242.443557802329</v>
      </c>
      <c r="ES67">
        <v>-166.016819349998</v>
      </c>
      <c r="ET67">
        <v>-76.416875962399004</v>
      </c>
      <c r="EU67">
        <v>-242.429599462271</v>
      </c>
      <c r="EV67">
        <v>-166.01452463040599</v>
      </c>
      <c r="EW67">
        <v>-76.405305794884001</v>
      </c>
      <c r="EX67">
        <v>-242.458982128325</v>
      </c>
      <c r="EY67">
        <v>-166.00347403299</v>
      </c>
      <c r="EZ67">
        <v>-76.445253901282996</v>
      </c>
      <c r="FA67">
        <v>-242.47273720147101</v>
      </c>
      <c r="FB67">
        <v>-166.02866153261101</v>
      </c>
      <c r="FC67">
        <v>-76.434011315695997</v>
      </c>
      <c r="FD67">
        <v>-242.5382288596</v>
      </c>
      <c r="FE67">
        <v>-166.0889311526</v>
      </c>
      <c r="FF67">
        <v>-76.4397646627</v>
      </c>
      <c r="FG67">
        <v>-242.75371362112099</v>
      </c>
      <c r="FH67">
        <v>-166.261802439722</v>
      </c>
      <c r="FI67">
        <v>-76.483288745731002</v>
      </c>
      <c r="FJ67">
        <v>-242.48030391360001</v>
      </c>
      <c r="FK67">
        <v>-166.03145043059999</v>
      </c>
      <c r="FL67">
        <v>-76.439467517699995</v>
      </c>
      <c r="FM67">
        <v>-242.677432132511</v>
      </c>
      <c r="FN67">
        <v>-166.18592508876699</v>
      </c>
      <c r="FO67">
        <v>-76.482539621941001</v>
      </c>
      <c r="FP67">
        <v>-242.394278894563</v>
      </c>
      <c r="FQ67">
        <v>-165.95909549070299</v>
      </c>
      <c r="FR67">
        <v>-76.425529087146003</v>
      </c>
      <c r="FS67">
        <v>-242.32748659496201</v>
      </c>
      <c r="FT67">
        <v>-165.92881525491799</v>
      </c>
      <c r="FU67">
        <v>-76.388811395746004</v>
      </c>
      <c r="FV67">
        <v>-242.437796644473</v>
      </c>
      <c r="FW67">
        <v>-166.001561219845</v>
      </c>
      <c r="FX67">
        <v>-76.427116631236999</v>
      </c>
      <c r="FY67">
        <v>-242.34112362744801</v>
      </c>
      <c r="FZ67">
        <v>-165.92687072805899</v>
      </c>
      <c r="GA67">
        <v>-76.405073975690001</v>
      </c>
      <c r="GB67">
        <v>-242.13472961225401</v>
      </c>
      <c r="GC67">
        <v>-165.76272495515801</v>
      </c>
      <c r="GD67">
        <v>-76.362741195580995</v>
      </c>
      <c r="GE67">
        <v>-242.29975398402399</v>
      </c>
      <c r="GF67">
        <v>-165.88717702365901</v>
      </c>
      <c r="GG67">
        <v>-76.403478022738</v>
      </c>
      <c r="GH67">
        <v>-242.476279600038</v>
      </c>
      <c r="GI67">
        <v>-166.03467659899101</v>
      </c>
      <c r="GJ67">
        <v>-76.431857334445994</v>
      </c>
      <c r="GK67">
        <v>-242.11462628999999</v>
      </c>
      <c r="GL67">
        <v>-165.74591000999999</v>
      </c>
      <c r="GM67">
        <v>-76.359455449999999</v>
      </c>
      <c r="GN67">
        <v>-242.2658461</v>
      </c>
      <c r="GO67">
        <v>-165.83469393999999</v>
      </c>
      <c r="GP67">
        <v>-76.422226550000005</v>
      </c>
      <c r="GQ67">
        <v>-242.28622060000001</v>
      </c>
      <c r="GR67">
        <v>-165.85914256000001</v>
      </c>
      <c r="GS67">
        <v>-76.418144010000006</v>
      </c>
      <c r="GT67">
        <v>-242.65333749530001</v>
      </c>
      <c r="GU67">
        <v>-166.1569859709</v>
      </c>
      <c r="GV67">
        <v>-76.486988613799994</v>
      </c>
      <c r="GW67">
        <v>-242.09579582000001</v>
      </c>
      <c r="GX67">
        <v>-165.73034842999999</v>
      </c>
      <c r="GY67">
        <v>-76.356324599999994</v>
      </c>
      <c r="GZ67">
        <v>-242.313743705886</v>
      </c>
      <c r="HA67">
        <v>-165.904088465694</v>
      </c>
      <c r="HB67">
        <v>-76.400063520019998</v>
      </c>
    </row>
    <row r="68" spans="1:210" ht="17" x14ac:dyDescent="0.25">
      <c r="A68" s="5">
        <v>7</v>
      </c>
      <c r="B68" t="s">
        <v>39</v>
      </c>
      <c r="C68" t="s">
        <v>2</v>
      </c>
      <c r="D68" t="s">
        <v>12</v>
      </c>
      <c r="E68" s="3">
        <v>1</v>
      </c>
      <c r="F68" s="2">
        <v>-6.2087616860089181</v>
      </c>
      <c r="G68" s="3">
        <f t="shared" si="90"/>
        <v>1.5369513801973573</v>
      </c>
      <c r="H68" s="3">
        <f t="shared" si="91"/>
        <v>0.40860062206389358</v>
      </c>
      <c r="I68" s="3">
        <f t="shared" si="92"/>
        <v>0.39174469028725944</v>
      </c>
      <c r="J68" s="3">
        <f t="shared" si="93"/>
        <v>1.6608803391544624</v>
      </c>
      <c r="K68" s="3">
        <f t="shared" si="94"/>
        <v>0.14364453634606189</v>
      </c>
      <c r="L68" s="3">
        <f t="shared" si="95"/>
        <v>0.75558509015315778</v>
      </c>
      <c r="M68" s="3">
        <f t="shared" si="96"/>
        <v>5.012992934608107E-2</v>
      </c>
      <c r="N68" s="3">
        <f t="shared" si="97"/>
        <v>0.41912021977397629</v>
      </c>
      <c r="O68" s="3">
        <f t="shared" si="98"/>
        <v>0.29630878222581725</v>
      </c>
      <c r="P68" s="3">
        <f t="shared" si="99"/>
        <v>0.38654002819022715</v>
      </c>
      <c r="Q68" s="3">
        <f t="shared" si="100"/>
        <v>0.28490895477545397</v>
      </c>
      <c r="R68" s="3">
        <f t="shared" si="101"/>
        <v>0.30309345008303712</v>
      </c>
      <c r="S68" s="3">
        <f t="shared" si="102"/>
        <v>0.37420778477483552</v>
      </c>
      <c r="T68" s="3">
        <f t="shared" si="103"/>
        <v>5.8778263792627072E-3</v>
      </c>
      <c r="U68" s="3">
        <f t="shared" si="104"/>
        <v>0.10532102200965365</v>
      </c>
      <c r="V68" s="3">
        <f t="shared" si="105"/>
        <v>6.2964624010295012E-2</v>
      </c>
      <c r="W68" s="3">
        <f t="shared" si="106"/>
        <v>0.27453595668181485</v>
      </c>
      <c r="X68" s="3">
        <f t="shared" si="107"/>
        <v>0.10037695246722489</v>
      </c>
      <c r="Y68" s="3">
        <f t="shared" si="108"/>
        <v>0.23350181718650553</v>
      </c>
      <c r="Z68" s="3">
        <f t="shared" si="109"/>
        <v>0.18036929327156503</v>
      </c>
      <c r="AA68" s="3">
        <f t="shared" si="110"/>
        <v>0.15019868606636866</v>
      </c>
      <c r="AB68" s="3">
        <f t="shared" si="111"/>
        <v>0.40878148558568217</v>
      </c>
      <c r="AC68" s="3">
        <f t="shared" si="112"/>
        <v>0.30432372345167025</v>
      </c>
      <c r="AD68" s="3">
        <f t="shared" si="113"/>
        <v>4.604574359651803E-2</v>
      </c>
      <c r="AE68" s="3">
        <f t="shared" si="114"/>
        <v>0.53376467974466024</v>
      </c>
      <c r="AF68" s="3">
        <f t="shared" si="115"/>
        <v>2.753595761006089E-2</v>
      </c>
      <c r="AG68" s="3">
        <f t="shared" si="116"/>
        <v>0.29190741490401617</v>
      </c>
      <c r="AH68" s="3">
        <f t="shared" si="117"/>
        <v>6.7473526371600201E-2</v>
      </c>
      <c r="AI68" s="3">
        <f t="shared" si="118"/>
        <v>0.17977172851336132</v>
      </c>
      <c r="AJ68" s="3">
        <f t="shared" si="119"/>
        <v>0.2115939957193147</v>
      </c>
      <c r="AK68" s="3">
        <f t="shared" si="120"/>
        <v>0.17461284720356307</v>
      </c>
      <c r="AL68" s="3">
        <f t="shared" si="121"/>
        <v>0.12709771680686988</v>
      </c>
      <c r="AM68" s="3">
        <f t="shared" si="122"/>
        <v>0.24047718433041876</v>
      </c>
      <c r="AN68" s="3">
        <f t="shared" si="123"/>
        <v>0.12839747805630086</v>
      </c>
      <c r="AO68" s="3">
        <f t="shared" si="124"/>
        <v>0.12245291907312605</v>
      </c>
      <c r="AP68" s="3">
        <f t="shared" si="125"/>
        <v>0.32951222879433484</v>
      </c>
      <c r="AQ68" s="3">
        <f t="shared" si="126"/>
        <v>0.3260232759799333</v>
      </c>
      <c r="AR68" s="3">
        <f t="shared" si="127"/>
        <v>6.5622646704862397E-2</v>
      </c>
      <c r="AS68" s="3">
        <f t="shared" si="128"/>
        <v>0.20744908086716851</v>
      </c>
      <c r="AT68" s="3">
        <f t="shared" si="129"/>
        <v>4.9537595526228273E-2</v>
      </c>
      <c r="AV68" s="1"/>
      <c r="AW68" s="4">
        <f t="shared" si="130"/>
        <v>-4.6718103058115608</v>
      </c>
      <c r="AX68" s="4">
        <f t="shared" si="131"/>
        <v>-5.8001610639450245</v>
      </c>
      <c r="AY68" s="4">
        <f t="shared" si="132"/>
        <v>-5.8170169957216586</v>
      </c>
      <c r="AZ68" s="4">
        <f t="shared" si="133"/>
        <v>-4.5478813468544557</v>
      </c>
      <c r="BA68" s="4">
        <f t="shared" si="134"/>
        <v>-6.35240622235498</v>
      </c>
      <c r="BB68" s="4">
        <f t="shared" si="135"/>
        <v>-6.9643467761620759</v>
      </c>
      <c r="BC68" s="4">
        <f t="shared" si="136"/>
        <v>-6.2588916153549992</v>
      </c>
      <c r="BD68" s="4">
        <f t="shared" si="137"/>
        <v>-6.6278819057828944</v>
      </c>
      <c r="BE68" s="4">
        <f t="shared" si="170"/>
        <v>-5.9124529037831008</v>
      </c>
      <c r="BF68" s="4">
        <f t="shared" si="138"/>
        <v>-6.5953017141991452</v>
      </c>
      <c r="BG68" s="4">
        <f t="shared" si="139"/>
        <v>-6.4936706407843721</v>
      </c>
      <c r="BH68" s="4">
        <f t="shared" si="140"/>
        <v>-5.905668235925881</v>
      </c>
      <c r="BI68" s="4">
        <f t="shared" si="141"/>
        <v>-6.5829694707837536</v>
      </c>
      <c r="BJ68" s="4">
        <f t="shared" si="142"/>
        <v>-6.2146395123881808</v>
      </c>
      <c r="BK68" s="4">
        <f t="shared" si="143"/>
        <v>-6.3140827080185717</v>
      </c>
      <c r="BL68" s="4">
        <f t="shared" si="144"/>
        <v>-6.2717263100192131</v>
      </c>
      <c r="BM68" s="4">
        <f t="shared" si="145"/>
        <v>-6.4832976426907329</v>
      </c>
      <c r="BN68" s="4">
        <f t="shared" si="146"/>
        <v>-6.309138638476143</v>
      </c>
      <c r="BO68" s="4">
        <f>627.5095*(EO68-EP68-EQ68)</f>
        <v>-6.4422635031954236</v>
      </c>
      <c r="BP68" s="4">
        <f t="shared" si="148"/>
        <v>-6.3891309792804831</v>
      </c>
      <c r="BQ68" s="4">
        <f t="shared" si="149"/>
        <v>-6.3589603720752867</v>
      </c>
      <c r="BR68" s="4">
        <f t="shared" si="150"/>
        <v>-6.6175431715946003</v>
      </c>
      <c r="BS68" s="4">
        <f t="shared" si="151"/>
        <v>-6.5130854094605883</v>
      </c>
      <c r="BT68" s="4">
        <f t="shared" si="152"/>
        <v>-6.2548074296054361</v>
      </c>
      <c r="BU68" s="4">
        <f t="shared" si="153"/>
        <v>-5.6749970062642578</v>
      </c>
      <c r="BV68" s="4">
        <f t="shared" si="154"/>
        <v>-6.1812257283988572</v>
      </c>
      <c r="BW68" s="4">
        <f t="shared" si="155"/>
        <v>-5.9168542711049019</v>
      </c>
      <c r="BX68" s="4">
        <f t="shared" si="156"/>
        <v>-6.2762352123805183</v>
      </c>
      <c r="BY68" s="4">
        <f t="shared" si="157"/>
        <v>-6.3885334145222794</v>
      </c>
      <c r="BZ68" s="4">
        <f t="shared" si="158"/>
        <v>-5.9971676902896034</v>
      </c>
      <c r="CA68" s="4">
        <f t="shared" si="159"/>
        <v>-6.034148838805355</v>
      </c>
      <c r="CB68" s="4">
        <f t="shared" si="160"/>
        <v>-6.0816639692020482</v>
      </c>
      <c r="CC68" s="4">
        <f t="shared" si="161"/>
        <v>-5.9682845016784993</v>
      </c>
      <c r="CD68" s="4">
        <f t="shared" si="162"/>
        <v>-6.337159164065219</v>
      </c>
      <c r="CE68" s="4">
        <f t="shared" si="163"/>
        <v>-6.086308766935792</v>
      </c>
      <c r="CF68" s="4">
        <f t="shared" si="164"/>
        <v>-5.8792494572145833</v>
      </c>
      <c r="CG68" s="4">
        <f t="shared" si="165"/>
        <v>-5.8827384100289848</v>
      </c>
      <c r="CH68" s="4">
        <f t="shared" si="166"/>
        <v>-6.1431390393040557</v>
      </c>
      <c r="CI68" s="4">
        <f t="shared" si="167"/>
        <v>-6.0013126051417496</v>
      </c>
      <c r="CJ68" s="4">
        <f t="shared" si="168"/>
        <v>-6.2582992815351464</v>
      </c>
      <c r="CL68" t="s">
        <v>52</v>
      </c>
      <c r="CM68">
        <v>-239.20563209122099</v>
      </c>
      <c r="CN68">
        <v>-163.68559904124899</v>
      </c>
      <c r="CO68">
        <v>-75.512588046659999</v>
      </c>
      <c r="CP68">
        <v>-241.93580981293499</v>
      </c>
      <c r="CQ68">
        <v>-165.66748230511499</v>
      </c>
      <c r="CR68">
        <v>-76.259084363192002</v>
      </c>
      <c r="CS68">
        <v>-242.421569309223</v>
      </c>
      <c r="CT68">
        <v>-165.993331108414</v>
      </c>
      <c r="CU68">
        <v>-76.418968194545002</v>
      </c>
      <c r="CV68">
        <v>-240.977882599661</v>
      </c>
      <c r="CW68">
        <v>-164.90435464779</v>
      </c>
      <c r="CX68">
        <v>-76.066280441917996</v>
      </c>
      <c r="CY68">
        <v>-242.60893440023801</v>
      </c>
      <c r="CZ68">
        <v>-166.12336128949701</v>
      </c>
      <c r="DA68">
        <v>-76.475449907471003</v>
      </c>
      <c r="DB68">
        <v>-242.273834564314</v>
      </c>
      <c r="DC68">
        <v>-165.87467072359601</v>
      </c>
      <c r="DD68">
        <v>-76.388065448142001</v>
      </c>
      <c r="DE68">
        <v>-242.497748370214</v>
      </c>
      <c r="DF68">
        <v>-166.03011534521599</v>
      </c>
      <c r="DG68">
        <v>-76.457658846734006</v>
      </c>
      <c r="DH68">
        <v>-242.66357553719399</v>
      </c>
      <c r="DI68">
        <v>-166.21069325903699</v>
      </c>
      <c r="DJ68">
        <v>-76.442320076460007</v>
      </c>
      <c r="DK68">
        <v>-242.86625726308</v>
      </c>
      <c r="DL68">
        <v>-166.371009455718</v>
      </c>
      <c r="DM68">
        <v>-76.485825714303999</v>
      </c>
      <c r="DN68">
        <v>-242.684759543003</v>
      </c>
      <c r="DO68">
        <v>-166.200170992279</v>
      </c>
      <c r="DP68">
        <v>-76.474078268865</v>
      </c>
      <c r="DQ68">
        <v>-242.46102143819999</v>
      </c>
      <c r="DR68">
        <v>-166.02152610984101</v>
      </c>
      <c r="DS68">
        <v>-76.429147005917997</v>
      </c>
      <c r="DT68">
        <v>-242.52532365033201</v>
      </c>
      <c r="DU68">
        <v>-166.07960619451001</v>
      </c>
      <c r="DV68">
        <v>-76.436306174820004</v>
      </c>
      <c r="DW68">
        <v>-242.31139015327199</v>
      </c>
      <c r="DX68">
        <v>-165.91414914216401</v>
      </c>
      <c r="DY68">
        <v>-76.386750381929005</v>
      </c>
      <c r="DZ68">
        <v>-242.47548701420101</v>
      </c>
      <c r="EA68">
        <v>-166.023721140455</v>
      </c>
      <c r="EB68">
        <v>-76.441862215694002</v>
      </c>
      <c r="EC68">
        <v>-242.46103048666899</v>
      </c>
      <c r="ED68">
        <v>-166.01444749001701</v>
      </c>
      <c r="EE68">
        <v>-76.436520865787003</v>
      </c>
      <c r="EF68">
        <v>-242.46213614892801</v>
      </c>
      <c r="EG68">
        <v>-166.02416113445199</v>
      </c>
      <c r="EH68">
        <v>-76.427980382824998</v>
      </c>
      <c r="EI68">
        <v>-242.659725049006</v>
      </c>
      <c r="EJ68">
        <v>-166.184154006612</v>
      </c>
      <c r="EK68">
        <v>-76.465239250376996</v>
      </c>
      <c r="EL68">
        <v>-242.62552441864699</v>
      </c>
      <c r="EM68">
        <v>-166.16299860566701</v>
      </c>
      <c r="EN68">
        <v>-76.452471560991</v>
      </c>
      <c r="EO68">
        <v>-242.45370027299199</v>
      </c>
      <c r="EP68">
        <v>-166.01930710260399</v>
      </c>
      <c r="EQ68">
        <v>-76.424126770431997</v>
      </c>
      <c r="ER68">
        <v>-242.44382786344701</v>
      </c>
      <c r="ES68">
        <v>-166.016819039041</v>
      </c>
      <c r="ET68">
        <v>-76.416827096513003</v>
      </c>
      <c r="EU68">
        <v>-242.42990130493999</v>
      </c>
      <c r="EV68">
        <v>-166.014524511491</v>
      </c>
      <c r="EW68">
        <v>-76.405243145477002</v>
      </c>
      <c r="EX68">
        <v>-242.45923415102601</v>
      </c>
      <c r="EY68">
        <v>-166.00347367761199</v>
      </c>
      <c r="EZ68">
        <v>-76.445214747538003</v>
      </c>
      <c r="FA68">
        <v>-242.473013457202</v>
      </c>
      <c r="FB68">
        <v>-166.02866118563901</v>
      </c>
      <c r="FC68">
        <v>-76.433973009720006</v>
      </c>
      <c r="FD68">
        <v>-242.53862156380001</v>
      </c>
      <c r="FE68">
        <v>-166.08893053240001</v>
      </c>
      <c r="FF68">
        <v>-76.439723361700004</v>
      </c>
      <c r="FG68">
        <v>-242.75409658185399</v>
      </c>
      <c r="FH68">
        <v>-166.261802114625</v>
      </c>
      <c r="FI68">
        <v>-76.483250784215002</v>
      </c>
      <c r="FJ68">
        <v>-242.4807265268</v>
      </c>
      <c r="FK68">
        <v>-166.03144988669999</v>
      </c>
      <c r="FL68">
        <v>-76.4394262303</v>
      </c>
      <c r="FM68">
        <v>-242.677855468177</v>
      </c>
      <c r="FN68">
        <v>-166.18592498812899</v>
      </c>
      <c r="FO68">
        <v>-76.482501372965004</v>
      </c>
      <c r="FP68">
        <v>-242.394580043095</v>
      </c>
      <c r="FQ68">
        <v>-165.95909153785999</v>
      </c>
      <c r="FR68">
        <v>-76.425486688191</v>
      </c>
      <c r="FS68">
        <v>-242.32775450494299</v>
      </c>
      <c r="FT68">
        <v>-165.92881323526899</v>
      </c>
      <c r="FU68">
        <v>-76.388760494061003</v>
      </c>
      <c r="FV68">
        <v>-242.438186827755</v>
      </c>
      <c r="FW68">
        <v>-166.00155767752801</v>
      </c>
      <c r="FX68">
        <v>-76.427072055568999</v>
      </c>
      <c r="FY68">
        <v>-242.34149889099001</v>
      </c>
      <c r="FZ68">
        <v>-165.92686307694501</v>
      </c>
      <c r="GA68">
        <v>-76.405019786178002</v>
      </c>
      <c r="GB68">
        <v>-242.135103233249</v>
      </c>
      <c r="GC68">
        <v>-165.76271709746501</v>
      </c>
      <c r="GD68">
        <v>-76.362694387740007</v>
      </c>
      <c r="GE68">
        <v>-242.30010928876399</v>
      </c>
      <c r="GF68">
        <v>-165.88716959850399</v>
      </c>
      <c r="GG68">
        <v>-76.403428623891003</v>
      </c>
      <c r="GH68">
        <v>-242.476576957021</v>
      </c>
      <c r="GI68">
        <v>-166.03466858425401</v>
      </c>
      <c r="GJ68">
        <v>-76.431809467229996</v>
      </c>
      <c r="GK68">
        <v>-242.11500272000001</v>
      </c>
      <c r="GL68">
        <v>-165.74590031</v>
      </c>
      <c r="GM68">
        <v>-76.359403259999993</v>
      </c>
      <c r="GN68">
        <v>-242.26619657000001</v>
      </c>
      <c r="GO68">
        <v>-165.8346694</v>
      </c>
      <c r="GP68">
        <v>-76.422157990000002</v>
      </c>
      <c r="GQ68">
        <v>-242.28656975999999</v>
      </c>
      <c r="GR68">
        <v>-165.85912124999999</v>
      </c>
      <c r="GS68">
        <v>-76.418073770000007</v>
      </c>
      <c r="GT68">
        <v>-242.653710426</v>
      </c>
      <c r="GU68">
        <v>-166.15698100469999</v>
      </c>
      <c r="GV68">
        <v>-76.486939706499996</v>
      </c>
      <c r="GW68">
        <v>-242.09617589999999</v>
      </c>
      <c r="GX68">
        <v>-165.7303388</v>
      </c>
      <c r="GY68">
        <v>-76.356273400000006</v>
      </c>
      <c r="GZ68">
        <v>-242.314071916898</v>
      </c>
      <c r="HA68">
        <v>-165.90408239362699</v>
      </c>
      <c r="HB68">
        <v>-76.400016288950994</v>
      </c>
    </row>
    <row r="69" spans="1:210" ht="17" x14ac:dyDescent="0.25">
      <c r="A69" s="5">
        <v>7</v>
      </c>
      <c r="B69" t="s">
        <v>39</v>
      </c>
      <c r="C69" t="s">
        <v>2</v>
      </c>
      <c r="D69" t="s">
        <v>12</v>
      </c>
      <c r="E69" s="3">
        <v>1.05</v>
      </c>
      <c r="F69" s="2">
        <v>-6.293734567878456</v>
      </c>
      <c r="G69" s="3">
        <f t="shared" si="90"/>
        <v>1.2067990063255785</v>
      </c>
      <c r="H69" s="3">
        <f t="shared" si="91"/>
        <v>0.26028580690389536</v>
      </c>
      <c r="I69" s="3">
        <f t="shared" si="92"/>
        <v>0.381621933016417</v>
      </c>
      <c r="J69" s="3">
        <f t="shared" si="93"/>
        <v>1.4958924873924726</v>
      </c>
      <c r="K69" s="3">
        <f t="shared" si="94"/>
        <v>8.6077535880750844E-3</v>
      </c>
      <c r="L69" s="3">
        <f t="shared" si="95"/>
        <v>0.61131579348057041</v>
      </c>
      <c r="M69" s="3">
        <f t="shared" si="96"/>
        <v>7.0009416350848674E-2</v>
      </c>
      <c r="N69" s="3">
        <f t="shared" si="97"/>
        <v>0.41157952776997409</v>
      </c>
      <c r="O69" s="3">
        <f t="shared" si="98"/>
        <v>3.6014630170552842E-2</v>
      </c>
      <c r="P69" s="3">
        <f t="shared" si="99"/>
        <v>0.22813556672054425</v>
      </c>
      <c r="Q69" s="3">
        <f t="shared" si="100"/>
        <v>0.19495746274978121</v>
      </c>
      <c r="R69" s="3">
        <f t="shared" si="101"/>
        <v>0.28467787364994468</v>
      </c>
      <c r="S69" s="3">
        <f t="shared" si="102"/>
        <v>0.28163468356385657</v>
      </c>
      <c r="T69" s="3">
        <f t="shared" si="103"/>
        <v>6.6659840297770501E-2</v>
      </c>
      <c r="U69" s="3">
        <f t="shared" si="104"/>
        <v>1.8310341327857138E-2</v>
      </c>
      <c r="V69" s="3">
        <f t="shared" si="105"/>
        <v>2.5213371279629193E-2</v>
      </c>
      <c r="W69" s="3">
        <f t="shared" si="106"/>
        <v>0.14156921426066127</v>
      </c>
      <c r="X69" s="3">
        <f t="shared" si="107"/>
        <v>9.0458823890759987E-4</v>
      </c>
      <c r="Y69" s="3">
        <f t="shared" si="108"/>
        <v>0.15809639006558385</v>
      </c>
      <c r="Z69" s="3">
        <f t="shared" si="109"/>
        <v>0.12234541744183147</v>
      </c>
      <c r="AA69" s="3">
        <f t="shared" si="110"/>
        <v>0.11319549370695636</v>
      </c>
      <c r="AB69" s="3">
        <f t="shared" si="111"/>
        <v>0.32860355754008719</v>
      </c>
      <c r="AC69" s="3">
        <f t="shared" si="112"/>
        <v>0.24178758682549617</v>
      </c>
      <c r="AD69" s="3">
        <f t="shared" si="113"/>
        <v>4.8395389469953365E-2</v>
      </c>
      <c r="AE69" s="3">
        <f t="shared" si="114"/>
        <v>0.53864545874270942</v>
      </c>
      <c r="AF69" s="3">
        <f t="shared" si="115"/>
        <v>1.2742798360927843E-2</v>
      </c>
      <c r="AG69" s="3">
        <f t="shared" si="116"/>
        <v>0.27845855671299091</v>
      </c>
      <c r="AH69" s="3">
        <f t="shared" si="117"/>
        <v>2.1222260252609537E-2</v>
      </c>
      <c r="AI69" s="3">
        <f t="shared" si="118"/>
        <v>0.12091522979173597</v>
      </c>
      <c r="AJ69" s="3">
        <f t="shared" si="119"/>
        <v>0.20746028261204863</v>
      </c>
      <c r="AK69" s="3">
        <f t="shared" si="120"/>
        <v>0.16886580027219722</v>
      </c>
      <c r="AL69" s="3">
        <f t="shared" si="121"/>
        <v>0.1287567057590957</v>
      </c>
      <c r="AM69" s="3">
        <f t="shared" si="122"/>
        <v>0.25081304147957351</v>
      </c>
      <c r="AN69" s="3">
        <f t="shared" si="123"/>
        <v>8.40594896691087E-2</v>
      </c>
      <c r="AO69" s="3">
        <f t="shared" si="124"/>
        <v>0.11870223274016034</v>
      </c>
      <c r="AP69" s="3">
        <f t="shared" si="125"/>
        <v>0.31977510183542535</v>
      </c>
      <c r="AQ69" s="3">
        <f t="shared" si="126"/>
        <v>0.31806200089690329</v>
      </c>
      <c r="AR69" s="3">
        <f t="shared" si="127"/>
        <v>6.69741146041547E-2</v>
      </c>
      <c r="AS69" s="3">
        <f t="shared" si="128"/>
        <v>0.20147701089875358</v>
      </c>
      <c r="AT69" s="3">
        <f t="shared" si="129"/>
        <v>2.3911337401192334E-2</v>
      </c>
      <c r="AV69" s="1"/>
      <c r="AW69" s="4">
        <f t="shared" si="130"/>
        <v>-5.0869355615528775</v>
      </c>
      <c r="AX69" s="4">
        <f t="shared" si="131"/>
        <v>-6.0334487609745606</v>
      </c>
      <c r="AY69" s="4">
        <f t="shared" si="132"/>
        <v>-5.912112634862039</v>
      </c>
      <c r="AZ69" s="4">
        <f t="shared" si="133"/>
        <v>-4.7978420804859834</v>
      </c>
      <c r="BA69" s="4">
        <f t="shared" si="134"/>
        <v>-6.2851268142903809</v>
      </c>
      <c r="BB69" s="4">
        <f t="shared" si="135"/>
        <v>-6.9050503613590264</v>
      </c>
      <c r="BC69" s="4">
        <f t="shared" si="136"/>
        <v>-6.2237251515276073</v>
      </c>
      <c r="BD69" s="4">
        <f t="shared" si="137"/>
        <v>-6.7053140956484301</v>
      </c>
      <c r="BE69" s="4">
        <f t="shared" si="170"/>
        <v>-6.3297491980490088</v>
      </c>
      <c r="BF69" s="4">
        <f t="shared" si="138"/>
        <v>-6.5218701345990002</v>
      </c>
      <c r="BG69" s="4">
        <f t="shared" si="139"/>
        <v>-6.4886920306282372</v>
      </c>
      <c r="BH69" s="4">
        <f t="shared" si="140"/>
        <v>-6.0090566942285113</v>
      </c>
      <c r="BI69" s="4">
        <f t="shared" si="141"/>
        <v>-6.5753692514423125</v>
      </c>
      <c r="BJ69" s="4">
        <f t="shared" si="142"/>
        <v>-6.2270747275806855</v>
      </c>
      <c r="BK69" s="4">
        <f t="shared" si="143"/>
        <v>-6.3120449092063131</v>
      </c>
      <c r="BL69" s="4">
        <f t="shared" si="144"/>
        <v>-6.3189479391580852</v>
      </c>
      <c r="BM69" s="4">
        <f t="shared" si="145"/>
        <v>-6.4353037821391172</v>
      </c>
      <c r="BN69" s="4">
        <f t="shared" si="146"/>
        <v>-6.2946391561173636</v>
      </c>
      <c r="BO69" s="4">
        <f t="shared" si="147"/>
        <v>-6.4518309579440398</v>
      </c>
      <c r="BP69" s="4">
        <f t="shared" si="148"/>
        <v>-6.4160799853202874</v>
      </c>
      <c r="BQ69" s="4">
        <f t="shared" si="149"/>
        <v>-6.4069300615854123</v>
      </c>
      <c r="BR69" s="4">
        <f t="shared" si="150"/>
        <v>-6.6223381254185432</v>
      </c>
      <c r="BS69" s="4">
        <f t="shared" si="151"/>
        <v>-6.5355221547039521</v>
      </c>
      <c r="BT69" s="4">
        <f t="shared" si="152"/>
        <v>-6.3421299573484093</v>
      </c>
      <c r="BU69" s="4">
        <f t="shared" si="153"/>
        <v>-5.7550891091357466</v>
      </c>
      <c r="BV69" s="4">
        <f t="shared" si="154"/>
        <v>-6.2809917695175281</v>
      </c>
      <c r="BW69" s="4">
        <f t="shared" si="155"/>
        <v>-6.0152760111654651</v>
      </c>
      <c r="BX69" s="4">
        <f t="shared" si="156"/>
        <v>-6.3149568281310655</v>
      </c>
      <c r="BY69" s="4">
        <f t="shared" si="157"/>
        <v>-6.4146497976701919</v>
      </c>
      <c r="BZ69" s="4">
        <f t="shared" si="158"/>
        <v>-6.0862742852664073</v>
      </c>
      <c r="CA69" s="4">
        <f t="shared" si="159"/>
        <v>-6.1248687676062588</v>
      </c>
      <c r="CB69" s="4">
        <f t="shared" si="160"/>
        <v>-6.1649778621193603</v>
      </c>
      <c r="CC69" s="4">
        <f t="shared" si="161"/>
        <v>-6.0429215263988825</v>
      </c>
      <c r="CD69" s="4">
        <f t="shared" si="162"/>
        <v>-6.3777940575475647</v>
      </c>
      <c r="CE69" s="4">
        <f t="shared" si="163"/>
        <v>-6.1750323351382956</v>
      </c>
      <c r="CF69" s="4">
        <f t="shared" si="164"/>
        <v>-5.9739594660430306</v>
      </c>
      <c r="CG69" s="4">
        <f t="shared" si="165"/>
        <v>-5.9756725669815527</v>
      </c>
      <c r="CH69" s="4">
        <f t="shared" si="166"/>
        <v>-6.2267604532743013</v>
      </c>
      <c r="CI69" s="4">
        <f t="shared" si="167"/>
        <v>-6.0922575569797024</v>
      </c>
      <c r="CJ69" s="4">
        <f t="shared" si="168"/>
        <v>-6.3176459052796483</v>
      </c>
      <c r="CL69" t="s">
        <v>51</v>
      </c>
      <c r="CM69">
        <v>-239.20619815520101</v>
      </c>
      <c r="CN69">
        <v>-163.685584084411</v>
      </c>
      <c r="CO69">
        <v>-75.512507523300997</v>
      </c>
      <c r="CP69">
        <v>-241.93598980213801</v>
      </c>
      <c r="CQ69">
        <v>-165.66745183578101</v>
      </c>
      <c r="CR69">
        <v>-76.258923054134996</v>
      </c>
      <c r="CS69">
        <v>-242.421720843169</v>
      </c>
      <c r="CT69">
        <v>-165.99331535113501</v>
      </c>
      <c r="CU69">
        <v>-76.418983941229001</v>
      </c>
      <c r="CV69">
        <v>-240.97836439249701</v>
      </c>
      <c r="CW69">
        <v>-164.904354595526</v>
      </c>
      <c r="CX69">
        <v>-76.066363949250004</v>
      </c>
      <c r="CY69">
        <v>-242.60885124931201</v>
      </c>
      <c r="CZ69">
        <v>-166.12336110420699</v>
      </c>
      <c r="DA69">
        <v>-76.475474158392004</v>
      </c>
      <c r="DB69">
        <v>-242.273764424245</v>
      </c>
      <c r="DC69">
        <v>-165.87467038097299</v>
      </c>
      <c r="DD69">
        <v>-76.388090145543998</v>
      </c>
      <c r="DE69">
        <v>-242.49771533506001</v>
      </c>
      <c r="DF69">
        <v>-166.03011511870901</v>
      </c>
      <c r="DG69">
        <v>-76.457682079411995</v>
      </c>
      <c r="DH69">
        <v>-242.66374037002899</v>
      </c>
      <c r="DI69">
        <v>-166.210689405138</v>
      </c>
      <c r="DJ69">
        <v>-76.442365367150003</v>
      </c>
      <c r="DK69">
        <v>-242.866410746117</v>
      </c>
      <c r="DL69">
        <v>-166.37100565200501</v>
      </c>
      <c r="DM69">
        <v>-76.485317997107003</v>
      </c>
      <c r="DN69">
        <v>-242.68466841579101</v>
      </c>
      <c r="DO69">
        <v>-166.200170146712</v>
      </c>
      <c r="DP69">
        <v>-76.474105007885996</v>
      </c>
      <c r="DQ69">
        <v>-242.46105330831401</v>
      </c>
      <c r="DR69">
        <v>-166.02152571228399</v>
      </c>
      <c r="DS69">
        <v>-76.429187207509003</v>
      </c>
      <c r="DT69">
        <v>-242.525529612594</v>
      </c>
      <c r="DU69">
        <v>-166.07960365020801</v>
      </c>
      <c r="DV69">
        <v>-76.436349921395006</v>
      </c>
      <c r="DW69">
        <v>-242.31142301967401</v>
      </c>
      <c r="DX69">
        <v>-165.914148914674</v>
      </c>
      <c r="DY69">
        <v>-76.386795587541002</v>
      </c>
      <c r="DZ69">
        <v>-242.47555033806199</v>
      </c>
      <c r="EA69">
        <v>-166.023721000054</v>
      </c>
      <c r="EB69">
        <v>-76.441905863179997</v>
      </c>
      <c r="EC69">
        <v>-242.461067496992</v>
      </c>
      <c r="ED69">
        <v>-166.014447308916</v>
      </c>
      <c r="EE69">
        <v>-76.436561304649999</v>
      </c>
      <c r="EF69">
        <v>-242.462274336154</v>
      </c>
      <c r="EG69">
        <v>-166.02416104297799</v>
      </c>
      <c r="EH69">
        <v>-76.428043409072004</v>
      </c>
      <c r="EI69">
        <v>-242.65968279212299</v>
      </c>
      <c r="EJ69">
        <v>-166.184153318325</v>
      </c>
      <c r="EK69">
        <v>-76.465274164863004</v>
      </c>
      <c r="EL69">
        <v>-242.62554767433099</v>
      </c>
      <c r="EM69">
        <v>-166.16299811827099</v>
      </c>
      <c r="EN69">
        <v>-76.452518410465998</v>
      </c>
      <c r="EO69">
        <v>-242.45376064634601</v>
      </c>
      <c r="EP69">
        <v>-166.01930679087499</v>
      </c>
      <c r="EQ69">
        <v>-76.424172208805999</v>
      </c>
      <c r="ER69">
        <v>-242.443924865219</v>
      </c>
      <c r="ES69">
        <v>-166.016818839363</v>
      </c>
      <c r="ET69">
        <v>-76.41688135199</v>
      </c>
      <c r="EU69">
        <v>-242.430046069669</v>
      </c>
      <c r="EV69">
        <v>-166.01452445096601</v>
      </c>
      <c r="EW69">
        <v>-76.405311526168006</v>
      </c>
      <c r="EX69">
        <v>-242.459286345805</v>
      </c>
      <c r="EY69">
        <v>-166.003473447376</v>
      </c>
      <c r="EZ69">
        <v>-76.445259531307997</v>
      </c>
      <c r="FA69">
        <v>-242.47309222231499</v>
      </c>
      <c r="FB69">
        <v>-166.02866094004901</v>
      </c>
      <c r="FC69">
        <v>-76.434016265194998</v>
      </c>
      <c r="FD69">
        <v>-242.5387998965</v>
      </c>
      <c r="FE69">
        <v>-166.08893002010001</v>
      </c>
      <c r="FF69">
        <v>-76.4397630494</v>
      </c>
      <c r="FG69">
        <v>-242.754267674956</v>
      </c>
      <c r="FH69">
        <v>-166.26180191093201</v>
      </c>
      <c r="FI69">
        <v>-76.483294446125001</v>
      </c>
      <c r="FJ69">
        <v>-242.4809246762</v>
      </c>
      <c r="FK69">
        <v>-166.03144948650001</v>
      </c>
      <c r="FL69">
        <v>-76.439465792600004</v>
      </c>
      <c r="FM69">
        <v>-242.678056061311</v>
      </c>
      <c r="FN69">
        <v>-166.18592500869701</v>
      </c>
      <c r="FO69">
        <v>-76.482545100511004</v>
      </c>
      <c r="FP69">
        <v>-242.39467586730299</v>
      </c>
      <c r="FQ69">
        <v>-165.959088105012</v>
      </c>
      <c r="FR69">
        <v>-76.425524238427002</v>
      </c>
      <c r="FS69">
        <v>-242.32784585458799</v>
      </c>
      <c r="FT69">
        <v>-165.92881152436499</v>
      </c>
      <c r="FU69">
        <v>-76.388811935505998</v>
      </c>
      <c r="FV69">
        <v>-242.43836705898499</v>
      </c>
      <c r="FW69">
        <v>-166.00155496370101</v>
      </c>
      <c r="FX69">
        <v>-76.427113000234002</v>
      </c>
      <c r="FY69">
        <v>-242.341676268074</v>
      </c>
      <c r="FZ69">
        <v>-165.92685636676501</v>
      </c>
      <c r="GA69">
        <v>-76.405059302039007</v>
      </c>
      <c r="GB69">
        <v>-242.13526091765701</v>
      </c>
      <c r="GC69">
        <v>-165.76271025295799</v>
      </c>
      <c r="GD69">
        <v>-76.362726147521002</v>
      </c>
      <c r="GE69">
        <v>-242.30025706502499</v>
      </c>
      <c r="GF69">
        <v>-165.88716310081901</v>
      </c>
      <c r="GG69">
        <v>-76.403463956172004</v>
      </c>
      <c r="GH69">
        <v>-242.476666949199</v>
      </c>
      <c r="GI69">
        <v>-166.03466156312101</v>
      </c>
      <c r="GJ69">
        <v>-76.431841724719007</v>
      </c>
      <c r="GK69">
        <v>-242.11516248000001</v>
      </c>
      <c r="GL69">
        <v>-165.74589179</v>
      </c>
      <c r="GM69">
        <v>-76.359430149999994</v>
      </c>
      <c r="GN69">
        <v>-242.26632971999999</v>
      </c>
      <c r="GO69">
        <v>-165.83464764999999</v>
      </c>
      <c r="GP69">
        <v>-76.422161959999997</v>
      </c>
      <c r="GQ69">
        <v>-242.28671306000001</v>
      </c>
      <c r="GR69">
        <v>-165.85910236000001</v>
      </c>
      <c r="GS69">
        <v>-76.41808786</v>
      </c>
      <c r="GT69">
        <v>-242.65387395050001</v>
      </c>
      <c r="GU69">
        <v>-166.15697658689999</v>
      </c>
      <c r="GV69">
        <v>-76.486974389599993</v>
      </c>
      <c r="GW69">
        <v>-242.09633830999999</v>
      </c>
      <c r="GX69">
        <v>-165.73033033999999</v>
      </c>
      <c r="GY69">
        <v>-76.356299340000007</v>
      </c>
      <c r="GZ69">
        <v>-242.31419765337401</v>
      </c>
      <c r="HA69">
        <v>-165.90407707424399</v>
      </c>
      <c r="HB69">
        <v>-76.400052769948999</v>
      </c>
    </row>
    <row r="70" spans="1:210" ht="17" x14ac:dyDescent="0.25">
      <c r="A70" s="5">
        <v>7</v>
      </c>
      <c r="B70" t="s">
        <v>39</v>
      </c>
      <c r="C70" t="s">
        <v>2</v>
      </c>
      <c r="D70" t="s">
        <v>12</v>
      </c>
      <c r="E70" s="3">
        <v>1.1000000000000001</v>
      </c>
      <c r="F70" s="2">
        <v>-6.2780875793504807</v>
      </c>
      <c r="G70" s="3">
        <f t="shared" si="90"/>
        <v>0.96027895349133896</v>
      </c>
      <c r="H70" s="3">
        <f t="shared" si="91"/>
        <v>0.13881176841890674</v>
      </c>
      <c r="I70" s="3">
        <f t="shared" si="92"/>
        <v>0.35532199431386324</v>
      </c>
      <c r="J70" s="3">
        <f t="shared" si="93"/>
        <v>1.3635377322345734</v>
      </c>
      <c r="K70" s="3">
        <f t="shared" si="94"/>
        <v>0.1317697463509413</v>
      </c>
      <c r="L70" s="3">
        <f t="shared" si="95"/>
        <v>0.49321111312518529</v>
      </c>
      <c r="M70" s="3">
        <f t="shared" si="96"/>
        <v>0.17108002878204864</v>
      </c>
      <c r="N70" s="3">
        <f t="shared" si="97"/>
        <v>0.39799034355740037</v>
      </c>
      <c r="O70" s="3">
        <f t="shared" si="98"/>
        <v>1.5899915684846277E-2</v>
      </c>
      <c r="P70" s="3">
        <f t="shared" si="99"/>
        <v>0.10256012159219008</v>
      </c>
      <c r="Q70" s="3">
        <f t="shared" si="100"/>
        <v>0.12821034987883007</v>
      </c>
      <c r="R70" s="3">
        <f t="shared" si="101"/>
        <v>0.27077312634003459</v>
      </c>
      <c r="S70" s="3">
        <f t="shared" si="102"/>
        <v>0.20744646328652383</v>
      </c>
      <c r="T70" s="3">
        <f t="shared" si="103"/>
        <v>0.12910780462594751</v>
      </c>
      <c r="U70" s="3">
        <f t="shared" si="104"/>
        <v>5.5463159820582142E-2</v>
      </c>
      <c r="V70" s="3">
        <f t="shared" si="105"/>
        <v>1.0049347866297964E-2</v>
      </c>
      <c r="W70" s="3">
        <f t="shared" si="106"/>
        <v>3.7239269182961721E-2</v>
      </c>
      <c r="X70" s="3">
        <f t="shared" si="107"/>
        <v>7.572684341155167E-2</v>
      </c>
      <c r="Y70" s="3">
        <f t="shared" si="108"/>
        <v>0.10192359289045783</v>
      </c>
      <c r="Z70" s="3">
        <f t="shared" si="109"/>
        <v>7.8978231098811413E-2</v>
      </c>
      <c r="AA70" s="3">
        <f t="shared" si="110"/>
        <v>8.4667360256132085E-2</v>
      </c>
      <c r="AB70" s="3">
        <f t="shared" si="111"/>
        <v>0.25873774192594201</v>
      </c>
      <c r="AC70" s="3">
        <f t="shared" si="112"/>
        <v>0.19176732015771858</v>
      </c>
      <c r="AD70" s="3">
        <f t="shared" si="113"/>
        <v>5.1587945949338909E-2</v>
      </c>
      <c r="AE70" s="3">
        <f t="shared" si="114"/>
        <v>0.54170489673650657</v>
      </c>
      <c r="AF70" s="3">
        <f t="shared" si="115"/>
        <v>2.6514024429049599E-3</v>
      </c>
      <c r="AG70" s="3">
        <f t="shared" si="116"/>
        <v>0.27071653878488799</v>
      </c>
      <c r="AH70" s="3">
        <f t="shared" si="117"/>
        <v>1.7433014326835305E-2</v>
      </c>
      <c r="AI70" s="3">
        <f t="shared" si="118"/>
        <v>7.5438355278442337E-2</v>
      </c>
      <c r="AJ70" s="3">
        <f t="shared" si="119"/>
        <v>0.20008977539670703</v>
      </c>
      <c r="AK70" s="3">
        <f t="shared" si="120"/>
        <v>0.16142349092930086</v>
      </c>
      <c r="AL70" s="3">
        <f t="shared" si="121"/>
        <v>0.13059619818718549</v>
      </c>
      <c r="AM70" s="3">
        <f t="shared" si="122"/>
        <v>0.25977277059425674</v>
      </c>
      <c r="AN70" s="3">
        <f t="shared" si="123"/>
        <v>4.5021564818865656E-2</v>
      </c>
      <c r="AO70" s="3">
        <f t="shared" si="124"/>
        <v>0.11562425948934951</v>
      </c>
      <c r="AP70" s="3">
        <f t="shared" si="125"/>
        <v>0.31088011552431372</v>
      </c>
      <c r="AQ70" s="3">
        <f t="shared" si="126"/>
        <v>0.310039252804998</v>
      </c>
      <c r="AR70" s="3">
        <f t="shared" si="127"/>
        <v>6.7611248632551302E-2</v>
      </c>
      <c r="AS70" s="3">
        <f t="shared" si="128"/>
        <v>0.19594547550949404</v>
      </c>
      <c r="AT70" s="3">
        <f t="shared" si="129"/>
        <v>4.0861821180611102E-3</v>
      </c>
      <c r="AV70" s="1"/>
      <c r="AW70" s="4">
        <f t="shared" si="130"/>
        <v>-5.3178086258591417</v>
      </c>
      <c r="AX70" s="4">
        <f t="shared" si="131"/>
        <v>-6.1392758109315739</v>
      </c>
      <c r="AY70" s="4">
        <f t="shared" si="132"/>
        <v>-5.9227655850366174</v>
      </c>
      <c r="AZ70" s="4">
        <f t="shared" si="133"/>
        <v>-4.9145498471159073</v>
      </c>
      <c r="BA70" s="4">
        <f t="shared" si="134"/>
        <v>-6.1463178329995394</v>
      </c>
      <c r="BB70" s="4">
        <f t="shared" si="135"/>
        <v>-6.771298692475666</v>
      </c>
      <c r="BC70" s="4">
        <f t="shared" si="136"/>
        <v>-6.107007550568432</v>
      </c>
      <c r="BD70" s="4">
        <f t="shared" si="137"/>
        <v>-6.676077922907881</v>
      </c>
      <c r="BE70" s="4">
        <f t="shared" si="170"/>
        <v>-6.293987495035327</v>
      </c>
      <c r="BF70" s="4">
        <f t="shared" si="138"/>
        <v>-6.3806477009426708</v>
      </c>
      <c r="BG70" s="4">
        <f t="shared" si="139"/>
        <v>-6.4062979292293107</v>
      </c>
      <c r="BH70" s="4">
        <f t="shared" si="140"/>
        <v>-6.0073144530104461</v>
      </c>
      <c r="BI70" s="4">
        <f t="shared" si="141"/>
        <v>-6.4855340426370045</v>
      </c>
      <c r="BJ70" s="4">
        <f t="shared" si="142"/>
        <v>-6.1489797747245332</v>
      </c>
      <c r="BK70" s="4">
        <f t="shared" si="143"/>
        <v>-6.2226244195298985</v>
      </c>
      <c r="BL70" s="4">
        <f t="shared" si="144"/>
        <v>-6.2680382314841827</v>
      </c>
      <c r="BM70" s="4">
        <f t="shared" si="145"/>
        <v>-6.3153268485334424</v>
      </c>
      <c r="BN70" s="4">
        <f t="shared" si="146"/>
        <v>-6.202360735938929</v>
      </c>
      <c r="BO70" s="4">
        <f t="shared" si="147"/>
        <v>-6.3800111722409385</v>
      </c>
      <c r="BP70" s="4">
        <f t="shared" si="148"/>
        <v>-6.3570658104492921</v>
      </c>
      <c r="BQ70" s="4">
        <f t="shared" si="149"/>
        <v>-6.3627549396066128</v>
      </c>
      <c r="BR70" s="4">
        <f t="shared" si="150"/>
        <v>-6.5368253212764227</v>
      </c>
      <c r="BS70" s="4">
        <f t="shared" si="151"/>
        <v>-6.4698548995081993</v>
      </c>
      <c r="BT70" s="4">
        <f t="shared" si="152"/>
        <v>-6.3296755252998196</v>
      </c>
      <c r="BU70" s="4">
        <f t="shared" si="153"/>
        <v>-5.7363826826139741</v>
      </c>
      <c r="BV70" s="4">
        <f t="shared" si="154"/>
        <v>-6.2754361769075757</v>
      </c>
      <c r="BW70" s="4">
        <f t="shared" si="155"/>
        <v>-6.0073710405655927</v>
      </c>
      <c r="BX70" s="4">
        <f t="shared" si="156"/>
        <v>-6.2606545650236454</v>
      </c>
      <c r="BY70" s="4">
        <f t="shared" si="157"/>
        <v>-6.353525934628923</v>
      </c>
      <c r="BZ70" s="4">
        <f t="shared" si="158"/>
        <v>-6.0779978039537736</v>
      </c>
      <c r="CA70" s="4">
        <f t="shared" si="159"/>
        <v>-6.1166640884211798</v>
      </c>
      <c r="CB70" s="4">
        <f t="shared" si="160"/>
        <v>-6.1474913811632952</v>
      </c>
      <c r="CC70" s="4">
        <f t="shared" si="161"/>
        <v>-6.0183148087562239</v>
      </c>
      <c r="CD70" s="4">
        <f t="shared" si="162"/>
        <v>-6.3231091441693463</v>
      </c>
      <c r="CE70" s="4">
        <f t="shared" si="163"/>
        <v>-6.1624633198611312</v>
      </c>
      <c r="CF70" s="4">
        <f t="shared" si="164"/>
        <v>-5.967207463826167</v>
      </c>
      <c r="CG70" s="4">
        <f t="shared" si="165"/>
        <v>-5.9680483265454827</v>
      </c>
      <c r="CH70" s="4">
        <f t="shared" si="166"/>
        <v>-6.2104763307179294</v>
      </c>
      <c r="CI70" s="4">
        <f t="shared" si="167"/>
        <v>-6.0821421038409866</v>
      </c>
      <c r="CJ70" s="4">
        <f t="shared" si="168"/>
        <v>-6.2821737614685418</v>
      </c>
      <c r="CL70" t="s">
        <v>50</v>
      </c>
      <c r="CM70">
        <v>-239.206464456085</v>
      </c>
      <c r="CN70">
        <v>-163.68556472002001</v>
      </c>
      <c r="CO70">
        <v>-75.512425268944</v>
      </c>
      <c r="CP70">
        <v>-241.935945916533</v>
      </c>
      <c r="CQ70">
        <v>-165.66742512130901</v>
      </c>
      <c r="CR70">
        <v>-76.258737236870004</v>
      </c>
      <c r="CS70">
        <v>-242.42170535218699</v>
      </c>
      <c r="CT70">
        <v>-165.993300712333</v>
      </c>
      <c r="CU70">
        <v>-76.418966112492996</v>
      </c>
      <c r="CV70">
        <v>-240.97855333123999</v>
      </c>
      <c r="CW70">
        <v>-164.90435463864799</v>
      </c>
      <c r="CX70">
        <v>-76.066366859214</v>
      </c>
      <c r="CY70">
        <v>-242.608632425899</v>
      </c>
      <c r="CZ70">
        <v>-166.12336102758599</v>
      </c>
      <c r="DA70">
        <v>-76.475476617783002</v>
      </c>
      <c r="DB70">
        <v>-242.273553371578</v>
      </c>
      <c r="DC70">
        <v>-165.87467018247699</v>
      </c>
      <c r="DD70">
        <v>-76.388092438216006</v>
      </c>
      <c r="DE70">
        <v>-242.49753173353201</v>
      </c>
      <c r="DF70">
        <v>-166.03011500448901</v>
      </c>
      <c r="DG70">
        <v>-76.457684593433001</v>
      </c>
      <c r="DH70">
        <v>-242.663692589411</v>
      </c>
      <c r="DI70">
        <v>-166.210686566291</v>
      </c>
      <c r="DJ70">
        <v>-76.442367016183994</v>
      </c>
      <c r="DK70">
        <v>-242.866352628089</v>
      </c>
      <c r="DL70">
        <v>-166.37100286082099</v>
      </c>
      <c r="DM70">
        <v>-76.485319660162006</v>
      </c>
      <c r="DN70">
        <v>-242.68444441810601</v>
      </c>
      <c r="DO70">
        <v>-166.20016948916199</v>
      </c>
      <c r="DP70">
        <v>-76.474106720015001</v>
      </c>
      <c r="DQ70">
        <v>-242.460923946799</v>
      </c>
      <c r="DR70">
        <v>-166.021525460427</v>
      </c>
      <c r="DS70">
        <v>-76.429189401203999</v>
      </c>
      <c r="DT70">
        <v>-242.525526344616</v>
      </c>
      <c r="DU70">
        <v>-166.07960228009301</v>
      </c>
      <c r="DV70">
        <v>-76.43635079997</v>
      </c>
      <c r="DW70">
        <v>-242.31128222292401</v>
      </c>
      <c r="DX70">
        <v>-165.91414880417199</v>
      </c>
      <c r="DY70">
        <v>-76.386798062804999</v>
      </c>
      <c r="DZ70">
        <v>-242.47542849801599</v>
      </c>
      <c r="EA70">
        <v>-166.02372095237999</v>
      </c>
      <c r="EB70">
        <v>-76.441908523031998</v>
      </c>
      <c r="EC70">
        <v>-242.460927518143</v>
      </c>
      <c r="ED70">
        <v>-166.01444723873101</v>
      </c>
      <c r="EE70">
        <v>-76.436563896601001</v>
      </c>
      <c r="EF70">
        <v>-242.46219599371901</v>
      </c>
      <c r="EG70">
        <v>-166.024161050413</v>
      </c>
      <c r="EH70">
        <v>-76.428046188981995</v>
      </c>
      <c r="EI70">
        <v>-242.659492980327</v>
      </c>
      <c r="EJ70">
        <v>-166.18415279521099</v>
      </c>
      <c r="EK70">
        <v>-76.465276071586999</v>
      </c>
      <c r="EL70">
        <v>-242.62540244325001</v>
      </c>
      <c r="EM70">
        <v>-166.16299777088099</v>
      </c>
      <c r="EN70">
        <v>-76.452520581792001</v>
      </c>
      <c r="EO70">
        <v>-242.453648298925</v>
      </c>
      <c r="EP70">
        <v>-166.019306611334</v>
      </c>
      <c r="EQ70">
        <v>-76.424174493034997</v>
      </c>
      <c r="ER70">
        <v>-242.44383315803699</v>
      </c>
      <c r="ES70">
        <v>-166.01681875442301</v>
      </c>
      <c r="ET70">
        <v>-76.416883774818004</v>
      </c>
      <c r="EU70">
        <v>-242.42997830675901</v>
      </c>
      <c r="EV70">
        <v>-166.01452447747801</v>
      </c>
      <c r="EW70">
        <v>-76.405314134280999</v>
      </c>
      <c r="EX70">
        <v>-242.45915247230701</v>
      </c>
      <c r="EY70">
        <v>-166.00347334129299</v>
      </c>
      <c r="EZ70">
        <v>-76.445262037215002</v>
      </c>
      <c r="FA70">
        <v>-242.47298965154101</v>
      </c>
      <c r="FB70">
        <v>-166.02866082666199</v>
      </c>
      <c r="FC70">
        <v>-76.434018455236</v>
      </c>
      <c r="FD70">
        <v>-242.5387790442</v>
      </c>
      <c r="FE70">
        <v>-166.08892963860001</v>
      </c>
      <c r="FF70">
        <v>-76.439762426000001</v>
      </c>
      <c r="FG70">
        <v>-242.754240405377</v>
      </c>
      <c r="FH70">
        <v>-166.26180185176199</v>
      </c>
      <c r="FI70">
        <v>-76.483297046302994</v>
      </c>
      <c r="FJ70">
        <v>-242.4809147231</v>
      </c>
      <c r="FK70">
        <v>-166.03144922280001</v>
      </c>
      <c r="FL70">
        <v>-76.439464956600006</v>
      </c>
      <c r="FM70">
        <v>-242.67804593859799</v>
      </c>
      <c r="FN70">
        <v>-166.18592513892</v>
      </c>
      <c r="FO70">
        <v>-76.482547444947002</v>
      </c>
      <c r="FP70">
        <v>-242.39458454853201</v>
      </c>
      <c r="FQ70">
        <v>-165.959085246553</v>
      </c>
      <c r="FR70">
        <v>-76.425522314275995</v>
      </c>
      <c r="FS70">
        <v>-242.32774750469201</v>
      </c>
      <c r="FT70">
        <v>-165.928810144859</v>
      </c>
      <c r="FU70">
        <v>-76.388812372187999</v>
      </c>
      <c r="FV70">
        <v>-242.43834985943101</v>
      </c>
      <c r="FW70">
        <v>-166.0015523733</v>
      </c>
      <c r="FX70">
        <v>-76.427111580493005</v>
      </c>
      <c r="FY70">
        <v>-242.34165155056499</v>
      </c>
      <c r="FZ70">
        <v>-165.92685070306601</v>
      </c>
      <c r="GA70">
        <v>-76.405053323217004</v>
      </c>
      <c r="GB70">
        <v>-242.13522128840799</v>
      </c>
      <c r="GC70">
        <v>-165.76270440924401</v>
      </c>
      <c r="GD70">
        <v>-76.362720228466003</v>
      </c>
      <c r="GE70">
        <v>-242.300206568969</v>
      </c>
      <c r="GF70">
        <v>-165.88715760852301</v>
      </c>
      <c r="GG70">
        <v>-76.403458165711001</v>
      </c>
      <c r="GH70">
        <v>-242.47656746636</v>
      </c>
      <c r="GI70">
        <v>-166.03465563421699</v>
      </c>
      <c r="GJ70">
        <v>-76.431835316736993</v>
      </c>
      <c r="GK70">
        <v>-242.11512458000001</v>
      </c>
      <c r="GL70">
        <v>-165.74588453999999</v>
      </c>
      <c r="GM70">
        <v>-76.359419529999997</v>
      </c>
      <c r="GN70">
        <v>-242.26627350999999</v>
      </c>
      <c r="GO70">
        <v>-165.83462922999999</v>
      </c>
      <c r="GP70">
        <v>-76.422134929999999</v>
      </c>
      <c r="GQ70">
        <v>-242.28666143999999</v>
      </c>
      <c r="GR70">
        <v>-165.85908637</v>
      </c>
      <c r="GS70">
        <v>-76.418064380000004</v>
      </c>
      <c r="GT70">
        <v>-242.65383816389999</v>
      </c>
      <c r="GU70">
        <v>-166.1569728042</v>
      </c>
      <c r="GV70">
        <v>-76.486968336100006</v>
      </c>
      <c r="GW70">
        <v>-242.09630439</v>
      </c>
      <c r="GX70">
        <v>-165.73032315</v>
      </c>
      <c r="GY70">
        <v>-76.356288730000003</v>
      </c>
      <c r="GZ70">
        <v>-242.31413274119299</v>
      </c>
      <c r="HA70">
        <v>-165.90407259672901</v>
      </c>
      <c r="HB70">
        <v>-76.400048863739997</v>
      </c>
    </row>
    <row r="71" spans="1:210" ht="17" x14ac:dyDescent="0.25">
      <c r="A71" s="5">
        <v>7</v>
      </c>
      <c r="B71" t="s">
        <v>39</v>
      </c>
      <c r="C71" t="s">
        <v>2</v>
      </c>
      <c r="D71" t="s">
        <v>12</v>
      </c>
      <c r="E71" s="3">
        <v>1.25</v>
      </c>
      <c r="F71" s="2">
        <v>-5.8620179315218177</v>
      </c>
      <c r="G71" s="3">
        <f t="shared" si="90"/>
        <v>0.50422618119022111</v>
      </c>
      <c r="H71" s="3">
        <f t="shared" si="91"/>
        <v>9.1483607859265348E-2</v>
      </c>
      <c r="I71" s="3">
        <f t="shared" si="92"/>
        <v>0.26249725649586431</v>
      </c>
      <c r="J71" s="3">
        <f t="shared" si="93"/>
        <v>1.1001847689632633</v>
      </c>
      <c r="K71" s="3">
        <f t="shared" si="94"/>
        <v>0.39122886066355189</v>
      </c>
      <c r="L71" s="3">
        <f t="shared" si="95"/>
        <v>0.23061968537103628</v>
      </c>
      <c r="M71" s="3">
        <f t="shared" si="96"/>
        <v>0.40573729884935705</v>
      </c>
      <c r="N71" s="3">
        <f t="shared" si="97"/>
        <v>0.32148577934820466</v>
      </c>
      <c r="O71" s="3">
        <f t="shared" si="98"/>
        <v>7.6694214864698296E-2</v>
      </c>
      <c r="P71" s="3">
        <f t="shared" si="99"/>
        <v>0.14073693209816796</v>
      </c>
      <c r="Q71" s="3">
        <f t="shared" si="100"/>
        <v>9.6040018401577498E-4</v>
      </c>
      <c r="R71" s="3">
        <f t="shared" si="101"/>
        <v>0.2447024424998725</v>
      </c>
      <c r="S71" s="3">
        <f t="shared" si="102"/>
        <v>4.9391435257329697E-2</v>
      </c>
      <c r="T71" s="3">
        <f t="shared" si="103"/>
        <v>0.28080980785775722</v>
      </c>
      <c r="U71" s="3">
        <f t="shared" si="104"/>
        <v>0.22956179223599538</v>
      </c>
      <c r="V71" s="3">
        <f t="shared" si="105"/>
        <v>0.10761816290699766</v>
      </c>
      <c r="W71" s="3">
        <f t="shared" si="106"/>
        <v>0.15986937921202671</v>
      </c>
      <c r="X71" s="3">
        <f t="shared" si="107"/>
        <v>0.21366569710814076</v>
      </c>
      <c r="Y71" s="3">
        <f t="shared" si="108"/>
        <v>6.8083557308469267E-3</v>
      </c>
      <c r="Z71" s="3">
        <f t="shared" si="109"/>
        <v>6.2691763473941009E-3</v>
      </c>
      <c r="AA71" s="3">
        <f t="shared" si="110"/>
        <v>2.3355139266932667E-2</v>
      </c>
      <c r="AB71" s="3">
        <f t="shared" si="111"/>
        <v>8.8969718206510784E-2</v>
      </c>
      <c r="AC71" s="3">
        <f t="shared" si="112"/>
        <v>8.1621068658322748E-2</v>
      </c>
      <c r="AD71" s="3">
        <f t="shared" si="113"/>
        <v>5.7181541506131417E-2</v>
      </c>
      <c r="AE71" s="3">
        <f t="shared" si="114"/>
        <v>0.5531719642283317</v>
      </c>
      <c r="AF71" s="3">
        <f t="shared" si="115"/>
        <v>6.5478627004873502E-3</v>
      </c>
      <c r="AG71" s="3">
        <f t="shared" si="116"/>
        <v>0.27154071318919559</v>
      </c>
      <c r="AH71" s="3">
        <f t="shared" si="117"/>
        <v>0.10774021663706712</v>
      </c>
      <c r="AI71" s="3">
        <f t="shared" si="118"/>
        <v>1.415750037565644E-2</v>
      </c>
      <c r="AJ71" s="3">
        <f t="shared" si="119"/>
        <v>0.17932370798089448</v>
      </c>
      <c r="AK71" s="3">
        <f t="shared" si="120"/>
        <v>0.1400747884598692</v>
      </c>
      <c r="AL71" s="3">
        <f t="shared" si="121"/>
        <v>0.14071673443891264</v>
      </c>
      <c r="AM71" s="3">
        <f t="shared" si="122"/>
        <v>0.28453082436303667</v>
      </c>
      <c r="AN71" s="3">
        <f t="shared" si="123"/>
        <v>5.2809047808823451E-2</v>
      </c>
      <c r="AO71" s="3">
        <f t="shared" si="124"/>
        <v>0.11323397445242911</v>
      </c>
      <c r="AP71" s="3">
        <f t="shared" si="125"/>
        <v>0.28898683520993096</v>
      </c>
      <c r="AQ71" s="3">
        <f t="shared" si="126"/>
        <v>0.28735531049978214</v>
      </c>
      <c r="AR71" s="3">
        <f t="shared" si="127"/>
        <v>6.7540364198566571E-2</v>
      </c>
      <c r="AS71" s="3">
        <f t="shared" si="128"/>
        <v>0.18547286809481278</v>
      </c>
      <c r="AT71" s="3">
        <f t="shared" si="129"/>
        <v>3.7062636913411495E-2</v>
      </c>
      <c r="AV71" s="1"/>
      <c r="AW71" s="4">
        <f t="shared" si="130"/>
        <v>-5.3577917503315966</v>
      </c>
      <c r="AX71" s="4">
        <f t="shared" si="131"/>
        <v>-5.9535015393810831</v>
      </c>
      <c r="AY71" s="4">
        <f t="shared" si="132"/>
        <v>-5.5995206750259534</v>
      </c>
      <c r="AZ71" s="4">
        <f t="shared" si="133"/>
        <v>-4.7618331625585544</v>
      </c>
      <c r="BA71" s="4">
        <f t="shared" si="134"/>
        <v>-5.4707890708582658</v>
      </c>
      <c r="BB71" s="4">
        <f t="shared" si="135"/>
        <v>-6.092637616892854</v>
      </c>
      <c r="BC71" s="4">
        <f t="shared" si="136"/>
        <v>-5.4562806326724607</v>
      </c>
      <c r="BD71" s="4">
        <f t="shared" si="137"/>
        <v>-6.1835037108700224</v>
      </c>
      <c r="BE71" s="4">
        <f t="shared" si="170"/>
        <v>-5.7853237166571194</v>
      </c>
      <c r="BF71" s="4">
        <f t="shared" si="138"/>
        <v>-5.7212809994236498</v>
      </c>
      <c r="BG71" s="4">
        <f t="shared" si="139"/>
        <v>-5.8610575313378019</v>
      </c>
      <c r="BH71" s="4">
        <f t="shared" si="140"/>
        <v>-5.6173154890219452</v>
      </c>
      <c r="BI71" s="4">
        <f t="shared" si="141"/>
        <v>-5.9114093667791474</v>
      </c>
      <c r="BJ71" s="4">
        <f t="shared" si="142"/>
        <v>-5.5812081236640605</v>
      </c>
      <c r="BK71" s="4">
        <f t="shared" si="143"/>
        <v>-5.6324561392858223</v>
      </c>
      <c r="BL71" s="4">
        <f t="shared" si="144"/>
        <v>-5.7543997686148201</v>
      </c>
      <c r="BM71" s="4">
        <f t="shared" si="145"/>
        <v>-5.702148552309791</v>
      </c>
      <c r="BN71" s="4">
        <f t="shared" si="146"/>
        <v>-5.648352234413677</v>
      </c>
      <c r="BO71" s="4">
        <f t="shared" si="147"/>
        <v>-5.8552095757909708</v>
      </c>
      <c r="BP71" s="4">
        <f t="shared" si="148"/>
        <v>-5.8557487551744236</v>
      </c>
      <c r="BQ71" s="4">
        <f t="shared" si="149"/>
        <v>-5.8853730707887504</v>
      </c>
      <c r="BR71" s="4">
        <f t="shared" si="150"/>
        <v>-5.9509876497283285</v>
      </c>
      <c r="BS71" s="4">
        <f t="shared" si="151"/>
        <v>-5.9436390001801405</v>
      </c>
      <c r="BT71" s="4">
        <f t="shared" si="152"/>
        <v>-5.9191994730279491</v>
      </c>
      <c r="BU71" s="4">
        <f t="shared" si="153"/>
        <v>-5.308845967293486</v>
      </c>
      <c r="BV71" s="4">
        <f t="shared" si="154"/>
        <v>-5.8685657942223051</v>
      </c>
      <c r="BW71" s="4">
        <f t="shared" si="155"/>
        <v>-5.5904772183326221</v>
      </c>
      <c r="BX71" s="4">
        <f t="shared" si="156"/>
        <v>-5.7542777148847506</v>
      </c>
      <c r="BY71" s="4">
        <f t="shared" si="157"/>
        <v>-5.8478604311461613</v>
      </c>
      <c r="BZ71" s="4">
        <f t="shared" si="158"/>
        <v>-5.6826942235409232</v>
      </c>
      <c r="CA71" s="4">
        <f t="shared" si="159"/>
        <v>-5.7219431430619485</v>
      </c>
      <c r="CB71" s="4">
        <f t="shared" si="160"/>
        <v>-5.7213011970829051</v>
      </c>
      <c r="CC71" s="4">
        <f t="shared" si="161"/>
        <v>-5.577487107158781</v>
      </c>
      <c r="CD71" s="4">
        <f t="shared" si="162"/>
        <v>-5.8092088837129943</v>
      </c>
      <c r="CE71" s="4">
        <f t="shared" si="163"/>
        <v>-5.7487839570693886</v>
      </c>
      <c r="CF71" s="4">
        <f t="shared" si="164"/>
        <v>-5.5730310963118868</v>
      </c>
      <c r="CG71" s="4">
        <f t="shared" si="165"/>
        <v>-5.5746626210220356</v>
      </c>
      <c r="CH71" s="4">
        <f t="shared" si="166"/>
        <v>-5.7944775673232511</v>
      </c>
      <c r="CI71" s="4">
        <f t="shared" si="167"/>
        <v>-5.6765450634270049</v>
      </c>
      <c r="CJ71" s="4">
        <f t="shared" si="168"/>
        <v>-5.8249552946084062</v>
      </c>
      <c r="CL71" t="s">
        <v>49</v>
      </c>
      <c r="CM71">
        <v>-239.20627090117199</v>
      </c>
      <c r="CN71">
        <v>-163.68547654995999</v>
      </c>
      <c r="CO71">
        <v>-75.512256166929006</v>
      </c>
      <c r="CP71">
        <v>-241.93511352277801</v>
      </c>
      <c r="CQ71">
        <v>-165.6673618584</v>
      </c>
      <c r="CR71">
        <v>-76.258264156158006</v>
      </c>
      <c r="CS71">
        <v>-242.42108598244499</v>
      </c>
      <c r="CT71">
        <v>-165.99326224050401</v>
      </c>
      <c r="CU71">
        <v>-76.418900338111996</v>
      </c>
      <c r="CV71">
        <v>-240.97827113344499</v>
      </c>
      <c r="CW71">
        <v>-164.90435471960799</v>
      </c>
      <c r="CX71">
        <v>-76.066327949976994</v>
      </c>
      <c r="CY71">
        <v>-242.607557477158</v>
      </c>
      <c r="CZ71">
        <v>-166.123360838313</v>
      </c>
      <c r="DA71">
        <v>-76.475478381876997</v>
      </c>
      <c r="DB71">
        <v>-242.27247286865901</v>
      </c>
      <c r="DC71">
        <v>-165.87466979457801</v>
      </c>
      <c r="DD71">
        <v>-76.388093838417007</v>
      </c>
      <c r="DE71">
        <v>-242.49649590013601</v>
      </c>
      <c r="DF71">
        <v>-166.03011472332801</v>
      </c>
      <c r="DG71">
        <v>-76.457686040506999</v>
      </c>
      <c r="DH71">
        <v>-242.662891389961</v>
      </c>
      <c r="DI71">
        <v>-166.21068290229701</v>
      </c>
      <c r="DJ71">
        <v>-76.442354447667995</v>
      </c>
      <c r="DK71">
        <v>-242.865525783279</v>
      </c>
      <c r="DL71">
        <v>-166.37099930265899</v>
      </c>
      <c r="DM71">
        <v>-76.485306980809</v>
      </c>
      <c r="DN71">
        <v>-242.68338967975899</v>
      </c>
      <c r="DO71">
        <v>-166.20016835398701</v>
      </c>
      <c r="DP71">
        <v>-76.474103884523004</v>
      </c>
      <c r="DQ71">
        <v>-242.46004598987699</v>
      </c>
      <c r="DR71">
        <v>-166.02152478896801</v>
      </c>
      <c r="DS71">
        <v>-76.429181011587005</v>
      </c>
      <c r="DT71">
        <v>-242.52488583347599</v>
      </c>
      <c r="DU71">
        <v>-166.07959936056201</v>
      </c>
      <c r="DV71">
        <v>-76.436334711244996</v>
      </c>
      <c r="DW71">
        <v>-242.31035508641801</v>
      </c>
      <c r="DX71">
        <v>-165.91414861123101</v>
      </c>
      <c r="DY71">
        <v>-76.386786045110995</v>
      </c>
      <c r="DZ71">
        <v>-242.474511566188</v>
      </c>
      <c r="EA71">
        <v>-166.02372085188799</v>
      </c>
      <c r="EB71">
        <v>-76.441896493377996</v>
      </c>
      <c r="EC71">
        <v>-242.459976833339</v>
      </c>
      <c r="ED71">
        <v>-166.01444707240299</v>
      </c>
      <c r="EE71">
        <v>-76.436553871106</v>
      </c>
      <c r="EF71">
        <v>-242.46135260531699</v>
      </c>
      <c r="EG71">
        <v>-166.024161071289</v>
      </c>
      <c r="EH71">
        <v>-76.428021314662999</v>
      </c>
      <c r="EI71">
        <v>-242.65850722909801</v>
      </c>
      <c r="EJ71">
        <v>-166.184151911057</v>
      </c>
      <c r="EK71">
        <v>-76.465268366285997</v>
      </c>
      <c r="EL71">
        <v>-242.624504141187</v>
      </c>
      <c r="EM71">
        <v>-166.16299720843199</v>
      </c>
      <c r="EN71">
        <v>-76.452505710886001</v>
      </c>
      <c r="EO71">
        <v>-242.452799134305</v>
      </c>
      <c r="EP71">
        <v>-166.019306126993</v>
      </c>
      <c r="EQ71">
        <v>-76.424162137300002</v>
      </c>
      <c r="ER71">
        <v>-242.44301580296499</v>
      </c>
      <c r="ES71">
        <v>-166.01681850142299</v>
      </c>
      <c r="ET71">
        <v>-76.416865572293005</v>
      </c>
      <c r="EU71">
        <v>-242.42918993011401</v>
      </c>
      <c r="EV71">
        <v>-166.01452449977501</v>
      </c>
      <c r="EW71">
        <v>-76.40528649174</v>
      </c>
      <c r="EX71">
        <v>-242.45820465045199</v>
      </c>
      <c r="EY71">
        <v>-166.00347310737999</v>
      </c>
      <c r="EZ71">
        <v>-76.445248040989995</v>
      </c>
      <c r="FA71">
        <v>-242.47213820672101</v>
      </c>
      <c r="FB71">
        <v>-166.02866054528801</v>
      </c>
      <c r="FC71">
        <v>-76.434005870169003</v>
      </c>
      <c r="FD71">
        <v>-242.53810604430001</v>
      </c>
      <c r="FE71">
        <v>-166.08892891479999</v>
      </c>
      <c r="FF71">
        <v>-76.439744285100005</v>
      </c>
      <c r="FG71">
        <v>-242.753547572944</v>
      </c>
      <c r="FH71">
        <v>-166.26180172771899</v>
      </c>
      <c r="FI71">
        <v>-76.483285661009006</v>
      </c>
      <c r="FJ71">
        <v>-242.48024690380001</v>
      </c>
      <c r="FK71">
        <v>-166.0314486108</v>
      </c>
      <c r="FL71">
        <v>-76.439446138500003</v>
      </c>
      <c r="FM71">
        <v>-242.677369381028</v>
      </c>
      <c r="FN71">
        <v>-166.185925155305</v>
      </c>
      <c r="FO71">
        <v>-76.482535233559005</v>
      </c>
      <c r="FP71">
        <v>-242.39375107707301</v>
      </c>
      <c r="FQ71">
        <v>-165.959078784924</v>
      </c>
      <c r="FR71">
        <v>-76.425502267289005</v>
      </c>
      <c r="FS71">
        <v>-242.32691678677301</v>
      </c>
      <c r="FT71">
        <v>-165.92880706983701</v>
      </c>
      <c r="FU71">
        <v>-76.388790558530999</v>
      </c>
      <c r="FV71">
        <v>-242.437692866003</v>
      </c>
      <c r="FW71">
        <v>-166.00154607946001</v>
      </c>
      <c r="FX71">
        <v>-76.427090837232996</v>
      </c>
      <c r="FY71">
        <v>-242.340977710744</v>
      </c>
      <c r="FZ71">
        <v>-165.92683797800501</v>
      </c>
      <c r="GA71">
        <v>-76.405021236297003</v>
      </c>
      <c r="GB71">
        <v>-242.13450153923401</v>
      </c>
      <c r="GC71">
        <v>-165.76269140177601</v>
      </c>
      <c r="GD71">
        <v>-76.362692664022006</v>
      </c>
      <c r="GE71">
        <v>-242.299462499822</v>
      </c>
      <c r="GF71">
        <v>-165.88714527913899</v>
      </c>
      <c r="GG71">
        <v>-76.403428929577998</v>
      </c>
      <c r="GH71">
        <v>-242.475706929822</v>
      </c>
      <c r="GI71">
        <v>-166.03464234029499</v>
      </c>
      <c r="GJ71">
        <v>-76.431807026281007</v>
      </c>
      <c r="GK71">
        <v>-242.11441223</v>
      </c>
      <c r="GL71">
        <v>-165.74586834999999</v>
      </c>
      <c r="GM71">
        <v>-76.359382609999997</v>
      </c>
      <c r="GN71">
        <v>-242.26553591000001</v>
      </c>
      <c r="GO71">
        <v>-165.83458829</v>
      </c>
      <c r="GP71">
        <v>-76.422066430000001</v>
      </c>
      <c r="GQ71">
        <v>-242.28593373000001</v>
      </c>
      <c r="GR71">
        <v>-165.85905084999999</v>
      </c>
      <c r="GS71">
        <v>-76.417999089999995</v>
      </c>
      <c r="GT71">
        <v>-242.65313784669999</v>
      </c>
      <c r="GU71">
        <v>-166.1569643462</v>
      </c>
      <c r="GV71">
        <v>-76.486939413100004</v>
      </c>
      <c r="GW71">
        <v>-242.09560571</v>
      </c>
      <c r="GX71">
        <v>-165.7303071</v>
      </c>
      <c r="GY71">
        <v>-76.356252459999993</v>
      </c>
      <c r="GZ71">
        <v>-242.31336823824199</v>
      </c>
      <c r="HA71">
        <v>-165.90406250086599</v>
      </c>
      <c r="HB71">
        <v>-76.400023080628003</v>
      </c>
    </row>
    <row r="72" spans="1:210" ht="17" x14ac:dyDescent="0.25">
      <c r="A72" s="5">
        <v>7</v>
      </c>
      <c r="B72" t="s">
        <v>39</v>
      </c>
      <c r="C72" t="s">
        <v>2</v>
      </c>
      <c r="D72" t="s">
        <v>12</v>
      </c>
      <c r="E72" s="3">
        <v>1.5</v>
      </c>
      <c r="F72" s="2">
        <v>-4.8269046629709651</v>
      </c>
      <c r="G72" s="3">
        <f t="shared" si="90"/>
        <v>0.17257454166712538</v>
      </c>
      <c r="H72" s="3">
        <f t="shared" si="91"/>
        <v>0.21090332038075221</v>
      </c>
      <c r="I72" s="3">
        <f t="shared" si="92"/>
        <v>0.1734285494603256</v>
      </c>
      <c r="J72" s="3">
        <f t="shared" si="93"/>
        <v>0.92189342476570202</v>
      </c>
      <c r="K72" s="3">
        <f t="shared" si="94"/>
        <v>0.57964914419099678</v>
      </c>
      <c r="L72" s="3">
        <f t="shared" si="95"/>
        <v>2.2651022999125914E-2</v>
      </c>
      <c r="M72" s="3">
        <f t="shared" si="96"/>
        <v>0.6331732403174648</v>
      </c>
      <c r="N72" s="3">
        <f t="shared" si="97"/>
        <v>0.16440581271952492</v>
      </c>
      <c r="O72" s="3">
        <f t="shared" si="98"/>
        <v>0.25027516442203801</v>
      </c>
      <c r="P72" s="3">
        <f t="shared" si="99"/>
        <v>0.28946557243103399</v>
      </c>
      <c r="Q72" s="3">
        <f t="shared" si="100"/>
        <v>8.9664205153143328E-2</v>
      </c>
      <c r="R72" s="3">
        <f t="shared" si="101"/>
        <v>0.16184961615251492</v>
      </c>
      <c r="S72" s="3">
        <f t="shared" si="102"/>
        <v>8.7926156320876636E-2</v>
      </c>
      <c r="T72" s="3">
        <f t="shared" si="103"/>
        <v>0.43884875771776688</v>
      </c>
      <c r="U72" s="3">
        <f t="shared" si="104"/>
        <v>0.40349306150574193</v>
      </c>
      <c r="V72" s="3">
        <f t="shared" si="105"/>
        <v>0.22686880778702001</v>
      </c>
      <c r="W72" s="3">
        <f t="shared" si="106"/>
        <v>0.27017373538072675</v>
      </c>
      <c r="X72" s="3">
        <f t="shared" si="107"/>
        <v>0.2752297463404183</v>
      </c>
      <c r="Y72" s="3">
        <f t="shared" si="108"/>
        <v>8.0443117441008738E-2</v>
      </c>
      <c r="Z72" s="3">
        <f t="shared" si="109"/>
        <v>6.4638055769808744E-2</v>
      </c>
      <c r="AA72" s="3">
        <f t="shared" si="110"/>
        <v>2.4239167346943091E-2</v>
      </c>
      <c r="AB72" s="3">
        <f t="shared" si="111"/>
        <v>8.712305019419464E-2</v>
      </c>
      <c r="AC72" s="3">
        <f t="shared" si="112"/>
        <v>1.7495642134823797E-2</v>
      </c>
      <c r="AD72" s="3">
        <f t="shared" si="113"/>
        <v>5.1614355463311945E-2</v>
      </c>
      <c r="AE72" s="3">
        <f t="shared" si="114"/>
        <v>0.58033124826664206</v>
      </c>
      <c r="AF72" s="3">
        <f t="shared" si="115"/>
        <v>3.0929363876115445E-3</v>
      </c>
      <c r="AG72" s="3">
        <f t="shared" si="116"/>
        <v>0.29523543317404677</v>
      </c>
      <c r="AH72" s="3">
        <f t="shared" si="117"/>
        <v>0.19563582577567651</v>
      </c>
      <c r="AI72" s="3">
        <f t="shared" si="118"/>
        <v>7.4471309729200463E-2</v>
      </c>
      <c r="AJ72" s="3">
        <f t="shared" si="119"/>
        <v>0.16023919333959746</v>
      </c>
      <c r="AK72" s="3">
        <f t="shared" si="120"/>
        <v>0.11202789949651937</v>
      </c>
      <c r="AL72" s="3">
        <f t="shared" si="121"/>
        <v>0.16481572052206062</v>
      </c>
      <c r="AM72" s="3">
        <f t="shared" si="122"/>
        <v>0.31396458686006756</v>
      </c>
      <c r="AN72" s="3">
        <f t="shared" si="123"/>
        <v>0.16212968995659693</v>
      </c>
      <c r="AO72" s="3">
        <f t="shared" si="124"/>
        <v>0.12296794907635888</v>
      </c>
      <c r="AP72" s="3">
        <f t="shared" si="125"/>
        <v>0.27397183515713408</v>
      </c>
      <c r="AQ72" s="3">
        <f t="shared" si="126"/>
        <v>0.26322259740218978</v>
      </c>
      <c r="AR72" s="3">
        <f t="shared" si="127"/>
        <v>5.9605616572459219E-2</v>
      </c>
      <c r="AS72" s="3">
        <f t="shared" si="128"/>
        <v>0.18319003578484594</v>
      </c>
      <c r="AT72" s="3">
        <f t="shared" si="129"/>
        <v>6.7597982917266819E-2</v>
      </c>
      <c r="AV72" s="1"/>
      <c r="AW72" s="4">
        <f t="shared" si="130"/>
        <v>-4.6543301213038397</v>
      </c>
      <c r="AX72" s="4">
        <f t="shared" si="131"/>
        <v>-5.0378079833517173</v>
      </c>
      <c r="AY72" s="4">
        <f t="shared" si="132"/>
        <v>-4.6534761135106395</v>
      </c>
      <c r="AZ72" s="4">
        <f t="shared" si="133"/>
        <v>-3.9050112382052631</v>
      </c>
      <c r="BA72" s="4">
        <f t="shared" si="134"/>
        <v>-4.2472555187799683</v>
      </c>
      <c r="BB72" s="4">
        <f t="shared" si="135"/>
        <v>-4.8042536399718392</v>
      </c>
      <c r="BC72" s="4">
        <f t="shared" si="136"/>
        <v>-4.1937314226535003</v>
      </c>
      <c r="BD72" s="4">
        <f t="shared" si="137"/>
        <v>-4.99131047569049</v>
      </c>
      <c r="BE72" s="4">
        <f t="shared" si="170"/>
        <v>-4.5766294985489271</v>
      </c>
      <c r="BF72" s="4">
        <f t="shared" si="138"/>
        <v>-4.5374390905399311</v>
      </c>
      <c r="BG72" s="4">
        <f t="shared" si="139"/>
        <v>-4.7372404578178218</v>
      </c>
      <c r="BH72" s="4">
        <f t="shared" si="140"/>
        <v>-4.6650550468184502</v>
      </c>
      <c r="BI72" s="4">
        <f t="shared" si="141"/>
        <v>-4.7389785066500885</v>
      </c>
      <c r="BJ72" s="4">
        <f t="shared" si="142"/>
        <v>-4.3880559052531982</v>
      </c>
      <c r="BK72" s="4">
        <f t="shared" si="143"/>
        <v>-4.4234116014652232</v>
      </c>
      <c r="BL72" s="4">
        <f t="shared" si="144"/>
        <v>-4.6000358551839451</v>
      </c>
      <c r="BM72" s="4">
        <f t="shared" si="145"/>
        <v>-4.5567309275902383</v>
      </c>
      <c r="BN72" s="4">
        <f t="shared" si="146"/>
        <v>-4.5516749166305468</v>
      </c>
      <c r="BO72" s="4">
        <f t="shared" si="147"/>
        <v>-4.7464615455299564</v>
      </c>
      <c r="BP72" s="4">
        <f t="shared" si="148"/>
        <v>-4.7622666072011564</v>
      </c>
      <c r="BQ72" s="4">
        <f t="shared" si="149"/>
        <v>-4.802665495624022</v>
      </c>
      <c r="BR72" s="4">
        <f t="shared" si="150"/>
        <v>-4.7397816127767705</v>
      </c>
      <c r="BS72" s="4">
        <f t="shared" si="151"/>
        <v>-4.8094090208361413</v>
      </c>
      <c r="BT72" s="4">
        <f t="shared" si="152"/>
        <v>-4.878519018434277</v>
      </c>
      <c r="BU72" s="4">
        <f t="shared" si="153"/>
        <v>-4.246573414704323</v>
      </c>
      <c r="BV72" s="4">
        <f t="shared" si="154"/>
        <v>-4.8299975993585766</v>
      </c>
      <c r="BW72" s="4">
        <f t="shared" si="155"/>
        <v>-4.5316692297969183</v>
      </c>
      <c r="BX72" s="4">
        <f t="shared" si="156"/>
        <v>-4.6312688371952886</v>
      </c>
      <c r="BY72" s="4">
        <f t="shared" si="157"/>
        <v>-4.7524333532417646</v>
      </c>
      <c r="BZ72" s="4">
        <f t="shared" si="158"/>
        <v>-4.6666654696313676</v>
      </c>
      <c r="CA72" s="4">
        <f t="shared" si="159"/>
        <v>-4.7148767634744457</v>
      </c>
      <c r="CB72" s="4">
        <f t="shared" si="160"/>
        <v>-4.6620889424489045</v>
      </c>
      <c r="CC72" s="4">
        <f t="shared" si="161"/>
        <v>-4.5129400761108975</v>
      </c>
      <c r="CD72" s="4">
        <f t="shared" si="162"/>
        <v>-4.6647749730143682</v>
      </c>
      <c r="CE72" s="4">
        <f t="shared" si="163"/>
        <v>-4.7039367138946062</v>
      </c>
      <c r="CF72" s="4">
        <f t="shared" si="164"/>
        <v>-4.552932827813831</v>
      </c>
      <c r="CG72" s="4">
        <f t="shared" si="165"/>
        <v>-4.5636820655687753</v>
      </c>
      <c r="CH72" s="4">
        <f t="shared" si="166"/>
        <v>-4.7672990463985059</v>
      </c>
      <c r="CI72" s="4">
        <f t="shared" si="167"/>
        <v>-4.6437146271861192</v>
      </c>
      <c r="CJ72" s="4">
        <f t="shared" si="168"/>
        <v>-4.7593066800536983</v>
      </c>
      <c r="CL72" t="s">
        <v>48</v>
      </c>
      <c r="CM72">
        <v>-239.204869652133</v>
      </c>
      <c r="CN72">
        <v>-163.68529772769901</v>
      </c>
      <c r="CO72">
        <v>-75.512154777568</v>
      </c>
      <c r="CP72">
        <v>-241.933106986452</v>
      </c>
      <c r="CQ72">
        <v>-165.66729308328101</v>
      </c>
      <c r="CR72">
        <v>-76.257785645458</v>
      </c>
      <c r="CS72">
        <v>-242.41944195179701</v>
      </c>
      <c r="CT72">
        <v>-165.99321563165401</v>
      </c>
      <c r="CU72">
        <v>-76.418810534225003</v>
      </c>
      <c r="CV72">
        <v>-240.976910593528</v>
      </c>
      <c r="CW72">
        <v>-164.90435465853301</v>
      </c>
      <c r="CX72">
        <v>-76.066332903729005</v>
      </c>
      <c r="CY72">
        <v>-242.605614700823</v>
      </c>
      <c r="CZ72">
        <v>-166.123360390296</v>
      </c>
      <c r="DA72">
        <v>-76.475485878306003</v>
      </c>
      <c r="DB72">
        <v>-242.270426060467</v>
      </c>
      <c r="DC72">
        <v>-165.87466913628</v>
      </c>
      <c r="DD72">
        <v>-76.388100858995998</v>
      </c>
      <c r="DE72">
        <v>-242.49449211672399</v>
      </c>
      <c r="DF72">
        <v>-166.03011413105401</v>
      </c>
      <c r="DG72">
        <v>-76.457694849521999</v>
      </c>
      <c r="DH72">
        <v>-242.66099228688299</v>
      </c>
      <c r="DI72">
        <v>-166.21068088767299</v>
      </c>
      <c r="DJ72">
        <v>-76.442357239988993</v>
      </c>
      <c r="DK72">
        <v>-242.8636003126</v>
      </c>
      <c r="DL72">
        <v>-166.37099729812601</v>
      </c>
      <c r="DM72">
        <v>-76.485309691427005</v>
      </c>
      <c r="DN72">
        <v>-242.68150688487</v>
      </c>
      <c r="DO72">
        <v>-166.20016763806399</v>
      </c>
      <c r="DP72">
        <v>-76.474108377646999</v>
      </c>
      <c r="DQ72">
        <v>-242.458258569159</v>
      </c>
      <c r="DR72">
        <v>-166.02152370965001</v>
      </c>
      <c r="DS72">
        <v>-76.429185586616995</v>
      </c>
      <c r="DT72">
        <v>-242.52336797578801</v>
      </c>
      <c r="DU72">
        <v>-166.079594348586</v>
      </c>
      <c r="DV72">
        <v>-76.436339389080004</v>
      </c>
      <c r="DW72">
        <v>-242.308491997056</v>
      </c>
      <c r="DX72">
        <v>-165.914148261816</v>
      </c>
      <c r="DY72">
        <v>-76.386791692591004</v>
      </c>
      <c r="DZ72">
        <v>-242.47261725947101</v>
      </c>
      <c r="EA72">
        <v>-166.02372052416499</v>
      </c>
      <c r="EB72">
        <v>-76.441903923395998</v>
      </c>
      <c r="EC72">
        <v>-242.45805723783201</v>
      </c>
      <c r="ED72">
        <v>-166.01444670123701</v>
      </c>
      <c r="EE72">
        <v>-76.436561381798995</v>
      </c>
      <c r="EF72">
        <v>-242.45951892811601</v>
      </c>
      <c r="EG72">
        <v>-166.02416093040699</v>
      </c>
      <c r="EH72">
        <v>-76.428027374259997</v>
      </c>
      <c r="EI72">
        <v>-242.656685666057</v>
      </c>
      <c r="EJ72">
        <v>-166.18415133201199</v>
      </c>
      <c r="EK72">
        <v>-76.465272721388004</v>
      </c>
      <c r="EL72">
        <v>-242.62276015667001</v>
      </c>
      <c r="EM72">
        <v>-166.16299679673801</v>
      </c>
      <c r="EN72">
        <v>-76.452509804540995</v>
      </c>
      <c r="EO72">
        <v>-242.45103578423101</v>
      </c>
      <c r="EP72">
        <v>-166.01930529977699</v>
      </c>
      <c r="EQ72">
        <v>-76.424166516824002</v>
      </c>
      <c r="ER72">
        <v>-242.441276891576</v>
      </c>
      <c r="ES72">
        <v>-166.01681799407001</v>
      </c>
      <c r="ET72">
        <v>-76.416869742908005</v>
      </c>
      <c r="EU72">
        <v>-242.427467939504</v>
      </c>
      <c r="EV72">
        <v>-166.014524314981</v>
      </c>
      <c r="EW72">
        <v>-76.405290090201007</v>
      </c>
      <c r="EX72">
        <v>-242.45628153863501</v>
      </c>
      <c r="EY72">
        <v>-166.003472719885</v>
      </c>
      <c r="EZ72">
        <v>-76.445255496269994</v>
      </c>
      <c r="FA72">
        <v>-242.47033573856601</v>
      </c>
      <c r="FB72">
        <v>-166.02866002380199</v>
      </c>
      <c r="FC72">
        <v>-76.434011433951</v>
      </c>
      <c r="FD72">
        <v>-242.5364472007</v>
      </c>
      <c r="FE72">
        <v>-166.0889291078</v>
      </c>
      <c r="FF72">
        <v>-76.439743678300005</v>
      </c>
      <c r="FG72">
        <v>-242.751860995909</v>
      </c>
      <c r="FH72">
        <v>-166.26180137736699</v>
      </c>
      <c r="FI72">
        <v>-76.483292273323002</v>
      </c>
      <c r="FJ72">
        <v>-242.4785899158</v>
      </c>
      <c r="FK72">
        <v>-166.03144849700001</v>
      </c>
      <c r="FL72">
        <v>-76.439444327999993</v>
      </c>
      <c r="FM72">
        <v>-242.67568694970501</v>
      </c>
      <c r="FN72">
        <v>-166.18592478224599</v>
      </c>
      <c r="FO72">
        <v>-76.482540493157998</v>
      </c>
      <c r="FP72">
        <v>-242.391951697016</v>
      </c>
      <c r="FQ72">
        <v>-165.959072130084</v>
      </c>
      <c r="FR72">
        <v>-76.425499170560002</v>
      </c>
      <c r="FS72">
        <v>-242.325168186459</v>
      </c>
      <c r="FT72">
        <v>-165.92880385110601</v>
      </c>
      <c r="FU72">
        <v>-76.388790851042003</v>
      </c>
      <c r="FV72">
        <v>-242.43606470051199</v>
      </c>
      <c r="FW72">
        <v>-166.00153988927099</v>
      </c>
      <c r="FX72">
        <v>-76.427088006746999</v>
      </c>
      <c r="FY72">
        <v>-242.33934740317201</v>
      </c>
      <c r="FZ72">
        <v>-165.926825179156</v>
      </c>
      <c r="GA72">
        <v>-76.405008589938006</v>
      </c>
      <c r="GB72">
        <v>-242.13278838902301</v>
      </c>
      <c r="GC72">
        <v>-165.76267837253999</v>
      </c>
      <c r="GD72">
        <v>-76.362680505149001</v>
      </c>
      <c r="GE72">
        <v>-242.29774226720301</v>
      </c>
      <c r="GF72">
        <v>-165.88713286515099</v>
      </c>
      <c r="GG72">
        <v>-76.403417574556002</v>
      </c>
      <c r="GH72">
        <v>-242.473857018605</v>
      </c>
      <c r="GI72">
        <v>-166.034629023593</v>
      </c>
      <c r="GJ72">
        <v>-76.431794203216</v>
      </c>
      <c r="GK72">
        <v>-242.11272649</v>
      </c>
      <c r="GL72">
        <v>-165.74586658000001</v>
      </c>
      <c r="GM72">
        <v>-76.359363709999997</v>
      </c>
      <c r="GN72">
        <v>-242.26381484999999</v>
      </c>
      <c r="GO72">
        <v>-165.83454805</v>
      </c>
      <c r="GP72">
        <v>-76.422011240000003</v>
      </c>
      <c r="GQ72">
        <v>-242.28423914000001</v>
      </c>
      <c r="GR72">
        <v>-165.85901591999999</v>
      </c>
      <c r="GS72">
        <v>-76.417950529999999</v>
      </c>
      <c r="GT72">
        <v>-242.6514887612</v>
      </c>
      <c r="GU72">
        <v>-166.15696372990001</v>
      </c>
      <c r="GV72">
        <v>-76.486927856999998</v>
      </c>
      <c r="GW72">
        <v>-242.09393939</v>
      </c>
      <c r="GX72">
        <v>-165.73030542000001</v>
      </c>
      <c r="GY72">
        <v>-76.356233739999993</v>
      </c>
      <c r="GZ72">
        <v>-242.31165111490901</v>
      </c>
      <c r="HA72">
        <v>-165.90405229614899</v>
      </c>
      <c r="HB72">
        <v>-76.400014381106004</v>
      </c>
    </row>
    <row r="73" spans="1:210" ht="17" x14ac:dyDescent="0.25">
      <c r="A73" s="5">
        <v>7</v>
      </c>
      <c r="B73" t="s">
        <v>39</v>
      </c>
      <c r="C73" t="s">
        <v>2</v>
      </c>
      <c r="D73" t="s">
        <v>12</v>
      </c>
      <c r="E73" s="3">
        <v>2</v>
      </c>
      <c r="F73" s="2">
        <v>-3.2435849574972813</v>
      </c>
      <c r="G73" s="3">
        <f t="shared" si="90"/>
        <v>7.4181444858103518E-2</v>
      </c>
      <c r="H73" s="3">
        <f t="shared" si="91"/>
        <v>0.22626799628840111</v>
      </c>
      <c r="I73" s="3">
        <f t="shared" si="92"/>
        <v>0.10701473200120715</v>
      </c>
      <c r="J73" s="3">
        <f t="shared" si="93"/>
        <v>0.8808827104335748</v>
      </c>
      <c r="K73" s="3">
        <f t="shared" si="94"/>
        <v>0.57705162094272833</v>
      </c>
      <c r="L73" s="3">
        <f t="shared" si="95"/>
        <v>0.24789104397567208</v>
      </c>
      <c r="M73" s="3">
        <f t="shared" si="96"/>
        <v>0.75786890819671004</v>
      </c>
      <c r="N73" s="3">
        <f t="shared" si="97"/>
        <v>1.8081269120238108E-2</v>
      </c>
      <c r="O73" s="3">
        <f t="shared" si="98"/>
        <v>0.41204553431727176</v>
      </c>
      <c r="P73" s="3">
        <f t="shared" si="99"/>
        <v>0.3825383025796576</v>
      </c>
      <c r="Q73" s="3">
        <f t="shared" si="100"/>
        <v>0.1057122394004133</v>
      </c>
      <c r="R73" s="3">
        <f t="shared" si="101"/>
        <v>4.1500954038074855E-2</v>
      </c>
      <c r="S73" s="3">
        <f t="shared" si="102"/>
        <v>0.19733754709324502</v>
      </c>
      <c r="T73" s="3">
        <f t="shared" si="103"/>
        <v>0.53008585252068929</v>
      </c>
      <c r="U73" s="3">
        <f t="shared" si="104"/>
        <v>0.50489977918854922</v>
      </c>
      <c r="V73" s="3">
        <f t="shared" si="105"/>
        <v>0.3084268151728069</v>
      </c>
      <c r="W73" s="3">
        <f t="shared" si="106"/>
        <v>0.33632871634281214</v>
      </c>
      <c r="X73" s="3">
        <f t="shared" si="107"/>
        <v>0.3030012199362857</v>
      </c>
      <c r="Y73" s="3">
        <f t="shared" si="108"/>
        <v>8.9504388779149568E-2</v>
      </c>
      <c r="Z73" s="3">
        <f t="shared" si="109"/>
        <v>6.9410955388247153E-2</v>
      </c>
      <c r="AA73" s="3">
        <f t="shared" si="110"/>
        <v>3.2425663443477415E-2</v>
      </c>
      <c r="AB73" s="3">
        <f t="shared" si="111"/>
        <v>0.20514388197969868</v>
      </c>
      <c r="AC73" s="3">
        <f t="shared" si="112"/>
        <v>7.9318040854126082E-2</v>
      </c>
      <c r="AD73" s="3">
        <f t="shared" si="113"/>
        <v>2.8883485593302005E-2</v>
      </c>
      <c r="AE73" s="3">
        <f t="shared" si="114"/>
        <v>0.62030423054758499</v>
      </c>
      <c r="AF73" s="3">
        <f t="shared" si="115"/>
        <v>1.9742993957344357E-2</v>
      </c>
      <c r="AG73" s="3">
        <f t="shared" si="116"/>
        <v>0.29703219142688519</v>
      </c>
      <c r="AH73" s="3">
        <f t="shared" si="117"/>
        <v>0.2345126744560404</v>
      </c>
      <c r="AI73" s="3">
        <f t="shared" si="118"/>
        <v>0.10385161099410167</v>
      </c>
      <c r="AJ73" s="3">
        <f t="shared" si="119"/>
        <v>0.15048613975727543</v>
      </c>
      <c r="AK73" s="3">
        <f t="shared" si="120"/>
        <v>7.8544261417285988E-2</v>
      </c>
      <c r="AL73" s="3">
        <f t="shared" si="121"/>
        <v>0.1881253606155302</v>
      </c>
      <c r="AM73" s="3">
        <f t="shared" si="122"/>
        <v>0.32290347437994527</v>
      </c>
      <c r="AN73" s="3">
        <f t="shared" si="123"/>
        <v>0.24882454466776238</v>
      </c>
      <c r="AO73" s="3">
        <f t="shared" si="124"/>
        <v>0.14043752829174405</v>
      </c>
      <c r="AP73" s="3">
        <f t="shared" si="125"/>
        <v>0.27912340288045279</v>
      </c>
      <c r="AQ73" s="3">
        <f t="shared" si="126"/>
        <v>0.25038974286560078</v>
      </c>
      <c r="AR73" s="3">
        <f t="shared" si="127"/>
        <v>3.7852024242766458E-2</v>
      </c>
      <c r="AS73" s="3">
        <f t="shared" si="128"/>
        <v>0.18867418353947052</v>
      </c>
      <c r="AT73" s="3">
        <f t="shared" si="129"/>
        <v>6.8596190155270076E-2</v>
      </c>
      <c r="AV73" s="1"/>
      <c r="AW73" s="4">
        <f t="shared" si="130"/>
        <v>-3.3177664023553848</v>
      </c>
      <c r="AX73" s="4">
        <f t="shared" si="131"/>
        <v>-3.4698529537856824</v>
      </c>
      <c r="AY73" s="4">
        <f t="shared" si="132"/>
        <v>-3.1365702254960741</v>
      </c>
      <c r="AZ73" s="4">
        <f t="shared" si="133"/>
        <v>-2.3627022470637065</v>
      </c>
      <c r="BA73" s="4">
        <f t="shared" si="134"/>
        <v>-2.6665333365545529</v>
      </c>
      <c r="BB73" s="4">
        <f t="shared" si="135"/>
        <v>-2.9956939135216092</v>
      </c>
      <c r="BC73" s="4">
        <f t="shared" si="136"/>
        <v>-2.4857160493005712</v>
      </c>
      <c r="BD73" s="4">
        <f t="shared" si="137"/>
        <v>-3.2616662266175194</v>
      </c>
      <c r="BE73" s="4">
        <f t="shared" si="170"/>
        <v>-2.8315394231800095</v>
      </c>
      <c r="BF73" s="4">
        <f t="shared" si="138"/>
        <v>-2.8610466549176237</v>
      </c>
      <c r="BG73" s="4">
        <f t="shared" si="139"/>
        <v>-3.137872718096868</v>
      </c>
      <c r="BH73" s="4">
        <f t="shared" si="140"/>
        <v>-3.2850859115353561</v>
      </c>
      <c r="BI73" s="4">
        <f t="shared" si="141"/>
        <v>-3.0462474104040362</v>
      </c>
      <c r="BJ73" s="4">
        <f t="shared" si="142"/>
        <v>-2.713499104976592</v>
      </c>
      <c r="BK73" s="4">
        <f t="shared" si="143"/>
        <v>-2.738685178308732</v>
      </c>
      <c r="BL73" s="4">
        <f t="shared" si="144"/>
        <v>-2.9351581423244744</v>
      </c>
      <c r="BM73" s="4">
        <f t="shared" si="145"/>
        <v>-2.9072562411544691</v>
      </c>
      <c r="BN73" s="4">
        <f t="shared" si="146"/>
        <v>-2.9405837375609956</v>
      </c>
      <c r="BO73" s="4">
        <f t="shared" si="147"/>
        <v>-3.1540805687181317</v>
      </c>
      <c r="BP73" s="4">
        <f t="shared" si="148"/>
        <v>-3.1741740021090341</v>
      </c>
      <c r="BQ73" s="4">
        <f t="shared" si="149"/>
        <v>-3.2111592940538038</v>
      </c>
      <c r="BR73" s="4">
        <f t="shared" si="150"/>
        <v>-3.0384410755175826</v>
      </c>
      <c r="BS73" s="4">
        <f t="shared" si="151"/>
        <v>-3.1642669166431552</v>
      </c>
      <c r="BT73" s="4">
        <f t="shared" si="152"/>
        <v>-3.2724684430905833</v>
      </c>
      <c r="BU73" s="4">
        <f t="shared" si="153"/>
        <v>-2.6232807269496963</v>
      </c>
      <c r="BV73" s="4">
        <f t="shared" si="154"/>
        <v>-3.2633279514546256</v>
      </c>
      <c r="BW73" s="4">
        <f t="shared" si="155"/>
        <v>-2.9465527660703961</v>
      </c>
      <c r="BX73" s="4">
        <f t="shared" si="156"/>
        <v>-3.0090722830412409</v>
      </c>
      <c r="BY73" s="4">
        <f t="shared" si="157"/>
        <v>-3.1397333465031796</v>
      </c>
      <c r="BZ73" s="4">
        <f t="shared" si="158"/>
        <v>-3.0930988177400058</v>
      </c>
      <c r="CA73" s="4">
        <f t="shared" si="159"/>
        <v>-3.1650406960799953</v>
      </c>
      <c r="CB73" s="4">
        <f t="shared" si="160"/>
        <v>-3.0554595968817511</v>
      </c>
      <c r="CC73" s="4">
        <f t="shared" si="161"/>
        <v>-2.920681483117336</v>
      </c>
      <c r="CD73" s="4">
        <f t="shared" si="162"/>
        <v>-2.9947604128295189</v>
      </c>
      <c r="CE73" s="4">
        <f t="shared" si="163"/>
        <v>-3.1031474292055372</v>
      </c>
      <c r="CF73" s="4">
        <f t="shared" si="164"/>
        <v>-2.9644615546168285</v>
      </c>
      <c r="CG73" s="4">
        <f t="shared" si="165"/>
        <v>-2.9931952146316805</v>
      </c>
      <c r="CH73" s="4">
        <f t="shared" si="166"/>
        <v>-3.2057329332545148</v>
      </c>
      <c r="CI73" s="4">
        <f t="shared" si="167"/>
        <v>-3.0549107739578107</v>
      </c>
      <c r="CJ73" s="4">
        <f t="shared" si="168"/>
        <v>-3.1749887673420112</v>
      </c>
      <c r="CL73" t="s">
        <v>47</v>
      </c>
      <c r="CM73">
        <v>-239.20254206308701</v>
      </c>
      <c r="CN73">
        <v>-163.68515192181499</v>
      </c>
      <c r="CO73">
        <v>-75.512102944182004</v>
      </c>
      <c r="CP73">
        <v>-241.930147199103</v>
      </c>
      <c r="CQ73">
        <v>-165.66718225853501</v>
      </c>
      <c r="CR73">
        <v>-76.257435378140997</v>
      </c>
      <c r="CS73">
        <v>-242.416868893828</v>
      </c>
      <c r="CT73">
        <v>-165.99318450330799</v>
      </c>
      <c r="CU73">
        <v>-76.418685947905999</v>
      </c>
      <c r="CV73">
        <v>-240.974461280913</v>
      </c>
      <c r="CW73">
        <v>-164.904354572118</v>
      </c>
      <c r="CX73">
        <v>-76.066341503253</v>
      </c>
      <c r="CY73">
        <v>-242.603098435757</v>
      </c>
      <c r="CZ73">
        <v>-166.123360044582</v>
      </c>
      <c r="DA73">
        <v>-76.475488999991995</v>
      </c>
      <c r="DB73">
        <v>-242.26754574018</v>
      </c>
      <c r="DC73">
        <v>-165.874668312436</v>
      </c>
      <c r="DD73">
        <v>-76.388103485814</v>
      </c>
      <c r="DE73">
        <v>-242.491771867198</v>
      </c>
      <c r="DF73">
        <v>-166.030113729443</v>
      </c>
      <c r="DG73">
        <v>-76.457696897248994</v>
      </c>
      <c r="DH73">
        <v>-242.65823904087301</v>
      </c>
      <c r="DI73">
        <v>-166.21067741412801</v>
      </c>
      <c r="DJ73">
        <v>-76.442363830971999</v>
      </c>
      <c r="DK73">
        <v>-242.86082315321499</v>
      </c>
      <c r="DL73">
        <v>-166.37099375271799</v>
      </c>
      <c r="DM73">
        <v>-76.485317055387995</v>
      </c>
      <c r="DN73">
        <v>-242.67883347753099</v>
      </c>
      <c r="DO73">
        <v>-166.200166655033</v>
      </c>
      <c r="DP73">
        <v>-76.474107454624004</v>
      </c>
      <c r="DQ73">
        <v>-242.45571429689599</v>
      </c>
      <c r="DR73">
        <v>-166.02152302348199</v>
      </c>
      <c r="DS73">
        <v>-76.429190755145996</v>
      </c>
      <c r="DT73">
        <v>-242.52116932830401</v>
      </c>
      <c r="DU73">
        <v>-166.079592343157</v>
      </c>
      <c r="DV73">
        <v>-76.436341867731997</v>
      </c>
      <c r="DW73">
        <v>-242.30579931025699</v>
      </c>
      <c r="DX73">
        <v>-165.914147770536</v>
      </c>
      <c r="DY73">
        <v>-76.386797035669005</v>
      </c>
      <c r="DZ73">
        <v>-242.469953126158</v>
      </c>
      <c r="EA73">
        <v>-166.023720367766</v>
      </c>
      <c r="EB73">
        <v>-76.441908522496007</v>
      </c>
      <c r="EC73">
        <v>-242.45537635459101</v>
      </c>
      <c r="ED73">
        <v>-166.014446502726</v>
      </c>
      <c r="EE73">
        <v>-76.436565479408003</v>
      </c>
      <c r="EF73">
        <v>-242.45687269338899</v>
      </c>
      <c r="EG73">
        <v>-166.02416091642701</v>
      </c>
      <c r="EH73">
        <v>-76.428034304920004</v>
      </c>
      <c r="EI73">
        <v>-242.65405701894699</v>
      </c>
      <c r="EJ73">
        <v>-166.18415050183799</v>
      </c>
      <c r="EK73">
        <v>-76.465273509574999</v>
      </c>
      <c r="EL73">
        <v>-242.62019528041199</v>
      </c>
      <c r="EM73">
        <v>-166.16299615284001</v>
      </c>
      <c r="EN73">
        <v>-76.452513009293995</v>
      </c>
      <c r="EO73">
        <v>-242.448502987757</v>
      </c>
      <c r="EP73">
        <v>-166.01930476188701</v>
      </c>
      <c r="EQ73">
        <v>-76.424171878748993</v>
      </c>
      <c r="ER73">
        <v>-242.438752459754</v>
      </c>
      <c r="ES73">
        <v>-166.01681764133599</v>
      </c>
      <c r="ET73">
        <v>-76.416876450374005</v>
      </c>
      <c r="EU73">
        <v>-242.42493978053699</v>
      </c>
      <c r="EV73">
        <v>-166.014524190277</v>
      </c>
      <c r="EW73">
        <v>-76.405298282404004</v>
      </c>
      <c r="EX73">
        <v>-242.45357335857699</v>
      </c>
      <c r="EY73">
        <v>-166.003472531705</v>
      </c>
      <c r="EZ73">
        <v>-76.445258763005995</v>
      </c>
      <c r="FA73">
        <v>-242.46771675901601</v>
      </c>
      <c r="FB73">
        <v>-166.028659590025</v>
      </c>
      <c r="FC73">
        <v>-76.434014588891998</v>
      </c>
      <c r="FD73">
        <v>-242.533884779</v>
      </c>
      <c r="FE73">
        <v>-166.08892913630001</v>
      </c>
      <c r="FF73">
        <v>-76.439740632500005</v>
      </c>
      <c r="FG73">
        <v>-242.74927844763701</v>
      </c>
      <c r="FH73">
        <v>-166.261801001263</v>
      </c>
      <c r="FI73">
        <v>-76.483296982609005</v>
      </c>
      <c r="FJ73">
        <v>-242.47608959109999</v>
      </c>
      <c r="FK73">
        <v>-166.03144825410001</v>
      </c>
      <c r="FL73">
        <v>-76.439440893099999</v>
      </c>
      <c r="FM73">
        <v>-242.67316472097701</v>
      </c>
      <c r="FN73">
        <v>-166.18592476855801</v>
      </c>
      <c r="FO73">
        <v>-76.482544321888994</v>
      </c>
      <c r="FP73">
        <v>-242.38935543827401</v>
      </c>
      <c r="FQ73">
        <v>-165.959066400409</v>
      </c>
      <c r="FR73">
        <v>-76.425493776146993</v>
      </c>
      <c r="FS73">
        <v>-242.322597072902</v>
      </c>
      <c r="FT73">
        <v>-165.92880091769001</v>
      </c>
      <c r="FU73">
        <v>-76.388792671844001</v>
      </c>
      <c r="FV73">
        <v>-242.43354775431499</v>
      </c>
      <c r="FW73">
        <v>-166.00153457065301</v>
      </c>
      <c r="FX73">
        <v>-76.427084017143002</v>
      </c>
      <c r="FY73">
        <v>-242.33686129468899</v>
      </c>
      <c r="FZ73">
        <v>-165.926814255457</v>
      </c>
      <c r="GA73">
        <v>-76.405003226036996</v>
      </c>
      <c r="GB73">
        <v>-242.13020259605599</v>
      </c>
      <c r="GC73">
        <v>-165.76266719115401</v>
      </c>
      <c r="GD73">
        <v>-76.362666220297001</v>
      </c>
      <c r="GE73">
        <v>-242.295180810126</v>
      </c>
      <c r="GF73">
        <v>-165.88712225142399</v>
      </c>
      <c r="GG73">
        <v>-76.403404156684005</v>
      </c>
      <c r="GH73">
        <v>-242.47116991486899</v>
      </c>
      <c r="GI73">
        <v>-166.03461766005299</v>
      </c>
      <c r="GJ73">
        <v>-76.431779800513993</v>
      </c>
      <c r="GK73">
        <v>-242.11014397</v>
      </c>
      <c r="GL73">
        <v>-165.74585815</v>
      </c>
      <c r="GM73">
        <v>-76.359340639999999</v>
      </c>
      <c r="GN73">
        <v>-242.26118829000001</v>
      </c>
      <c r="GO73">
        <v>-165.83451374000001</v>
      </c>
      <c r="GP73">
        <v>-76.421950379999998</v>
      </c>
      <c r="GQ73">
        <v>-242.28165408000001</v>
      </c>
      <c r="GR73">
        <v>-165.85898610999999</v>
      </c>
      <c r="GS73">
        <v>-76.417898010000002</v>
      </c>
      <c r="GT73">
        <v>-242.64898294029999</v>
      </c>
      <c r="GU73">
        <v>-166.15695975560001</v>
      </c>
      <c r="GV73">
        <v>-76.486914524300005</v>
      </c>
      <c r="GW73">
        <v>-242.09137602000001</v>
      </c>
      <c r="GX73">
        <v>-165.73029713</v>
      </c>
      <c r="GY73">
        <v>-76.356210579999996</v>
      </c>
      <c r="GZ73">
        <v>-242.309107717291</v>
      </c>
      <c r="HA73">
        <v>-165.90404362152699</v>
      </c>
      <c r="HB73">
        <v>-76.400004429309007</v>
      </c>
    </row>
    <row r="74" spans="1:210" ht="17" x14ac:dyDescent="0.25">
      <c r="A74" s="5">
        <v>8</v>
      </c>
      <c r="B74" t="s">
        <v>39</v>
      </c>
      <c r="C74" t="s">
        <v>2</v>
      </c>
      <c r="D74" t="s">
        <v>1</v>
      </c>
      <c r="E74" s="3">
        <v>0.9</v>
      </c>
      <c r="F74" s="2">
        <v>-0.9060543238010238</v>
      </c>
      <c r="G74" s="3">
        <f t="shared" si="90"/>
        <v>0.63430080960546609</v>
      </c>
      <c r="H74" s="3">
        <f t="shared" si="91"/>
        <v>0.12952836636063003</v>
      </c>
      <c r="I74" s="3">
        <f t="shared" si="92"/>
        <v>0.5704535848396286</v>
      </c>
      <c r="J74" s="3">
        <f t="shared" si="93"/>
        <v>0.83954772191871252</v>
      </c>
      <c r="K74" s="3">
        <f t="shared" si="94"/>
        <v>0.27826153776480234</v>
      </c>
      <c r="L74" s="3">
        <f t="shared" si="95"/>
        <v>0.24771504949109613</v>
      </c>
      <c r="M74" s="3">
        <f t="shared" si="96"/>
        <v>0.31230710399344908</v>
      </c>
      <c r="N74" s="3">
        <f t="shared" si="97"/>
        <v>9.702853449167026E-2</v>
      </c>
      <c r="O74" s="3">
        <f t="shared" si="98"/>
        <v>4.9102080158946793E-2</v>
      </c>
      <c r="P74" s="3">
        <f t="shared" si="99"/>
        <v>2.7858358501239522E-2</v>
      </c>
      <c r="Q74" s="3">
        <f t="shared" si="100"/>
        <v>0.30485595199334869</v>
      </c>
      <c r="R74" s="3">
        <f t="shared" si="101"/>
        <v>0.50574283480604287</v>
      </c>
      <c r="S74" s="3">
        <f t="shared" si="102"/>
        <v>6.8036780483642367E-2</v>
      </c>
      <c r="T74" s="3">
        <f t="shared" si="103"/>
        <v>0.26936706815579481</v>
      </c>
      <c r="U74" s="3">
        <f t="shared" si="104"/>
        <v>0.22268453867840543</v>
      </c>
      <c r="V74" s="3">
        <f t="shared" si="105"/>
        <v>0.19868581373531136</v>
      </c>
      <c r="W74" s="3">
        <f t="shared" si="106"/>
        <v>6.3523045410400658E-2</v>
      </c>
      <c r="X74" s="3">
        <f t="shared" si="107"/>
        <v>0.13746740068701202</v>
      </c>
      <c r="Y74" s="3">
        <f t="shared" si="108"/>
        <v>0.27652047690898018</v>
      </c>
      <c r="Z74" s="3">
        <f t="shared" si="109"/>
        <v>0.22992913774166779</v>
      </c>
      <c r="AA74" s="3">
        <f t="shared" si="110"/>
        <v>0.13460696703997022</v>
      </c>
      <c r="AB74" s="3">
        <f t="shared" si="111"/>
        <v>7.0161106967579046E-2</v>
      </c>
      <c r="AC74" s="3">
        <f t="shared" si="112"/>
        <v>1.0507526533015232E-2</v>
      </c>
      <c r="AD74" s="3">
        <f t="shared" si="113"/>
        <v>0.11982922246525018</v>
      </c>
      <c r="AE74" s="3">
        <f t="shared" si="114"/>
        <v>0.40877077784160087</v>
      </c>
      <c r="AF74" s="3">
        <f t="shared" si="115"/>
        <v>0.12891788182336583</v>
      </c>
      <c r="AG74" s="3">
        <f t="shared" si="116"/>
        <v>0.19986412094399375</v>
      </c>
      <c r="AH74" s="3">
        <f t="shared" si="117"/>
        <v>0.1520057139766906</v>
      </c>
      <c r="AI74" s="3">
        <f t="shared" si="118"/>
        <v>1.9357166003572956E-2</v>
      </c>
      <c r="AJ74" s="3">
        <f t="shared" si="119"/>
        <v>0.19399443411548611</v>
      </c>
      <c r="AK74" s="3">
        <f t="shared" si="120"/>
        <v>0.22558571088984336</v>
      </c>
      <c r="AL74" s="3">
        <f t="shared" si="121"/>
        <v>0.11488841157618968</v>
      </c>
      <c r="AM74" s="3">
        <f t="shared" si="122"/>
        <v>0.23855293113945231</v>
      </c>
      <c r="AN74" s="3">
        <f t="shared" si="123"/>
        <v>0.10765817708771197</v>
      </c>
      <c r="AO74" s="3">
        <f t="shared" si="124"/>
        <v>0.14305924765658951</v>
      </c>
      <c r="AP74" s="3">
        <f t="shared" si="125"/>
        <v>0.1964916815840142</v>
      </c>
      <c r="AQ74" s="3">
        <f t="shared" si="126"/>
        <v>0.23301273448276538</v>
      </c>
      <c r="AR74" s="3">
        <f t="shared" si="127"/>
        <v>0.13509150854307361</v>
      </c>
      <c r="AS74" s="3">
        <f t="shared" si="128"/>
        <v>0.19895779390458379</v>
      </c>
      <c r="AT74" s="3">
        <f t="shared" si="129"/>
        <v>7.1783860330372873E-2</v>
      </c>
      <c r="AV74" s="1"/>
      <c r="AW74" s="4">
        <f t="shared" si="130"/>
        <v>-0.27175351419555771</v>
      </c>
      <c r="AX74" s="4">
        <f t="shared" si="131"/>
        <v>-0.77652595744039377</v>
      </c>
      <c r="AY74" s="4">
        <f t="shared" si="132"/>
        <v>-0.33560073896139514</v>
      </c>
      <c r="AZ74" s="4">
        <f t="shared" si="133"/>
        <v>-6.650660188231125E-2</v>
      </c>
      <c r="BA74" s="4">
        <f t="shared" si="134"/>
        <v>-0.62779278603622146</v>
      </c>
      <c r="BB74" s="4">
        <f t="shared" si="135"/>
        <v>-1.1537693732921199</v>
      </c>
      <c r="BC74" s="4">
        <f t="shared" si="136"/>
        <v>-0.59374721980757472</v>
      </c>
      <c r="BD74" s="4">
        <f t="shared" si="137"/>
        <v>-1.0030828582926941</v>
      </c>
      <c r="BE74" s="4">
        <f t="shared" si="170"/>
        <v>-0.85695224364207701</v>
      </c>
      <c r="BF74" s="4">
        <f t="shared" si="138"/>
        <v>-0.87819596529978428</v>
      </c>
      <c r="BG74" s="4">
        <f t="shared" si="139"/>
        <v>-0.6011983718076751</v>
      </c>
      <c r="BH74" s="4">
        <f t="shared" si="140"/>
        <v>-0.40031148899498092</v>
      </c>
      <c r="BI74" s="4">
        <f t="shared" si="141"/>
        <v>-0.97409110428466616</v>
      </c>
      <c r="BJ74" s="4">
        <f t="shared" si="142"/>
        <v>-0.63668725564522899</v>
      </c>
      <c r="BK74" s="4">
        <f t="shared" si="143"/>
        <v>-0.68336978512261837</v>
      </c>
      <c r="BL74" s="4">
        <f t="shared" si="144"/>
        <v>-0.70736851006571244</v>
      </c>
      <c r="BM74" s="4">
        <f t="shared" si="145"/>
        <v>-0.84253127839062314</v>
      </c>
      <c r="BN74" s="4">
        <f t="shared" si="146"/>
        <v>-0.76858692311401178</v>
      </c>
      <c r="BO74" s="4">
        <f t="shared" si="147"/>
        <v>-0.62953384689204361</v>
      </c>
      <c r="BP74" s="4">
        <f t="shared" si="148"/>
        <v>-0.67612518605935601</v>
      </c>
      <c r="BQ74" s="4">
        <f t="shared" si="149"/>
        <v>-0.77144735676105358</v>
      </c>
      <c r="BR74" s="4">
        <f t="shared" si="150"/>
        <v>-0.83589321683344475</v>
      </c>
      <c r="BS74" s="4">
        <f t="shared" si="151"/>
        <v>-0.91656185033403903</v>
      </c>
      <c r="BT74" s="4">
        <f t="shared" si="152"/>
        <v>-0.78622510133577361</v>
      </c>
      <c r="BU74" s="4">
        <f t="shared" si="153"/>
        <v>-0.49728354595942292</v>
      </c>
      <c r="BV74" s="4">
        <f t="shared" si="154"/>
        <v>-0.77713644197765797</v>
      </c>
      <c r="BW74" s="4">
        <f t="shared" si="155"/>
        <v>-0.70619020285703005</v>
      </c>
      <c r="BX74" s="4">
        <f t="shared" si="156"/>
        <v>-0.75404860982433319</v>
      </c>
      <c r="BY74" s="4">
        <f t="shared" si="157"/>
        <v>-0.88669715779745084</v>
      </c>
      <c r="BZ74" s="4">
        <f t="shared" si="158"/>
        <v>-0.71205988968553768</v>
      </c>
      <c r="CA74" s="4">
        <f t="shared" si="159"/>
        <v>-0.68046861291118044</v>
      </c>
      <c r="CB74" s="4">
        <f t="shared" si="160"/>
        <v>-0.79116591222483412</v>
      </c>
      <c r="CC74" s="4">
        <f t="shared" si="161"/>
        <v>-0.66750139266157149</v>
      </c>
      <c r="CD74" s="4">
        <f t="shared" si="162"/>
        <v>-1.0137125008887358</v>
      </c>
      <c r="CE74" s="4">
        <f t="shared" si="163"/>
        <v>-0.76299507614443429</v>
      </c>
      <c r="CF74" s="4">
        <f t="shared" si="164"/>
        <v>-0.7095626422170096</v>
      </c>
      <c r="CG74" s="4">
        <f t="shared" si="165"/>
        <v>-0.67304158931825842</v>
      </c>
      <c r="CH74" s="4">
        <f t="shared" si="166"/>
        <v>-0.77096281525795018</v>
      </c>
      <c r="CI74" s="4">
        <f t="shared" si="167"/>
        <v>-0.70709652989644001</v>
      </c>
      <c r="CJ74" s="4">
        <f t="shared" si="168"/>
        <v>-0.83427046347065092</v>
      </c>
      <c r="CL74" t="s">
        <v>46</v>
      </c>
      <c r="CM74">
        <v>-203.625679507678</v>
      </c>
      <c r="CN74">
        <v>-163.685606622661</v>
      </c>
      <c r="CO74">
        <v>-39.939639818243997</v>
      </c>
      <c r="CP74">
        <v>-206.09541085455399</v>
      </c>
      <c r="CQ74">
        <v>-165.667377622999</v>
      </c>
      <c r="CR74">
        <v>-40.426795758723998</v>
      </c>
      <c r="CS74">
        <v>-206.48884369436999</v>
      </c>
      <c r="CT74">
        <v>-165.99330866417901</v>
      </c>
      <c r="CU74">
        <v>-40.495000216393002</v>
      </c>
      <c r="CV74">
        <v>-205.12527934839099</v>
      </c>
      <c r="CW74">
        <v>-164.904355340412</v>
      </c>
      <c r="CX74">
        <v>-40.220818022967002</v>
      </c>
      <c r="CY74">
        <v>-206.66051822245601</v>
      </c>
      <c r="CZ74">
        <v>-166.12343339677099</v>
      </c>
      <c r="DA74">
        <v>-40.536084374239998</v>
      </c>
      <c r="DB74">
        <v>-206.34507620609099</v>
      </c>
      <c r="DC74">
        <v>-165.87474262444701</v>
      </c>
      <c r="DD74">
        <v>-40.468494933187998</v>
      </c>
      <c r="DE74">
        <v>-206.53861930809899</v>
      </c>
      <c r="DF74">
        <v>-166.03017214733401</v>
      </c>
      <c r="DG74">
        <v>-40.507500964381002</v>
      </c>
      <c r="DH74">
        <v>-206.74669808835799</v>
      </c>
      <c r="DI74">
        <v>-166.21068847657301</v>
      </c>
      <c r="DJ74">
        <v>-40.534411097566</v>
      </c>
      <c r="DK74">
        <v>-206.949729644493</v>
      </c>
      <c r="DL74">
        <v>-166.37099859455199</v>
      </c>
      <c r="DM74">
        <v>-40.577365409670001</v>
      </c>
      <c r="DN74">
        <v>-206.747320484852</v>
      </c>
      <c r="DO74">
        <v>-166.20021811869401</v>
      </c>
      <c r="DP74">
        <v>-40.545702871863</v>
      </c>
      <c r="DQ74">
        <v>-206.52646213375601</v>
      </c>
      <c r="DR74">
        <v>-166.02156013254199</v>
      </c>
      <c r="DS74">
        <v>-40.503943930664001</v>
      </c>
      <c r="DT74">
        <v>-206.58658704658001</v>
      </c>
      <c r="DU74">
        <v>-166.07955247407401</v>
      </c>
      <c r="DV74">
        <v>-40.506396635568002</v>
      </c>
      <c r="DW74">
        <v>-206.39458161970001</v>
      </c>
      <c r="DX74">
        <v>-165.91416126470199</v>
      </c>
      <c r="DY74">
        <v>-40.478868042077998</v>
      </c>
      <c r="DZ74">
        <v>-206.530696612855</v>
      </c>
      <c r="EA74">
        <v>-166.02371365867401</v>
      </c>
      <c r="EB74">
        <v>-40.505968328496998</v>
      </c>
      <c r="EC74">
        <v>-206.52329428960701</v>
      </c>
      <c r="ED74">
        <v>-166.01444683501501</v>
      </c>
      <c r="EE74">
        <v>-40.507758435565002</v>
      </c>
      <c r="EF74">
        <v>-206.53120377033099</v>
      </c>
      <c r="EG74">
        <v>-166.0240930441</v>
      </c>
      <c r="EH74">
        <v>-40.505983462803002</v>
      </c>
      <c r="EI74">
        <v>-206.72779696333299</v>
      </c>
      <c r="EJ74">
        <v>-166.18418054366299</v>
      </c>
      <c r="EK74">
        <v>-40.542273760668998</v>
      </c>
      <c r="EL74">
        <v>-206.701738074047</v>
      </c>
      <c r="EM74">
        <v>-166.162994299524</v>
      </c>
      <c r="EN74">
        <v>-40.537518953347998</v>
      </c>
      <c r="EO74">
        <v>-206.523064130856</v>
      </c>
      <c r="EP74">
        <v>-166.01932075732901</v>
      </c>
      <c r="EQ74">
        <v>-40.502740147525003</v>
      </c>
      <c r="ER74">
        <v>-206.519020924091</v>
      </c>
      <c r="ES74">
        <v>-166.016802502833</v>
      </c>
      <c r="ET74">
        <v>-40.501140947233999</v>
      </c>
      <c r="EU74">
        <v>-206.51465543172199</v>
      </c>
      <c r="EV74">
        <v>-166.014458634627</v>
      </c>
      <c r="EW74">
        <v>-40.498967417529002</v>
      </c>
      <c r="EX74">
        <v>-206.51352960925101</v>
      </c>
      <c r="EY74">
        <v>-166.00343309184601</v>
      </c>
      <c r="EZ74">
        <v>-40.508764436828002</v>
      </c>
      <c r="FA74">
        <v>-206.544256428328</v>
      </c>
      <c r="FB74">
        <v>-166.02863295310499</v>
      </c>
      <c r="FC74">
        <v>-40.514162841001003</v>
      </c>
      <c r="FD74">
        <v>-206.6090640212</v>
      </c>
      <c r="FE74">
        <v>-166.08897890489999</v>
      </c>
      <c r="FF74">
        <v>-40.518832186899999</v>
      </c>
      <c r="FG74">
        <v>-206.82471580073599</v>
      </c>
      <c r="FH74">
        <v>-166.26184211603999</v>
      </c>
      <c r="FI74">
        <v>-40.562081212955</v>
      </c>
      <c r="FJ74">
        <v>-206.5282554085</v>
      </c>
      <c r="FK74">
        <v>-166.03144642730001</v>
      </c>
      <c r="FL74">
        <v>-40.495570535500001</v>
      </c>
      <c r="FM74">
        <v>-206.72569261881</v>
      </c>
      <c r="FN74">
        <v>-166.185918895155</v>
      </c>
      <c r="FO74">
        <v>-40.538648337978998</v>
      </c>
      <c r="FP74">
        <v>-206.454263723559</v>
      </c>
      <c r="FQ74">
        <v>-165.95908523409</v>
      </c>
      <c r="FR74">
        <v>-40.493976836569999</v>
      </c>
      <c r="FS74">
        <v>-206.414757817571</v>
      </c>
      <c r="FT74">
        <v>-165.92879710755099</v>
      </c>
      <c r="FU74">
        <v>-40.484547668212997</v>
      </c>
      <c r="FV74">
        <v>-206.498930351383</v>
      </c>
      <c r="FW74">
        <v>-166.00154108207801</v>
      </c>
      <c r="FX74">
        <v>-40.496254529688002</v>
      </c>
      <c r="FY74">
        <v>-206.42038558679499</v>
      </c>
      <c r="FZ74">
        <v>-165.92685275366401</v>
      </c>
      <c r="GA74">
        <v>-40.492448437416002</v>
      </c>
      <c r="GB74">
        <v>-206.21874960063801</v>
      </c>
      <c r="GC74">
        <v>-165.76273962555999</v>
      </c>
      <c r="GD74">
        <v>-40.454749171994997</v>
      </c>
      <c r="GE74">
        <v>-206.37008491408801</v>
      </c>
      <c r="GF74">
        <v>-165.88715638485201</v>
      </c>
      <c r="GG74">
        <v>-40.481864798101</v>
      </c>
      <c r="GH74">
        <v>-206.56067579886201</v>
      </c>
      <c r="GI74">
        <v>-166.03467633275901</v>
      </c>
      <c r="GJ74">
        <v>-40.524384012471003</v>
      </c>
      <c r="GK74">
        <v>-206.19880461</v>
      </c>
      <c r="GL74">
        <v>-165.74591488999999</v>
      </c>
      <c r="GM74">
        <v>-40.451673810000003</v>
      </c>
      <c r="GN74">
        <v>-206.33975384999999</v>
      </c>
      <c r="GO74">
        <v>-165.83465203</v>
      </c>
      <c r="GP74">
        <v>-40.503971059999998</v>
      </c>
      <c r="GQ74">
        <v>-206.36424099999999</v>
      </c>
      <c r="GR74">
        <v>-165.85909391999999</v>
      </c>
      <c r="GS74">
        <v>-40.504074520000003</v>
      </c>
      <c r="GT74">
        <v>-206.696668147</v>
      </c>
      <c r="GU74">
        <v>-166.15693537320001</v>
      </c>
      <c r="GV74">
        <v>-40.538504166400003</v>
      </c>
      <c r="GW74">
        <v>-206.17917557000001</v>
      </c>
      <c r="GX74">
        <v>-165.73035326999999</v>
      </c>
      <c r="GY74">
        <v>-40.447695469999999</v>
      </c>
      <c r="GZ74">
        <v>-206.39113653574501</v>
      </c>
      <c r="HA74">
        <v>-165.90407239425099</v>
      </c>
      <c r="HB74">
        <v>-40.485734646939001</v>
      </c>
    </row>
    <row r="75" spans="1:210" ht="17" x14ac:dyDescent="0.25">
      <c r="A75" s="5">
        <v>8</v>
      </c>
      <c r="B75" t="s">
        <v>39</v>
      </c>
      <c r="C75" t="s">
        <v>2</v>
      </c>
      <c r="D75" t="s">
        <v>1</v>
      </c>
      <c r="E75" s="3">
        <v>0.95</v>
      </c>
      <c r="F75" s="2">
        <v>-1.009279132623853</v>
      </c>
      <c r="G75" s="3">
        <f t="shared" si="90"/>
        <v>0.55849919561122974</v>
      </c>
      <c r="H75" s="3">
        <f t="shared" si="91"/>
        <v>0.1393627272111595</v>
      </c>
      <c r="I75" s="3">
        <f t="shared" si="92"/>
        <v>0.51328827693622836</v>
      </c>
      <c r="J75" s="3">
        <f t="shared" si="93"/>
        <v>0.73662936669874823</v>
      </c>
      <c r="K75" s="3">
        <f t="shared" si="94"/>
        <v>0.33674176225088626</v>
      </c>
      <c r="L75" s="3">
        <f t="shared" si="95"/>
        <v>0.18426166477295869</v>
      </c>
      <c r="M75" s="3">
        <f t="shared" si="96"/>
        <v>0.35164412078573015</v>
      </c>
      <c r="N75" s="3">
        <f t="shared" si="97"/>
        <v>9.5726720281412936E-2</v>
      </c>
      <c r="O75" s="3">
        <f t="shared" si="98"/>
        <v>5.8801544043246889E-2</v>
      </c>
      <c r="P75" s="3">
        <f t="shared" si="99"/>
        <v>7.4138164263878759E-2</v>
      </c>
      <c r="Q75" s="3">
        <f t="shared" si="100"/>
        <v>0.29827178282665823</v>
      </c>
      <c r="R75" s="3">
        <f t="shared" si="101"/>
        <v>0.45827364307084384</v>
      </c>
      <c r="S75" s="3">
        <f t="shared" si="102"/>
        <v>2.9045628715743232E-2</v>
      </c>
      <c r="T75" s="3">
        <f t="shared" si="103"/>
        <v>0.29298204778770864</v>
      </c>
      <c r="U75" s="3">
        <f t="shared" si="104"/>
        <v>0.252303556816589</v>
      </c>
      <c r="V75" s="3">
        <f t="shared" si="105"/>
        <v>0.21305988202028736</v>
      </c>
      <c r="W75" s="3">
        <f t="shared" si="106"/>
        <v>0.10038409798549108</v>
      </c>
      <c r="X75" s="3">
        <f t="shared" si="107"/>
        <v>0.16221859168775099</v>
      </c>
      <c r="Y75" s="3">
        <f t="shared" si="108"/>
        <v>0.27090312603815503</v>
      </c>
      <c r="Z75" s="3">
        <f t="shared" si="109"/>
        <v>0.22732183950137264</v>
      </c>
      <c r="AA75" s="3">
        <f t="shared" si="110"/>
        <v>0.1405083612576199</v>
      </c>
      <c r="AB75" s="3">
        <f t="shared" si="111"/>
        <v>9.55301438263223E-2</v>
      </c>
      <c r="AC75" s="3">
        <f t="shared" si="112"/>
        <v>5.3600984522059747E-3</v>
      </c>
      <c r="AD75" s="3">
        <f t="shared" si="113"/>
        <v>9.6413578073294426E-2</v>
      </c>
      <c r="AE75" s="3">
        <f t="shared" si="114"/>
        <v>0.3955545153327118</v>
      </c>
      <c r="AF75" s="3">
        <f t="shared" si="115"/>
        <v>0.11229270596708663</v>
      </c>
      <c r="AG75" s="3">
        <f t="shared" si="116"/>
        <v>0.1887249475159245</v>
      </c>
      <c r="AH75" s="3">
        <f t="shared" si="117"/>
        <v>0.16342510734296289</v>
      </c>
      <c r="AI75" s="3">
        <f t="shared" si="118"/>
        <v>4.1067146022628176E-2</v>
      </c>
      <c r="AJ75" s="3">
        <f t="shared" si="119"/>
        <v>0.16294084258388908</v>
      </c>
      <c r="AK75" s="3">
        <f t="shared" si="120"/>
        <v>0.20587453742163697</v>
      </c>
      <c r="AL75" s="3">
        <f t="shared" si="121"/>
        <v>0.11043596685149015</v>
      </c>
      <c r="AM75" s="3">
        <f t="shared" si="122"/>
        <v>0.23401295885212547</v>
      </c>
      <c r="AN75" s="3">
        <f t="shared" si="123"/>
        <v>7.6382501232825417E-2</v>
      </c>
      <c r="AO75" s="3">
        <f t="shared" si="124"/>
        <v>0.13168199648698853</v>
      </c>
      <c r="AP75" s="3">
        <f t="shared" si="125"/>
        <v>0.17718898545138495</v>
      </c>
      <c r="AQ75" s="3">
        <f t="shared" si="126"/>
        <v>0.21446304973218344</v>
      </c>
      <c r="AR75" s="3">
        <f t="shared" si="127"/>
        <v>0.11909421868871184</v>
      </c>
      <c r="AS75" s="3">
        <f t="shared" si="128"/>
        <v>0.18294324754311764</v>
      </c>
      <c r="AT75" s="3">
        <f t="shared" si="129"/>
        <v>7.2981317857349071E-2</v>
      </c>
      <c r="AV75" s="1"/>
      <c r="AW75" s="4">
        <f t="shared" si="130"/>
        <v>-0.45077993701262326</v>
      </c>
      <c r="AX75" s="4">
        <f t="shared" si="131"/>
        <v>-0.86991640541269355</v>
      </c>
      <c r="AY75" s="4">
        <f t="shared" si="132"/>
        <v>-0.49599085568762463</v>
      </c>
      <c r="AZ75" s="4">
        <f t="shared" si="133"/>
        <v>-0.27264976592510476</v>
      </c>
      <c r="BA75" s="4">
        <f t="shared" si="134"/>
        <v>-0.67253737037296679</v>
      </c>
      <c r="BB75" s="4">
        <f t="shared" si="135"/>
        <v>-1.1935407973968117</v>
      </c>
      <c r="BC75" s="4">
        <f t="shared" si="136"/>
        <v>-0.6576350118381229</v>
      </c>
      <c r="BD75" s="4">
        <f t="shared" si="137"/>
        <v>-1.105005852905266</v>
      </c>
      <c r="BE75" s="4">
        <f t="shared" si="170"/>
        <v>-0.95047758858060616</v>
      </c>
      <c r="BF75" s="4">
        <f t="shared" si="138"/>
        <v>-0.93514096835997429</v>
      </c>
      <c r="BG75" s="4">
        <f t="shared" si="139"/>
        <v>-0.71100734979719482</v>
      </c>
      <c r="BH75" s="4">
        <f t="shared" si="140"/>
        <v>-0.55100548955300921</v>
      </c>
      <c r="BI75" s="4">
        <f t="shared" si="141"/>
        <v>-1.0383247613395963</v>
      </c>
      <c r="BJ75" s="4">
        <f t="shared" si="142"/>
        <v>-0.7162970848361444</v>
      </c>
      <c r="BK75" s="4">
        <f t="shared" si="143"/>
        <v>-0.75697557580726405</v>
      </c>
      <c r="BL75" s="4">
        <f t="shared" si="144"/>
        <v>-0.79621925060356569</v>
      </c>
      <c r="BM75" s="4">
        <f t="shared" si="145"/>
        <v>-0.90889503463836196</v>
      </c>
      <c r="BN75" s="4">
        <f t="shared" si="146"/>
        <v>-0.84706054093610206</v>
      </c>
      <c r="BO75" s="4">
        <f t="shared" si="147"/>
        <v>-0.73837600658569802</v>
      </c>
      <c r="BP75" s="4">
        <f t="shared" si="148"/>
        <v>-0.78195729312248041</v>
      </c>
      <c r="BQ75" s="4">
        <f t="shared" si="149"/>
        <v>-0.86877077136623315</v>
      </c>
      <c r="BR75" s="4">
        <f t="shared" si="150"/>
        <v>-0.91374898879753075</v>
      </c>
      <c r="BS75" s="4">
        <f t="shared" si="151"/>
        <v>-1.0039190341716471</v>
      </c>
      <c r="BT75" s="4">
        <f t="shared" si="152"/>
        <v>-0.91286555455055862</v>
      </c>
      <c r="BU75" s="4">
        <f t="shared" si="153"/>
        <v>-0.61372461729114125</v>
      </c>
      <c r="BV75" s="4">
        <f t="shared" si="154"/>
        <v>-0.89698642665676642</v>
      </c>
      <c r="BW75" s="4">
        <f t="shared" si="155"/>
        <v>-0.82055418510792855</v>
      </c>
      <c r="BX75" s="4">
        <f t="shared" si="156"/>
        <v>-0.84585402528089015</v>
      </c>
      <c r="BY75" s="4">
        <f t="shared" si="157"/>
        <v>-0.96821198660122487</v>
      </c>
      <c r="BZ75" s="4">
        <f t="shared" si="158"/>
        <v>-0.84633829003996397</v>
      </c>
      <c r="CA75" s="4">
        <f t="shared" si="159"/>
        <v>-0.80340459520221608</v>
      </c>
      <c r="CB75" s="4">
        <f t="shared" si="160"/>
        <v>-0.8988431657723629</v>
      </c>
      <c r="CC75" s="4">
        <f t="shared" si="161"/>
        <v>-0.77526617377172757</v>
      </c>
      <c r="CD75" s="4">
        <f t="shared" si="162"/>
        <v>-1.0856616338566785</v>
      </c>
      <c r="CE75" s="4">
        <f t="shared" si="163"/>
        <v>-0.87759713613686452</v>
      </c>
      <c r="CF75" s="4">
        <f t="shared" si="164"/>
        <v>-0.8320901471724681</v>
      </c>
      <c r="CG75" s="4">
        <f t="shared" si="165"/>
        <v>-0.79481608289166961</v>
      </c>
      <c r="CH75" s="4">
        <f t="shared" si="166"/>
        <v>-0.89018491393514121</v>
      </c>
      <c r="CI75" s="4">
        <f t="shared" si="167"/>
        <v>-0.82633588508073541</v>
      </c>
      <c r="CJ75" s="4">
        <f t="shared" si="168"/>
        <v>-0.93629781476650398</v>
      </c>
      <c r="CL75" t="s">
        <v>45</v>
      </c>
      <c r="CM75">
        <v>-203.62588319272999</v>
      </c>
      <c r="CN75">
        <v>-163.68555305608299</v>
      </c>
      <c r="CO75">
        <v>-39.939611773121001</v>
      </c>
      <c r="CP75">
        <v>-206.09551161843399</v>
      </c>
      <c r="CQ75">
        <v>-165.667351504095</v>
      </c>
      <c r="CR75">
        <v>-40.426773814362001</v>
      </c>
      <c r="CS75">
        <v>-206.489087762335</v>
      </c>
      <c r="CT75">
        <v>-165.99329767686899</v>
      </c>
      <c r="CU75">
        <v>-40.494999673758002</v>
      </c>
      <c r="CV75">
        <v>-205.12561325765199</v>
      </c>
      <c r="CW75">
        <v>-164.904355330209</v>
      </c>
      <c r="CX75">
        <v>-40.220823432402</v>
      </c>
      <c r="CY75">
        <v>-206.66058919755</v>
      </c>
      <c r="CZ75">
        <v>-166.123433138557</v>
      </c>
      <c r="DA75">
        <v>-40.536084302516997</v>
      </c>
      <c r="DB75">
        <v>-206.34513896255299</v>
      </c>
      <c r="DC75">
        <v>-165.874742300561</v>
      </c>
      <c r="DD75">
        <v>-40.468494633740001</v>
      </c>
      <c r="DE75">
        <v>-206.53872138989399</v>
      </c>
      <c r="DF75">
        <v>-166.030171838803</v>
      </c>
      <c r="DG75">
        <v>-40.507501543034003</v>
      </c>
      <c r="DH75">
        <v>-206.74686406934501</v>
      </c>
      <c r="DI75">
        <v>-166.210687907232</v>
      </c>
      <c r="DJ75">
        <v>-40.534415223270003</v>
      </c>
      <c r="DK75">
        <v>-206.949882353742</v>
      </c>
      <c r="DL75">
        <v>-166.370998034932</v>
      </c>
      <c r="DM75">
        <v>-40.577369636420997</v>
      </c>
      <c r="DN75">
        <v>-206.74741152170299</v>
      </c>
      <c r="DO75">
        <v>-166.20021777115801</v>
      </c>
      <c r="DP75">
        <v>-40.545703508614999</v>
      </c>
      <c r="DQ75">
        <v>-206.52663928178299</v>
      </c>
      <c r="DR75">
        <v>-166.02155968477501</v>
      </c>
      <c r="DS75">
        <v>-40.503946534720001</v>
      </c>
      <c r="DT75">
        <v>-206.586827330077</v>
      </c>
      <c r="DU75">
        <v>-166.079550719564</v>
      </c>
      <c r="DV75">
        <v>-40.506398527408997</v>
      </c>
      <c r="DW75">
        <v>-206.394686131811</v>
      </c>
      <c r="DX75">
        <v>-165.91416106876699</v>
      </c>
      <c r="DY75">
        <v>-40.478870387279997</v>
      </c>
      <c r="DZ75">
        <v>-206.530826522338</v>
      </c>
      <c r="EA75">
        <v>-166.02371347281101</v>
      </c>
      <c r="EB75">
        <v>-40.505971557510001</v>
      </c>
      <c r="EC75">
        <v>-206.52341415960399</v>
      </c>
      <c r="ED75">
        <v>-166.01444663240699</v>
      </c>
      <c r="EE75">
        <v>-40.507761209880996</v>
      </c>
      <c r="EF75">
        <v>-206.53135098145501</v>
      </c>
      <c r="EG75">
        <v>-166.02409295701801</v>
      </c>
      <c r="EH75">
        <v>-40.505989168347</v>
      </c>
      <c r="EI75">
        <v>-206.727904120657</v>
      </c>
      <c r="EJ75">
        <v>-166.184180264041</v>
      </c>
      <c r="EK75">
        <v>-40.542275440242001</v>
      </c>
      <c r="EL75">
        <v>-206.701866111084</v>
      </c>
      <c r="EM75">
        <v>-166.16299410556999</v>
      </c>
      <c r="EN75">
        <v>-40.537522128673999</v>
      </c>
      <c r="EO75">
        <v>-206.52324055612499</v>
      </c>
      <c r="EP75">
        <v>-166.01932041766801</v>
      </c>
      <c r="EQ75">
        <v>-40.502743461439998</v>
      </c>
      <c r="ER75">
        <v>-206.51919369109899</v>
      </c>
      <c r="ES75">
        <v>-166.016802275814</v>
      </c>
      <c r="ET75">
        <v>-40.501145287070003</v>
      </c>
      <c r="EU75">
        <v>-206.51481647608699</v>
      </c>
      <c r="EV75">
        <v>-166.01445855413499</v>
      </c>
      <c r="EW75">
        <v>-40.498973447658997</v>
      </c>
      <c r="EX75">
        <v>-206.513656798477</v>
      </c>
      <c r="EY75">
        <v>-166.00343288449</v>
      </c>
      <c r="EZ75">
        <v>-40.508767762345002</v>
      </c>
      <c r="FA75">
        <v>-206.54439850529701</v>
      </c>
      <c r="FB75">
        <v>-166.028632726815</v>
      </c>
      <c r="FC75">
        <v>-40.514165931732002</v>
      </c>
      <c r="FD75">
        <v>-206.60926647299999</v>
      </c>
      <c r="FE75">
        <v>-166.08897862200001</v>
      </c>
      <c r="FF75">
        <v>-40.518833107200003</v>
      </c>
      <c r="FG75">
        <v>-206.82490323882601</v>
      </c>
      <c r="FH75">
        <v>-166.261841930846</v>
      </c>
      <c r="FI75">
        <v>-40.562083275588002</v>
      </c>
      <c r="FJ75">
        <v>-206.52844810799999</v>
      </c>
      <c r="FK75">
        <v>-166.03144614940001</v>
      </c>
      <c r="FL75">
        <v>-40.4955725198</v>
      </c>
      <c r="FM75">
        <v>-206.725878111089</v>
      </c>
      <c r="FN75">
        <v>-166.185918668075</v>
      </c>
      <c r="FO75">
        <v>-40.538651806738997</v>
      </c>
      <c r="FP75">
        <v>-206.454408551706</v>
      </c>
      <c r="FQ75">
        <v>-165.95908252184299</v>
      </c>
      <c r="FR75">
        <v>-40.493978075728002</v>
      </c>
      <c r="FS75">
        <v>-206.414889110177</v>
      </c>
      <c r="FT75">
        <v>-165.92879578142399</v>
      </c>
      <c r="FU75">
        <v>-40.484550384803001</v>
      </c>
      <c r="FV75">
        <v>-206.499143034448</v>
      </c>
      <c r="FW75">
        <v>-166.00153820445101</v>
      </c>
      <c r="FX75">
        <v>-40.496256104136997</v>
      </c>
      <c r="FY75">
        <v>-206.42057644185701</v>
      </c>
      <c r="FZ75">
        <v>-165.92684756976101</v>
      </c>
      <c r="GA75">
        <v>-40.492448565430998</v>
      </c>
      <c r="GB75">
        <v>-206.21891387681899</v>
      </c>
      <c r="GC75">
        <v>-165.762734380143</v>
      </c>
      <c r="GD75">
        <v>-40.454747098974003</v>
      </c>
      <c r="GE75">
        <v>-206.370250995286</v>
      </c>
      <c r="GF75">
        <v>-165.88715136580899</v>
      </c>
      <c r="GG75">
        <v>-40.481864164238999</v>
      </c>
      <c r="GH75">
        <v>-206.560783266638</v>
      </c>
      <c r="GI75">
        <v>-166.03467095233</v>
      </c>
      <c r="GJ75">
        <v>-40.524382202439</v>
      </c>
      <c r="GK75">
        <v>-206.19897681</v>
      </c>
      <c r="GL75">
        <v>-165.74590832999999</v>
      </c>
      <c r="GM75">
        <v>-40.451669940000002</v>
      </c>
      <c r="GN75">
        <v>-206.33992036999999</v>
      </c>
      <c r="GO75">
        <v>-165.83463603000001</v>
      </c>
      <c r="GP75">
        <v>-40.503958320000002</v>
      </c>
      <c r="GQ75">
        <v>-206.36441099999999</v>
      </c>
      <c r="GR75">
        <v>-165.85908004999999</v>
      </c>
      <c r="GS75">
        <v>-40.504064329999999</v>
      </c>
      <c r="GT75">
        <v>-206.69685589209999</v>
      </c>
      <c r="GU75">
        <v>-166.15693204210001</v>
      </c>
      <c r="GV75">
        <v>-40.538505250100002</v>
      </c>
      <c r="GW75">
        <v>-206.17935519</v>
      </c>
      <c r="GX75">
        <v>-165.73034680999999</v>
      </c>
      <c r="GY75">
        <v>-40.44769153</v>
      </c>
      <c r="GZ75">
        <v>-206.39129325533099</v>
      </c>
      <c r="HA75">
        <v>-165.90406650455699</v>
      </c>
      <c r="HB75">
        <v>-40.485734665292</v>
      </c>
    </row>
    <row r="76" spans="1:210" ht="17" x14ac:dyDescent="0.25">
      <c r="A76" s="5">
        <v>8</v>
      </c>
      <c r="B76" t="s">
        <v>39</v>
      </c>
      <c r="C76" t="s">
        <v>2</v>
      </c>
      <c r="D76" t="s">
        <v>1</v>
      </c>
      <c r="E76" s="3">
        <v>1</v>
      </c>
      <c r="F76" s="2">
        <v>-1.0394180353840465</v>
      </c>
      <c r="G76" s="3">
        <f t="shared" si="90"/>
        <v>0.50335792391941714</v>
      </c>
      <c r="H76" s="3">
        <f t="shared" si="91"/>
        <v>0.14736838283998044</v>
      </c>
      <c r="I76" s="3">
        <f t="shared" si="92"/>
        <v>0.46224331573365185</v>
      </c>
      <c r="J76" s="3">
        <f t="shared" si="93"/>
        <v>0.6572198365252746</v>
      </c>
      <c r="K76" s="3">
        <f t="shared" si="94"/>
        <v>0.3748654021149308</v>
      </c>
      <c r="L76" s="3">
        <f t="shared" si="95"/>
        <v>0.13540061510765278</v>
      </c>
      <c r="M76" s="3">
        <f t="shared" si="96"/>
        <v>0.37872147559217917</v>
      </c>
      <c r="N76" s="3">
        <f t="shared" si="97"/>
        <v>8.9146022639530642E-2</v>
      </c>
      <c r="O76" s="3">
        <f t="shared" si="98"/>
        <v>7.2328453701979489E-2</v>
      </c>
      <c r="P76" s="3">
        <f t="shared" si="99"/>
        <v>0.1000489757702292</v>
      </c>
      <c r="Q76" s="3">
        <f t="shared" si="100"/>
        <v>0.28451560726670688</v>
      </c>
      <c r="R76" s="3">
        <f t="shared" si="101"/>
        <v>0.41870077100681036</v>
      </c>
      <c r="S76" s="3">
        <f t="shared" si="102"/>
        <v>6.8589046210076887E-4</v>
      </c>
      <c r="T76" s="3">
        <f t="shared" si="103"/>
        <v>0.30988883405029899</v>
      </c>
      <c r="U76" s="3">
        <f t="shared" si="104"/>
        <v>0.27355320015968743</v>
      </c>
      <c r="V76" s="3">
        <f t="shared" si="105"/>
        <v>0.22503622384492694</v>
      </c>
      <c r="W76" s="3">
        <f t="shared" si="106"/>
        <v>0.11955682229901266</v>
      </c>
      <c r="X76" s="3">
        <f t="shared" si="107"/>
        <v>0.17266979177010167</v>
      </c>
      <c r="Y76" s="3">
        <f t="shared" si="108"/>
        <v>0.25907672227990286</v>
      </c>
      <c r="Z76" s="3">
        <f t="shared" si="109"/>
        <v>0.21978219724845482</v>
      </c>
      <c r="AA76" s="3">
        <f t="shared" si="110"/>
        <v>0.14281360072556604</v>
      </c>
      <c r="AB76" s="3">
        <f t="shared" si="111"/>
        <v>0.11574961799270234</v>
      </c>
      <c r="AC76" s="3">
        <f t="shared" si="112"/>
        <v>1.8560846237742679E-2</v>
      </c>
      <c r="AD76" s="3">
        <f t="shared" si="113"/>
        <v>7.8088918118410677E-2</v>
      </c>
      <c r="AE76" s="3">
        <f t="shared" si="114"/>
        <v>0.38594533799005981</v>
      </c>
      <c r="AF76" s="3">
        <f t="shared" si="115"/>
        <v>9.8808089548096278E-2</v>
      </c>
      <c r="AG76" s="3">
        <f t="shared" si="116"/>
        <v>0.179383654581736</v>
      </c>
      <c r="AH76" s="3">
        <f t="shared" si="117"/>
        <v>0.17074049876393116</v>
      </c>
      <c r="AI76" s="3">
        <f t="shared" si="118"/>
        <v>5.4829968512151717E-2</v>
      </c>
      <c r="AJ76" s="3">
        <f t="shared" si="119"/>
        <v>0.14637368864699452</v>
      </c>
      <c r="AK76" s="3">
        <f t="shared" si="120"/>
        <v>0.18712817352508071</v>
      </c>
      <c r="AL76" s="3">
        <f t="shared" si="121"/>
        <v>0.10712852288933516</v>
      </c>
      <c r="AM76" s="3">
        <f t="shared" si="122"/>
        <v>0.22906441252588661</v>
      </c>
      <c r="AN76" s="3">
        <f t="shared" si="123"/>
        <v>4.9867499091624357E-2</v>
      </c>
      <c r="AO76" s="3">
        <f t="shared" si="124"/>
        <v>0.12260783059808733</v>
      </c>
      <c r="AP76" s="3">
        <f t="shared" si="125"/>
        <v>0.16123104031742275</v>
      </c>
      <c r="AQ76" s="3">
        <f t="shared" si="126"/>
        <v>0.1980532977788021</v>
      </c>
      <c r="AR76" s="3">
        <f t="shared" si="127"/>
        <v>0.10364844681312801</v>
      </c>
      <c r="AS76" s="3">
        <f t="shared" si="128"/>
        <v>0.16959574196233662</v>
      </c>
      <c r="AT76" s="3">
        <f t="shared" si="129"/>
        <v>7.4738922887391368E-2</v>
      </c>
      <c r="AV76" s="1"/>
      <c r="AW76" s="4">
        <f t="shared" si="130"/>
        <v>-0.5360601114646294</v>
      </c>
      <c r="AX76" s="4">
        <f t="shared" si="131"/>
        <v>-0.8920496525440661</v>
      </c>
      <c r="AY76" s="4">
        <f t="shared" si="132"/>
        <v>-0.57717471965039469</v>
      </c>
      <c r="AZ76" s="4">
        <f t="shared" si="133"/>
        <v>-0.38219819885877188</v>
      </c>
      <c r="BA76" s="4">
        <f t="shared" si="134"/>
        <v>-0.66455263326911573</v>
      </c>
      <c r="BB76" s="4">
        <f t="shared" si="135"/>
        <v>-1.1748186504916993</v>
      </c>
      <c r="BC76" s="4">
        <f t="shared" si="136"/>
        <v>-0.66069655979186737</v>
      </c>
      <c r="BD76" s="4">
        <f t="shared" si="137"/>
        <v>-1.1285640580235772</v>
      </c>
      <c r="BE76" s="4">
        <f t="shared" si="170"/>
        <v>-0.96708958168206705</v>
      </c>
      <c r="BF76" s="4">
        <f t="shared" si="138"/>
        <v>-0.93936905961381734</v>
      </c>
      <c r="BG76" s="4">
        <f t="shared" si="139"/>
        <v>-0.75490242811733965</v>
      </c>
      <c r="BH76" s="4">
        <f t="shared" si="140"/>
        <v>-0.62071726437723618</v>
      </c>
      <c r="BI76" s="4">
        <f t="shared" si="141"/>
        <v>-1.0401039258461473</v>
      </c>
      <c r="BJ76" s="4">
        <f t="shared" si="142"/>
        <v>-0.72952920133374755</v>
      </c>
      <c r="BK76" s="4">
        <f t="shared" si="143"/>
        <v>-0.76586483522435911</v>
      </c>
      <c r="BL76" s="4">
        <f t="shared" si="144"/>
        <v>-0.81438181153911959</v>
      </c>
      <c r="BM76" s="4">
        <f t="shared" si="145"/>
        <v>-0.91986121308503388</v>
      </c>
      <c r="BN76" s="4">
        <f t="shared" si="146"/>
        <v>-0.86674824361394487</v>
      </c>
      <c r="BO76" s="4">
        <f t="shared" si="147"/>
        <v>-0.78034131310414367</v>
      </c>
      <c r="BP76" s="4">
        <f t="shared" si="148"/>
        <v>-0.81963583813559171</v>
      </c>
      <c r="BQ76" s="4">
        <f t="shared" si="149"/>
        <v>-0.8966044346584805</v>
      </c>
      <c r="BR76" s="4">
        <f t="shared" si="150"/>
        <v>-0.9236684173913442</v>
      </c>
      <c r="BS76" s="4">
        <f t="shared" si="151"/>
        <v>-1.0208571891463039</v>
      </c>
      <c r="BT76" s="4">
        <f t="shared" si="152"/>
        <v>-0.96132911726563586</v>
      </c>
      <c r="BU76" s="4">
        <f t="shared" si="153"/>
        <v>-0.65347269739398672</v>
      </c>
      <c r="BV76" s="4">
        <f t="shared" si="154"/>
        <v>-0.94060994583595026</v>
      </c>
      <c r="BW76" s="4">
        <f t="shared" si="155"/>
        <v>-0.86003438080231054</v>
      </c>
      <c r="BX76" s="4">
        <f t="shared" si="156"/>
        <v>-0.86867753662011538</v>
      </c>
      <c r="BY76" s="4">
        <f t="shared" si="157"/>
        <v>-0.98458806687189482</v>
      </c>
      <c r="BZ76" s="4">
        <f t="shared" si="158"/>
        <v>-0.89304434673705202</v>
      </c>
      <c r="CA76" s="4">
        <f t="shared" si="159"/>
        <v>-0.85228986185896582</v>
      </c>
      <c r="CB76" s="4">
        <f t="shared" si="160"/>
        <v>-0.93228951249471137</v>
      </c>
      <c r="CC76" s="4">
        <f t="shared" si="161"/>
        <v>-0.81035362285815993</v>
      </c>
      <c r="CD76" s="4">
        <f t="shared" si="162"/>
        <v>-1.0892855344756709</v>
      </c>
      <c r="CE76" s="4">
        <f t="shared" si="163"/>
        <v>-0.9168102047859592</v>
      </c>
      <c r="CF76" s="4">
        <f t="shared" si="164"/>
        <v>-0.87818699506662379</v>
      </c>
      <c r="CG76" s="4">
        <f t="shared" si="165"/>
        <v>-0.84136473760524444</v>
      </c>
      <c r="CH76" s="4">
        <f t="shared" si="166"/>
        <v>-0.93576958857091852</v>
      </c>
      <c r="CI76" s="4">
        <f t="shared" si="167"/>
        <v>-0.86982229342170991</v>
      </c>
      <c r="CJ76" s="4">
        <f t="shared" si="168"/>
        <v>-0.96467911249665517</v>
      </c>
      <c r="CL76" t="s">
        <v>44</v>
      </c>
      <c r="CM76">
        <v>-203.62593524325399</v>
      </c>
      <c r="CN76">
        <v>-163.68550092544001</v>
      </c>
      <c r="CO76">
        <v>-39.939580051684999</v>
      </c>
      <c r="CP76">
        <v>-206.095498023517</v>
      </c>
      <c r="CQ76">
        <v>-165.66732954472101</v>
      </c>
      <c r="CR76">
        <v>-40.426746907245999</v>
      </c>
      <c r="CS76">
        <v>-206.48920395729999</v>
      </c>
      <c r="CT76">
        <v>-165.993288238383</v>
      </c>
      <c r="CU76">
        <v>-40.494995932492003</v>
      </c>
      <c r="CV76">
        <v>-205.12578634604799</v>
      </c>
      <c r="CW76">
        <v>-164.904355313227</v>
      </c>
      <c r="CX76">
        <v>-40.220821961246997</v>
      </c>
      <c r="CY76">
        <v>-206.66057503086401</v>
      </c>
      <c r="CZ76">
        <v>-166.12343292142901</v>
      </c>
      <c r="DA76">
        <v>-40.536083077447003</v>
      </c>
      <c r="DB76">
        <v>-206.345107454322</v>
      </c>
      <c r="DC76">
        <v>-165.874742008732</v>
      </c>
      <c r="DD76">
        <v>-40.468493252976998</v>
      </c>
      <c r="DE76">
        <v>-206.53872493953901</v>
      </c>
      <c r="DF76">
        <v>-166.030171562764</v>
      </c>
      <c r="DG76">
        <v>-40.507500489831003</v>
      </c>
      <c r="DH76">
        <v>-206.746898882316</v>
      </c>
      <c r="DI76">
        <v>-166.21068725680701</v>
      </c>
      <c r="DJ76">
        <v>-40.534413144277998</v>
      </c>
      <c r="DK76">
        <v>-206.949906105868</v>
      </c>
      <c r="DL76">
        <v>-166.370997404164</v>
      </c>
      <c r="DM76">
        <v>-40.57736754642</v>
      </c>
      <c r="DN76">
        <v>-206.747416247084</v>
      </c>
      <c r="DO76">
        <v>-166.200217498092</v>
      </c>
      <c r="DP76">
        <v>-40.545701769170002</v>
      </c>
      <c r="DQ76">
        <v>-206.52670735420099</v>
      </c>
      <c r="DR76">
        <v>-166.02155929627699</v>
      </c>
      <c r="DS76">
        <v>-40.503945044379002</v>
      </c>
      <c r="DT76">
        <v>-206.58693470135699</v>
      </c>
      <c r="DU76">
        <v>-166.079549383737</v>
      </c>
      <c r="DV76">
        <v>-40.506396141735998</v>
      </c>
      <c r="DW76">
        <v>-206.39468734990101</v>
      </c>
      <c r="DX76">
        <v>-165.91416089509599</v>
      </c>
      <c r="DY76">
        <v>-40.478868943762002</v>
      </c>
      <c r="DZ76">
        <v>-206.530846288883</v>
      </c>
      <c r="EA76">
        <v>-166.02371330725501</v>
      </c>
      <c r="EB76">
        <v>-40.505970402891997</v>
      </c>
      <c r="EC76">
        <v>-206.523426984792</v>
      </c>
      <c r="ED76">
        <v>-166.01444644103799</v>
      </c>
      <c r="EE76">
        <v>-40.507760060502001</v>
      </c>
      <c r="EF76">
        <v>-206.53137856101901</v>
      </c>
      <c r="EG76">
        <v>-166.024092875447</v>
      </c>
      <c r="EH76">
        <v>-40.5059878856</v>
      </c>
      <c r="EI76">
        <v>-206.727919693562</v>
      </c>
      <c r="EJ76">
        <v>-166.18418003964399</v>
      </c>
      <c r="EK76">
        <v>-40.542273761826998</v>
      </c>
      <c r="EL76">
        <v>-206.701895708553</v>
      </c>
      <c r="EM76">
        <v>-166.16299394215599</v>
      </c>
      <c r="EN76">
        <v>-40.537520515207</v>
      </c>
      <c r="EO76">
        <v>-206.52330562520601</v>
      </c>
      <c r="EP76">
        <v>-166.01932010578099</v>
      </c>
      <c r="EQ76">
        <v>-40.502741966438002</v>
      </c>
      <c r="ER76">
        <v>-206.51925215338301</v>
      </c>
      <c r="ES76">
        <v>-166.016802080302</v>
      </c>
      <c r="ET76">
        <v>-40.501143900285001</v>
      </c>
      <c r="EU76">
        <v>-206.51485942663101</v>
      </c>
      <c r="EV76">
        <v>-166.014458480169</v>
      </c>
      <c r="EW76">
        <v>-40.498972116405</v>
      </c>
      <c r="EX76">
        <v>-206.51367119033901</v>
      </c>
      <c r="EY76">
        <v>-166.00343271043999</v>
      </c>
      <c r="EZ76">
        <v>-40.508766520641998</v>
      </c>
      <c r="FA76">
        <v>-206.544423835663</v>
      </c>
      <c r="FB76">
        <v>-166.02863246991399</v>
      </c>
      <c r="FC76">
        <v>-40.514164526332003</v>
      </c>
      <c r="FD76">
        <v>-206.6093413621</v>
      </c>
      <c r="FE76">
        <v>-166.0889784915</v>
      </c>
      <c r="FF76">
        <v>-40.518830895199997</v>
      </c>
      <c r="FG76">
        <v>-206.82496503521199</v>
      </c>
      <c r="FH76">
        <v>-166.261841762084</v>
      </c>
      <c r="FI76">
        <v>-40.562081898141003</v>
      </c>
      <c r="FJ76">
        <v>-206.52851537399999</v>
      </c>
      <c r="FK76">
        <v>-166.03144601610001</v>
      </c>
      <c r="FL76">
        <v>-40.495570400600002</v>
      </c>
      <c r="FM76">
        <v>-206.72593923482501</v>
      </c>
      <c r="FN76">
        <v>-166.18591843985499</v>
      </c>
      <c r="FO76">
        <v>-40.538650243001001</v>
      </c>
      <c r="FP76">
        <v>-206.45443923566199</v>
      </c>
      <c r="FQ76">
        <v>-165.95908018650701</v>
      </c>
      <c r="FR76">
        <v>-40.493974723440999</v>
      </c>
      <c r="FS76">
        <v>-206.414911602839</v>
      </c>
      <c r="FT76">
        <v>-165.928794641579</v>
      </c>
      <c r="FU76">
        <v>-40.484547920365998</v>
      </c>
      <c r="FV76">
        <v>-206.499212243675</v>
      </c>
      <c r="FW76">
        <v>-166.00153607203899</v>
      </c>
      <c r="FX76">
        <v>-40.496253014940002</v>
      </c>
      <c r="FY76">
        <v>-206.420644575848</v>
      </c>
      <c r="FZ76">
        <v>-165.926843176587</v>
      </c>
      <c r="GA76">
        <v>-40.492443188967997</v>
      </c>
      <c r="GB76">
        <v>-206.21895728164901</v>
      </c>
      <c r="GC76">
        <v>-165.76272993124101</v>
      </c>
      <c r="GD76">
        <v>-40.454741652561999</v>
      </c>
      <c r="GE76">
        <v>-206.370297437273</v>
      </c>
      <c r="GF76">
        <v>-165.88714708412499</v>
      </c>
      <c r="GG76">
        <v>-40.481858972502998</v>
      </c>
      <c r="GH76">
        <v>-206.56077894424399</v>
      </c>
      <c r="GI76">
        <v>-166.034666370954</v>
      </c>
      <c r="GJ76">
        <v>-40.524376686368001</v>
      </c>
      <c r="GK76">
        <v>-206.19903095000001</v>
      </c>
      <c r="GL76">
        <v>-165.74590595000001</v>
      </c>
      <c r="GM76">
        <v>-40.451663969999998</v>
      </c>
      <c r="GN76">
        <v>-206.33996543000001</v>
      </c>
      <c r="GO76">
        <v>-165.83462243</v>
      </c>
      <c r="GP76">
        <v>-40.50394352</v>
      </c>
      <c r="GQ76">
        <v>-206.36446022000001</v>
      </c>
      <c r="GR76">
        <v>-165.85906825000001</v>
      </c>
      <c r="GS76">
        <v>-40.504051169999997</v>
      </c>
      <c r="GT76">
        <v>-206.69692354520001</v>
      </c>
      <c r="GU76">
        <v>-166.1569309299</v>
      </c>
      <c r="GV76">
        <v>-40.538501371599999</v>
      </c>
      <c r="GW76">
        <v>-206.17941623999999</v>
      </c>
      <c r="GX76">
        <v>-165.7303445</v>
      </c>
      <c r="GY76">
        <v>-40.447685589999999</v>
      </c>
      <c r="GZ76">
        <v>-206.39133211389299</v>
      </c>
      <c r="HA76">
        <v>-165.90406479909799</v>
      </c>
      <c r="HB76">
        <v>-40.485730000837997</v>
      </c>
    </row>
    <row r="77" spans="1:210" ht="17" x14ac:dyDescent="0.25">
      <c r="A77" s="5">
        <v>8</v>
      </c>
      <c r="B77" t="s">
        <v>39</v>
      </c>
      <c r="C77" t="s">
        <v>2</v>
      </c>
      <c r="D77" t="s">
        <v>1</v>
      </c>
      <c r="E77" s="3">
        <v>1.05</v>
      </c>
      <c r="F77" s="2">
        <v>-1.0215259303701729</v>
      </c>
      <c r="G77" s="3">
        <f t="shared" si="90"/>
        <v>0.4482515267649515</v>
      </c>
      <c r="H77" s="3">
        <f t="shared" si="91"/>
        <v>0.15096205122734241</v>
      </c>
      <c r="I77" s="3">
        <f t="shared" si="92"/>
        <v>0.41696208770974719</v>
      </c>
      <c r="J77" s="3">
        <f t="shared" si="93"/>
        <v>0.60109781900778936</v>
      </c>
      <c r="K77" s="3">
        <f t="shared" si="94"/>
        <v>0.39656906935173797</v>
      </c>
      <c r="L77" s="3">
        <f t="shared" si="95"/>
        <v>9.8408886226496017E-2</v>
      </c>
      <c r="M77" s="3">
        <f t="shared" si="96"/>
        <v>0.39774755354497771</v>
      </c>
      <c r="N77" s="3">
        <f t="shared" si="97"/>
        <v>7.8261098579083477E-2</v>
      </c>
      <c r="O77" s="3">
        <f t="shared" si="98"/>
        <v>8.8699796849399215E-2</v>
      </c>
      <c r="P77" s="3">
        <f t="shared" si="99"/>
        <v>0.11262661172816857</v>
      </c>
      <c r="Q77" s="3">
        <f t="shared" si="100"/>
        <v>0.26708617316591377</v>
      </c>
      <c r="R77" s="3">
        <f t="shared" si="101"/>
        <v>0.37309834283481502</v>
      </c>
      <c r="S77" s="3">
        <f t="shared" si="102"/>
        <v>1.9098204538567254E-2</v>
      </c>
      <c r="T77" s="3">
        <f t="shared" si="103"/>
        <v>0.32294800886002228</v>
      </c>
      <c r="U77" s="3">
        <f t="shared" si="104"/>
        <v>0.28938291413171391</v>
      </c>
      <c r="V77" s="3">
        <f t="shared" si="105"/>
        <v>0.23612359440721986</v>
      </c>
      <c r="W77" s="3">
        <f t="shared" si="106"/>
        <v>0.12724346472643999</v>
      </c>
      <c r="X77" s="3">
        <f t="shared" si="107"/>
        <v>0.17382254047887069</v>
      </c>
      <c r="Y77" s="3">
        <f t="shared" si="108"/>
        <v>0.24396203770510128</v>
      </c>
      <c r="Z77" s="3">
        <f t="shared" si="109"/>
        <v>0.20903967130126266</v>
      </c>
      <c r="AA77" s="3">
        <f t="shared" si="110"/>
        <v>0.14167015286500739</v>
      </c>
      <c r="AB77" s="3">
        <f t="shared" si="111"/>
        <v>0.13179308367509512</v>
      </c>
      <c r="AC77" s="3">
        <f t="shared" si="112"/>
        <v>2.7306391485878545E-2</v>
      </c>
      <c r="AD77" s="3">
        <f t="shared" si="113"/>
        <v>6.4230381422265781E-2</v>
      </c>
      <c r="AE77" s="3">
        <f t="shared" si="114"/>
        <v>0.37894688572924939</v>
      </c>
      <c r="AF77" s="3">
        <f t="shared" si="115"/>
        <v>8.7306855022906138E-2</v>
      </c>
      <c r="AG77" s="3">
        <f t="shared" si="116"/>
        <v>0.17220698151113889</v>
      </c>
      <c r="AH77" s="3">
        <f t="shared" si="117"/>
        <v>0.17558455954957009</v>
      </c>
      <c r="AI77" s="3">
        <f t="shared" si="118"/>
        <v>6.2040774241845953E-2</v>
      </c>
      <c r="AJ77" s="3">
        <f t="shared" si="119"/>
        <v>0.12541864326471808</v>
      </c>
      <c r="AK77" s="3">
        <f t="shared" si="120"/>
        <v>0.16960231694079286</v>
      </c>
      <c r="AL77" s="3">
        <f t="shared" si="121"/>
        <v>0.10494584523612038</v>
      </c>
      <c r="AM77" s="3">
        <f t="shared" si="122"/>
        <v>0.22484589701132063</v>
      </c>
      <c r="AN77" s="3">
        <f t="shared" si="123"/>
        <v>2.7618094973695717E-2</v>
      </c>
      <c r="AO77" s="3">
        <f t="shared" si="124"/>
        <v>0.11576616787949312</v>
      </c>
      <c r="AP77" s="3">
        <f t="shared" si="125"/>
        <v>0.14969560655174929</v>
      </c>
      <c r="AQ77" s="3">
        <f t="shared" si="126"/>
        <v>0.18494281517157019</v>
      </c>
      <c r="AR77" s="3">
        <f t="shared" si="127"/>
        <v>8.9454757295398868E-2</v>
      </c>
      <c r="AS77" s="3">
        <f t="shared" si="128"/>
        <v>0.15903294789513045</v>
      </c>
      <c r="AT77" s="3">
        <f t="shared" si="129"/>
        <v>7.3009463355405479E-2</v>
      </c>
      <c r="AV77" s="1"/>
      <c r="AW77" s="4">
        <f t="shared" si="130"/>
        <v>-0.57327440360522142</v>
      </c>
      <c r="AX77" s="4">
        <f t="shared" si="131"/>
        <v>-0.87056387914283051</v>
      </c>
      <c r="AY77" s="4">
        <f t="shared" si="132"/>
        <v>-0.60456384266042573</v>
      </c>
      <c r="AZ77" s="4">
        <f t="shared" si="133"/>
        <v>-0.42042811136238356</v>
      </c>
      <c r="BA77" s="4">
        <f t="shared" si="134"/>
        <v>-0.62495686101843495</v>
      </c>
      <c r="BB77" s="4">
        <f t="shared" si="135"/>
        <v>-1.1199348165966689</v>
      </c>
      <c r="BC77" s="4">
        <f t="shared" si="136"/>
        <v>-0.62377837682519521</v>
      </c>
      <c r="BD77" s="4">
        <f t="shared" si="137"/>
        <v>-1.0997870289492564</v>
      </c>
      <c r="BE77" s="4">
        <f t="shared" si="170"/>
        <v>-0.9328261335207737</v>
      </c>
      <c r="BF77" s="4">
        <f t="shared" si="138"/>
        <v>-0.90889931864200435</v>
      </c>
      <c r="BG77" s="4">
        <f t="shared" si="139"/>
        <v>-0.75443975720425915</v>
      </c>
      <c r="BH77" s="4">
        <f t="shared" si="140"/>
        <v>-0.6484275875353579</v>
      </c>
      <c r="BI77" s="4">
        <f t="shared" si="141"/>
        <v>-1.0024277258316057</v>
      </c>
      <c r="BJ77" s="4">
        <f t="shared" si="142"/>
        <v>-0.69857792151015063</v>
      </c>
      <c r="BK77" s="4">
        <f t="shared" si="143"/>
        <v>-0.73214301623845901</v>
      </c>
      <c r="BL77" s="4">
        <f t="shared" si="144"/>
        <v>-0.78540233596295306</v>
      </c>
      <c r="BM77" s="4">
        <f t="shared" si="145"/>
        <v>-0.89428246564373293</v>
      </c>
      <c r="BN77" s="4">
        <f t="shared" si="146"/>
        <v>-0.84770338989130223</v>
      </c>
      <c r="BO77" s="4">
        <f t="shared" si="147"/>
        <v>-0.77756389266507164</v>
      </c>
      <c r="BP77" s="4">
        <f t="shared" si="148"/>
        <v>-0.81248625906891025</v>
      </c>
      <c r="BQ77" s="4">
        <f t="shared" si="149"/>
        <v>-0.87985577750516553</v>
      </c>
      <c r="BR77" s="4">
        <f t="shared" si="150"/>
        <v>-0.88973284669507779</v>
      </c>
      <c r="BS77" s="4">
        <f t="shared" si="151"/>
        <v>-0.99421953888429437</v>
      </c>
      <c r="BT77" s="4">
        <f t="shared" si="152"/>
        <v>-0.95729554894790714</v>
      </c>
      <c r="BU77" s="4">
        <f t="shared" si="153"/>
        <v>-0.64257904464092352</v>
      </c>
      <c r="BV77" s="4">
        <f t="shared" si="154"/>
        <v>-0.93421907534726678</v>
      </c>
      <c r="BW77" s="4">
        <f t="shared" si="155"/>
        <v>-0.84931894885903403</v>
      </c>
      <c r="BX77" s="4">
        <f t="shared" si="156"/>
        <v>-0.84594137082060283</v>
      </c>
      <c r="BY77" s="4">
        <f t="shared" si="157"/>
        <v>-0.95948515612832697</v>
      </c>
      <c r="BZ77" s="4">
        <f t="shared" si="158"/>
        <v>-0.89610728710545484</v>
      </c>
      <c r="CA77" s="4">
        <f t="shared" si="159"/>
        <v>-0.85192361342938006</v>
      </c>
      <c r="CB77" s="4">
        <f t="shared" si="160"/>
        <v>-0.91658008513405254</v>
      </c>
      <c r="CC77" s="4">
        <f t="shared" si="161"/>
        <v>-0.79668003335885229</v>
      </c>
      <c r="CD77" s="4">
        <f t="shared" si="162"/>
        <v>-1.0491440253438686</v>
      </c>
      <c r="CE77" s="4">
        <f t="shared" si="163"/>
        <v>-0.9057597624906798</v>
      </c>
      <c r="CF77" s="4">
        <f t="shared" si="164"/>
        <v>-0.87183032381842362</v>
      </c>
      <c r="CG77" s="4">
        <f t="shared" si="165"/>
        <v>-0.83658311519860273</v>
      </c>
      <c r="CH77" s="4">
        <f t="shared" si="166"/>
        <v>-0.93207117307477405</v>
      </c>
      <c r="CI77" s="4">
        <f t="shared" si="167"/>
        <v>-0.86249298247504247</v>
      </c>
      <c r="CJ77" s="4">
        <f t="shared" si="168"/>
        <v>-0.94851646701476744</v>
      </c>
      <c r="CL77" t="s">
        <v>43</v>
      </c>
      <c r="CM77">
        <v>-203.62592638680499</v>
      </c>
      <c r="CN77">
        <v>-163.68545377383001</v>
      </c>
      <c r="CO77">
        <v>-39.939559042098999</v>
      </c>
      <c r="CP77">
        <v>-206.095424515735</v>
      </c>
      <c r="CQ77">
        <v>-165.66731084879899</v>
      </c>
      <c r="CR77">
        <v>-40.426726335143996</v>
      </c>
      <c r="CS77">
        <v>-206.48924105043099</v>
      </c>
      <c r="CT77">
        <v>-165.99328033650301</v>
      </c>
      <c r="CU77">
        <v>-40.494997280158998</v>
      </c>
      <c r="CV77">
        <v>-205.125850108566</v>
      </c>
      <c r="CW77">
        <v>-164.904355287448</v>
      </c>
      <c r="CX77">
        <v>-40.220824826303001</v>
      </c>
      <c r="CY77">
        <v>-206.66051457491901</v>
      </c>
      <c r="CZ77">
        <v>-166.12343273351499</v>
      </c>
      <c r="DA77">
        <v>-40.536085909293</v>
      </c>
      <c r="DB77">
        <v>-206.34502243265001</v>
      </c>
      <c r="DC77">
        <v>-165.87474175909699</v>
      </c>
      <c r="DD77">
        <v>-40.468495943892997</v>
      </c>
      <c r="DE77">
        <v>-206.538668839678</v>
      </c>
      <c r="DF77">
        <v>-166.03017133201701</v>
      </c>
      <c r="DG77">
        <v>-40.507503453584</v>
      </c>
      <c r="DH77">
        <v>-206.74685439473799</v>
      </c>
      <c r="DI77">
        <v>-166.210686551332</v>
      </c>
      <c r="DJ77">
        <v>-40.534415221288</v>
      </c>
      <c r="DK77">
        <v>-206.94985291618599</v>
      </c>
      <c r="DL77">
        <v>-166.37099670728799</v>
      </c>
      <c r="DM77">
        <v>-40.577369655891999</v>
      </c>
      <c r="DN77">
        <v>-206.74736992401299</v>
      </c>
      <c r="DO77">
        <v>-166.20021725590399</v>
      </c>
      <c r="DP77">
        <v>-40.545704244908002</v>
      </c>
      <c r="DQ77">
        <v>-206.52670898764401</v>
      </c>
      <c r="DR77">
        <v>-166.02155902867301</v>
      </c>
      <c r="DS77">
        <v>-40.503947682739003</v>
      </c>
      <c r="DT77">
        <v>-206.586979953488</v>
      </c>
      <c r="DU77">
        <v>-166.07954850170501</v>
      </c>
      <c r="DV77">
        <v>-40.506398116690001</v>
      </c>
      <c r="DW77">
        <v>-206.394629869813</v>
      </c>
      <c r="DX77">
        <v>-165.91416074982001</v>
      </c>
      <c r="DY77">
        <v>-40.478871649794002</v>
      </c>
      <c r="DZ77">
        <v>-206.53079977177501</v>
      </c>
      <c r="EA77">
        <v>-166.02371317356</v>
      </c>
      <c r="EB77">
        <v>-40.505973343481003</v>
      </c>
      <c r="EC77">
        <v>-206.52337603273301</v>
      </c>
      <c r="ED77">
        <v>-166.014446294951</v>
      </c>
      <c r="EE77">
        <v>-40.507762993667001</v>
      </c>
      <c r="EF77">
        <v>-206.53133520493299</v>
      </c>
      <c r="EG77">
        <v>-166.02409280664401</v>
      </c>
      <c r="EH77">
        <v>-40.505990780048997</v>
      </c>
      <c r="EI77">
        <v>-206.727881262382</v>
      </c>
      <c r="EJ77">
        <v>-166.184179835577</v>
      </c>
      <c r="EK77">
        <v>-40.542276297040999</v>
      </c>
      <c r="EL77">
        <v>-206.70186781236899</v>
      </c>
      <c r="EM77">
        <v>-166.162993785259</v>
      </c>
      <c r="EN77">
        <v>-40.537523125824997</v>
      </c>
      <c r="EO77">
        <v>-206.52330370178399</v>
      </c>
      <c r="EP77">
        <v>-166.019319889625</v>
      </c>
      <c r="EQ77">
        <v>-40.502744685273001</v>
      </c>
      <c r="ER77">
        <v>-206.51924332824501</v>
      </c>
      <c r="ES77">
        <v>-166.01680192476601</v>
      </c>
      <c r="ET77">
        <v>-40.501146624261999</v>
      </c>
      <c r="EU77">
        <v>-206.51483553800099</v>
      </c>
      <c r="EV77">
        <v>-166.014458415874</v>
      </c>
      <c r="EW77">
        <v>-40.498974982752998</v>
      </c>
      <c r="EX77">
        <v>-206.51361988474301</v>
      </c>
      <c r="EY77">
        <v>-166.00343257735901</v>
      </c>
      <c r="EZ77">
        <v>-40.508769427898997</v>
      </c>
      <c r="FA77">
        <v>-206.54438389043599</v>
      </c>
      <c r="FB77">
        <v>-166.02863231696199</v>
      </c>
      <c r="FC77">
        <v>-40.514167183852997</v>
      </c>
      <c r="FD77">
        <v>-206.6093367661</v>
      </c>
      <c r="FE77">
        <v>-166.08897837480001</v>
      </c>
      <c r="FF77">
        <v>-40.518832843799998</v>
      </c>
      <c r="FG77">
        <v>-206.82495037597801</v>
      </c>
      <c r="FH77">
        <v>-166.26184162632799</v>
      </c>
      <c r="FI77">
        <v>-40.562084734803001</v>
      </c>
      <c r="FJ77">
        <v>-206.5285068167</v>
      </c>
      <c r="FK77">
        <v>-166.03144588559999</v>
      </c>
      <c r="FL77">
        <v>-40.4955721583</v>
      </c>
      <c r="FM77">
        <v>-206.72592517383299</v>
      </c>
      <c r="FN77">
        <v>-166.18591837811601</v>
      </c>
      <c r="FO77">
        <v>-40.538653319875003</v>
      </c>
      <c r="FP77">
        <v>-206.45440207249499</v>
      </c>
      <c r="FQ77">
        <v>-165.95907821696801</v>
      </c>
      <c r="FR77">
        <v>-40.493975762197998</v>
      </c>
      <c r="FS77">
        <v>-206.41487247690699</v>
      </c>
      <c r="FT77">
        <v>-165.92879366561499</v>
      </c>
      <c r="FU77">
        <v>-40.484549774431002</v>
      </c>
      <c r="FV77">
        <v>-206.49921657414299</v>
      </c>
      <c r="FW77">
        <v>-166.00153426361101</v>
      </c>
      <c r="FX77">
        <v>-40.496254272729999</v>
      </c>
      <c r="FY77">
        <v>-206.42063882604</v>
      </c>
      <c r="FZ77">
        <v>-165.926839459956</v>
      </c>
      <c r="GA77">
        <v>-40.492441739444999</v>
      </c>
      <c r="GB77">
        <v>-206.21892771716901</v>
      </c>
      <c r="GC77">
        <v>-165.762726133803</v>
      </c>
      <c r="GD77">
        <v>-40.454740920085001</v>
      </c>
      <c r="GE77">
        <v>-206.37027149326701</v>
      </c>
      <c r="GF77">
        <v>-165.88714346343099</v>
      </c>
      <c r="GG77">
        <v>-40.481858439442</v>
      </c>
      <c r="GH77">
        <v>-206.56071028728499</v>
      </c>
      <c r="GI77">
        <v>-166.03466249927001</v>
      </c>
      <c r="GJ77">
        <v>-40.524375870657003</v>
      </c>
      <c r="GK77">
        <v>-206.19900615</v>
      </c>
      <c r="GL77">
        <v>-165.74590103</v>
      </c>
      <c r="GM77">
        <v>-40.451661700000002</v>
      </c>
      <c r="GN77">
        <v>-206.33993457</v>
      </c>
      <c r="GO77">
        <v>-165.83461076</v>
      </c>
      <c r="GP77">
        <v>-40.503934460000004</v>
      </c>
      <c r="GQ77">
        <v>-206.36443485999999</v>
      </c>
      <c r="GR77">
        <v>-165.85905811000001</v>
      </c>
      <c r="GS77">
        <v>-40.50404357</v>
      </c>
      <c r="GT77">
        <v>-206.6969152442</v>
      </c>
      <c r="GU77">
        <v>-166.1569284254</v>
      </c>
      <c r="GV77">
        <v>-40.538501468900002</v>
      </c>
      <c r="GW77">
        <v>-206.17939749000001</v>
      </c>
      <c r="GX77">
        <v>-165.73033966</v>
      </c>
      <c r="GY77">
        <v>-40.447683359999999</v>
      </c>
      <c r="GZ77">
        <v>-206.391302757918</v>
      </c>
      <c r="HA77">
        <v>-165.90406180969401</v>
      </c>
      <c r="HB77">
        <v>-40.485729391081001</v>
      </c>
    </row>
    <row r="78" spans="1:210" ht="17" x14ac:dyDescent="0.25">
      <c r="A78" s="5">
        <v>8</v>
      </c>
      <c r="B78" t="s">
        <v>39</v>
      </c>
      <c r="C78" t="s">
        <v>2</v>
      </c>
      <c r="D78" t="s">
        <v>1</v>
      </c>
      <c r="E78" s="3">
        <v>1.1000000000000001</v>
      </c>
      <c r="F78" s="2">
        <v>-0.97743817564581914</v>
      </c>
      <c r="G78" s="3">
        <f t="shared" si="90"/>
        <v>0.40616607389207826</v>
      </c>
      <c r="H78" s="3">
        <f t="shared" si="91"/>
        <v>0.15170212940586492</v>
      </c>
      <c r="I78" s="3">
        <f t="shared" si="92"/>
        <v>0.37744265234068763</v>
      </c>
      <c r="J78" s="3">
        <f t="shared" si="93"/>
        <v>0.55740310798507742</v>
      </c>
      <c r="K78" s="3">
        <f t="shared" si="94"/>
        <v>0.40719244537363153</v>
      </c>
      <c r="L78" s="3">
        <f t="shared" si="95"/>
        <v>6.7842574937011624E-2</v>
      </c>
      <c r="M78" s="3">
        <f t="shared" si="96"/>
        <v>0.41007028803394496</v>
      </c>
      <c r="N78" s="3">
        <f t="shared" si="97"/>
        <v>6.6390921428571725E-2</v>
      </c>
      <c r="O78" s="3">
        <f t="shared" si="98"/>
        <v>0.10490372277843707</v>
      </c>
      <c r="P78" s="3">
        <f t="shared" si="99"/>
        <v>0.1175284778514194</v>
      </c>
      <c r="Q78" s="3">
        <f t="shared" si="100"/>
        <v>0.24777898320760494</v>
      </c>
      <c r="R78" s="3">
        <f t="shared" si="101"/>
        <v>0.32143128615091088</v>
      </c>
      <c r="S78" s="3">
        <f t="shared" si="102"/>
        <v>3.4215177962123033E-2</v>
      </c>
      <c r="T78" s="3">
        <f t="shared" si="103"/>
        <v>0.33173129171370797</v>
      </c>
      <c r="U78" s="3">
        <f t="shared" si="104"/>
        <v>0.30031046847502896</v>
      </c>
      <c r="V78" s="3">
        <f t="shared" si="105"/>
        <v>0.24462699984574443</v>
      </c>
      <c r="W78" s="3">
        <f t="shared" si="106"/>
        <v>0.12842270855309712</v>
      </c>
      <c r="X78" s="3">
        <f t="shared" si="107"/>
        <v>0.16979133510682343</v>
      </c>
      <c r="Y78" s="3">
        <f t="shared" si="108"/>
        <v>0.22702764439987755</v>
      </c>
      <c r="Z78" s="3">
        <f t="shared" si="109"/>
        <v>0.196446615240498</v>
      </c>
      <c r="AA78" s="3">
        <f t="shared" si="110"/>
        <v>0.13793422711251702</v>
      </c>
      <c r="AB78" s="3">
        <f t="shared" si="111"/>
        <v>0.144344359641986</v>
      </c>
      <c r="AC78" s="3">
        <f t="shared" si="112"/>
        <v>3.411798613932171E-2</v>
      </c>
      <c r="AD78" s="3">
        <f t="shared" si="113"/>
        <v>5.3918576531539086E-2</v>
      </c>
      <c r="AE78" s="3">
        <f t="shared" si="114"/>
        <v>0.37335235277208167</v>
      </c>
      <c r="AF78" s="3">
        <f t="shared" si="115"/>
        <v>7.6206458950735412E-2</v>
      </c>
      <c r="AG78" s="3">
        <f t="shared" si="116"/>
        <v>0.16531933719143943</v>
      </c>
      <c r="AH78" s="3">
        <f t="shared" si="117"/>
        <v>0.1780293557320114</v>
      </c>
      <c r="AI78" s="3">
        <f t="shared" si="118"/>
        <v>6.5819673851920779E-2</v>
      </c>
      <c r="AJ78" s="3">
        <f t="shared" si="119"/>
        <v>0.10023039096423425</v>
      </c>
      <c r="AK78" s="3">
        <f t="shared" si="120"/>
        <v>0.15383383566518272</v>
      </c>
      <c r="AL78" s="3">
        <f t="shared" si="121"/>
        <v>0.10329862628933573</v>
      </c>
      <c r="AM78" s="3">
        <f t="shared" si="122"/>
        <v>0.22032222597296947</v>
      </c>
      <c r="AN78" s="3">
        <f t="shared" si="123"/>
        <v>8.7850855991536969E-3</v>
      </c>
      <c r="AO78" s="3">
        <f t="shared" si="124"/>
        <v>0.11057145197288309</v>
      </c>
      <c r="AP78" s="3">
        <f t="shared" si="125"/>
        <v>0.14108096385023805</v>
      </c>
      <c r="AQ78" s="3">
        <f t="shared" si="126"/>
        <v>0.17406913825703574</v>
      </c>
      <c r="AR78" s="3">
        <f t="shared" si="127"/>
        <v>7.6542427544769365E-2</v>
      </c>
      <c r="AS78" s="3">
        <f t="shared" si="128"/>
        <v>0.15052498184419794</v>
      </c>
      <c r="AT78" s="3">
        <f t="shared" si="129"/>
        <v>7.0767531030635822E-2</v>
      </c>
      <c r="AV78" s="1"/>
      <c r="AW78" s="4">
        <f t="shared" si="130"/>
        <v>-0.57127210175374088</v>
      </c>
      <c r="AX78" s="4">
        <f t="shared" si="131"/>
        <v>-0.82573604623995422</v>
      </c>
      <c r="AY78" s="4">
        <f t="shared" si="132"/>
        <v>-0.59999552330513151</v>
      </c>
      <c r="AZ78" s="4">
        <f t="shared" si="133"/>
        <v>-0.42003506766074172</v>
      </c>
      <c r="BA78" s="4">
        <f t="shared" si="134"/>
        <v>-0.57024573027218761</v>
      </c>
      <c r="BB78" s="4">
        <f t="shared" si="135"/>
        <v>-1.0452807505828308</v>
      </c>
      <c r="BC78" s="4">
        <f t="shared" si="136"/>
        <v>-0.56736788761187418</v>
      </c>
      <c r="BD78" s="4">
        <f>627.5095*(DH78-DI78-DJ78)</f>
        <v>-1.0438290970743909</v>
      </c>
      <c r="BE78" s="4">
        <f t="shared" si="170"/>
        <v>-0.87253445286738207</v>
      </c>
      <c r="BF78" s="4">
        <f t="shared" si="138"/>
        <v>-0.85990969779439974</v>
      </c>
      <c r="BG78" s="4">
        <f t="shared" si="139"/>
        <v>-0.7296591924382142</v>
      </c>
      <c r="BH78" s="4">
        <f t="shared" si="140"/>
        <v>-0.65600688949490826</v>
      </c>
      <c r="BI78" s="4">
        <f t="shared" si="141"/>
        <v>-0.94322299768369611</v>
      </c>
      <c r="BJ78" s="4">
        <f t="shared" si="142"/>
        <v>-0.64570688393211118</v>
      </c>
      <c r="BK78" s="4">
        <f t="shared" si="143"/>
        <v>-0.67712770717079018</v>
      </c>
      <c r="BL78" s="4">
        <f t="shared" si="144"/>
        <v>-0.73281117580007471</v>
      </c>
      <c r="BM78" s="4">
        <f t="shared" si="145"/>
        <v>-0.84901546709272202</v>
      </c>
      <c r="BN78" s="4">
        <f t="shared" si="146"/>
        <v>-0.80764684053899571</v>
      </c>
      <c r="BO78" s="4">
        <f t="shared" si="147"/>
        <v>-0.75041053124594159</v>
      </c>
      <c r="BP78" s="4">
        <f t="shared" si="148"/>
        <v>-0.78099156040532114</v>
      </c>
      <c r="BQ78" s="4">
        <f t="shared" si="149"/>
        <v>-0.83950394853330212</v>
      </c>
      <c r="BR78" s="4">
        <f t="shared" si="150"/>
        <v>-0.83309381600383314</v>
      </c>
      <c r="BS78" s="4">
        <f t="shared" si="151"/>
        <v>-0.94332018950649743</v>
      </c>
      <c r="BT78" s="4">
        <f t="shared" si="152"/>
        <v>-0.92351959911428005</v>
      </c>
      <c r="BU78" s="4">
        <f t="shared" si="153"/>
        <v>-0.60408582287373747</v>
      </c>
      <c r="BV78" s="4">
        <f t="shared" si="154"/>
        <v>-0.90123171669508373</v>
      </c>
      <c r="BW78" s="4">
        <f t="shared" si="155"/>
        <v>-0.81211883845437971</v>
      </c>
      <c r="BX78" s="4">
        <f t="shared" si="156"/>
        <v>-0.79940881991380774</v>
      </c>
      <c r="BY78" s="4">
        <f t="shared" si="157"/>
        <v>-0.91161850179389836</v>
      </c>
      <c r="BZ78" s="4">
        <f t="shared" si="158"/>
        <v>-0.87720778468158489</v>
      </c>
      <c r="CA78" s="4">
        <f t="shared" si="159"/>
        <v>-0.82360433998063642</v>
      </c>
      <c r="CB78" s="4">
        <f t="shared" si="160"/>
        <v>-0.87413954935648341</v>
      </c>
      <c r="CC78" s="4">
        <f t="shared" si="161"/>
        <v>-0.75711594967284968</v>
      </c>
      <c r="CD78" s="4">
        <f t="shared" si="162"/>
        <v>-0.98622326124497284</v>
      </c>
      <c r="CE78" s="4">
        <f t="shared" si="163"/>
        <v>-0.86686672367293605</v>
      </c>
      <c r="CF78" s="4">
        <f t="shared" si="164"/>
        <v>-0.83635721179558109</v>
      </c>
      <c r="CG78" s="4">
        <f t="shared" si="165"/>
        <v>-0.8033690373887834</v>
      </c>
      <c r="CH78" s="4">
        <f t="shared" si="166"/>
        <v>-0.90089574810104978</v>
      </c>
      <c r="CI78" s="4">
        <f t="shared" si="167"/>
        <v>-0.8269131938016212</v>
      </c>
      <c r="CJ78" s="4">
        <f t="shared" si="168"/>
        <v>-0.90667064461518332</v>
      </c>
      <c r="CL78" t="s">
        <v>42</v>
      </c>
      <c r="CM78">
        <v>-203.62585781474101</v>
      </c>
      <c r="CN78">
        <v>-163.685412794895</v>
      </c>
      <c r="CO78">
        <v>-39.939534639841</v>
      </c>
      <c r="CP78">
        <v>-206.09531130081601</v>
      </c>
      <c r="CQ78">
        <v>-165.667294290999</v>
      </c>
      <c r="CR78">
        <v>-40.426701115721002</v>
      </c>
      <c r="CS78">
        <v>-206.48922559757199</v>
      </c>
      <c r="CT78">
        <v>-165.99327387405799</v>
      </c>
      <c r="CU78">
        <v>-40.494995569825001</v>
      </c>
      <c r="CV78">
        <v>-205.12584546926101</v>
      </c>
      <c r="CW78">
        <v>-164.90435524595699</v>
      </c>
      <c r="CX78">
        <v>-40.220820854844</v>
      </c>
      <c r="CY78">
        <v>-206.66042894901801</v>
      </c>
      <c r="CZ78">
        <v>-166.123432593204</v>
      </c>
      <c r="DA78">
        <v>-40.536087611436002</v>
      </c>
      <c r="DB78">
        <v>-206.34490492258101</v>
      </c>
      <c r="DC78">
        <v>-165.87474156364399</v>
      </c>
      <c r="DD78">
        <v>-40.468497598098999</v>
      </c>
      <c r="DE78">
        <v>-206.53858012235401</v>
      </c>
      <c r="DF78">
        <v>-166.03017114873001</v>
      </c>
      <c r="DG78">
        <v>-40.507504815380003</v>
      </c>
      <c r="DH78">
        <v>-206.74676074594399</v>
      </c>
      <c r="DI78" s="22">
        <v>-166.21068584989399</v>
      </c>
      <c r="DJ78">
        <v>-40.534411448569003</v>
      </c>
      <c r="DK78">
        <v>-206.949752228557</v>
      </c>
      <c r="DL78">
        <v>-166.37099600562399</v>
      </c>
      <c r="DM78">
        <v>-40.577365750832001</v>
      </c>
      <c r="DN78">
        <v>-206.74729165315901</v>
      </c>
      <c r="DO78">
        <v>-166.20021703229401</v>
      </c>
      <c r="DP78">
        <v>-40.545704267590999</v>
      </c>
      <c r="DQ78">
        <v>-206.52666791294999</v>
      </c>
      <c r="DR78">
        <v>-166.02155880322999</v>
      </c>
      <c r="DS78">
        <v>-40.50394632383</v>
      </c>
      <c r="DT78">
        <v>-206.586988918332</v>
      </c>
      <c r="DU78">
        <v>-166.07954795598201</v>
      </c>
      <c r="DV78">
        <v>-40.506395548870998</v>
      </c>
      <c r="DW78">
        <v>-206.394534340343</v>
      </c>
      <c r="DX78">
        <v>-165.91416061278301</v>
      </c>
      <c r="DY78">
        <v>-40.478870606096997</v>
      </c>
      <c r="DZ78">
        <v>-206.530713998294</v>
      </c>
      <c r="EA78">
        <v>-166.023713059767</v>
      </c>
      <c r="EB78">
        <v>-40.505971939151003</v>
      </c>
      <c r="EC78">
        <v>-206.52328728767401</v>
      </c>
      <c r="ED78">
        <v>-166.014446179055</v>
      </c>
      <c r="EE78">
        <v>-40.507762036975997</v>
      </c>
      <c r="EF78">
        <v>-206.53124729507701</v>
      </c>
      <c r="EG78">
        <v>-166.024092752016</v>
      </c>
      <c r="EH78">
        <v>-40.505986734166001</v>
      </c>
      <c r="EI78">
        <v>-206.727808051517</v>
      </c>
      <c r="EJ78">
        <v>-166.18417964438399</v>
      </c>
      <c r="EK78">
        <v>-40.542275414919999</v>
      </c>
      <c r="EL78">
        <v>-206.701801608518</v>
      </c>
      <c r="EM78">
        <v>-166.16299363097801</v>
      </c>
      <c r="EN78">
        <v>-40.537520910426998</v>
      </c>
      <c r="EO78">
        <v>-206.52325823244999</v>
      </c>
      <c r="EP78">
        <v>-166.019319708875</v>
      </c>
      <c r="EQ78">
        <v>-40.502742668323002</v>
      </c>
      <c r="ER78">
        <v>-206.51919004268299</v>
      </c>
      <c r="ES78">
        <v>-166.01680180182399</v>
      </c>
      <c r="ET78">
        <v>-40.501143651637001</v>
      </c>
      <c r="EU78">
        <v>-206.514766379929</v>
      </c>
      <c r="EV78">
        <v>-166.01445833240001</v>
      </c>
      <c r="EW78">
        <v>-40.498970212884998</v>
      </c>
      <c r="EX78">
        <v>-206.51352788079001</v>
      </c>
      <c r="EY78">
        <v>-166.00343245895701</v>
      </c>
      <c r="EZ78">
        <v>-40.508767802385002</v>
      </c>
      <c r="FA78">
        <v>-206.54430096293501</v>
      </c>
      <c r="FB78">
        <v>-166.028632163727</v>
      </c>
      <c r="FC78">
        <v>-40.514165522859997</v>
      </c>
      <c r="FD78">
        <v>-206.60928166240001</v>
      </c>
      <c r="FE78">
        <v>-166.0889783561</v>
      </c>
      <c r="FF78">
        <v>-40.518831584200001</v>
      </c>
      <c r="FG78">
        <v>-206.82488838171301</v>
      </c>
      <c r="FH78">
        <v>-166.26184151515301</v>
      </c>
      <c r="FI78">
        <v>-40.562084194564001</v>
      </c>
      <c r="FJ78">
        <v>-206.52845155950001</v>
      </c>
      <c r="FK78">
        <v>-166.0314458233</v>
      </c>
      <c r="FL78">
        <v>-40.495569532099999</v>
      </c>
      <c r="FM78">
        <v>-206.72586391183</v>
      </c>
      <c r="FN78">
        <v>-166.185918292004</v>
      </c>
      <c r="FO78">
        <v>-40.538651426130997</v>
      </c>
      <c r="FP78">
        <v>-206.45432268000201</v>
      </c>
      <c r="FQ78">
        <v>-165.95907654742999</v>
      </c>
      <c r="FR78">
        <v>-40.493972193579999</v>
      </c>
      <c r="FS78">
        <v>-206.41479204104999</v>
      </c>
      <c r="FT78">
        <v>-165.928792828913</v>
      </c>
      <c r="FU78">
        <v>-40.484546455641997</v>
      </c>
      <c r="FV78">
        <v>-206.49918147603799</v>
      </c>
      <c r="FW78">
        <v>-166.00153272509399</v>
      </c>
      <c r="FX78">
        <v>-40.496250831414997</v>
      </c>
      <c r="FY78">
        <v>-206.42058525209799</v>
      </c>
      <c r="FZ78">
        <v>-165.92683633241001</v>
      </c>
      <c r="GA78">
        <v>-40.492436422681997</v>
      </c>
      <c r="GB78">
        <v>-206.21885270197399</v>
      </c>
      <c r="GC78">
        <v>-165.76272289834901</v>
      </c>
      <c r="GD78">
        <v>-40.454736773640001</v>
      </c>
      <c r="GE78">
        <v>-206.370200225422</v>
      </c>
      <c r="GF78">
        <v>-165.88714040017601</v>
      </c>
      <c r="GG78">
        <v>-40.481853284229999</v>
      </c>
      <c r="GH78">
        <v>-206.560602146235</v>
      </c>
      <c r="GI78">
        <v>-166.03465922776701</v>
      </c>
      <c r="GJ78">
        <v>-40.524371271725997</v>
      </c>
      <c r="GK78">
        <v>-206.19893841999999</v>
      </c>
      <c r="GL78">
        <v>-165.74590035</v>
      </c>
      <c r="GM78">
        <v>-40.451656630000002</v>
      </c>
      <c r="GN78">
        <v>-206.33985681999999</v>
      </c>
      <c r="GO78">
        <v>-165.83460084999999</v>
      </c>
      <c r="GP78">
        <v>-40.503923149999999</v>
      </c>
      <c r="GQ78">
        <v>-206.36436259000001</v>
      </c>
      <c r="GR78">
        <v>-165.85904948999999</v>
      </c>
      <c r="GS78">
        <v>-40.504032850000002</v>
      </c>
      <c r="GT78">
        <v>-206.6968604532</v>
      </c>
      <c r="GU78">
        <v>-166.15692826200001</v>
      </c>
      <c r="GV78">
        <v>-40.538496522499997</v>
      </c>
      <c r="GW78">
        <v>-206.17933522999999</v>
      </c>
      <c r="GX78">
        <v>-165.73033903000001</v>
      </c>
      <c r="GY78">
        <v>-40.447678430000003</v>
      </c>
      <c r="GZ78">
        <v>-206.39122952691599</v>
      </c>
      <c r="HA78">
        <v>-165.90405935639399</v>
      </c>
      <c r="HB78">
        <v>-40.485725298939002</v>
      </c>
    </row>
    <row r="79" spans="1:210" ht="17" x14ac:dyDescent="0.25">
      <c r="A79" s="5">
        <v>8</v>
      </c>
      <c r="B79" t="s">
        <v>39</v>
      </c>
      <c r="C79" t="s">
        <v>2</v>
      </c>
      <c r="D79" t="s">
        <v>1</v>
      </c>
      <c r="E79" s="3">
        <v>1.25</v>
      </c>
      <c r="F79" s="2">
        <v>-0.7860451683436438</v>
      </c>
      <c r="G79" s="3">
        <f t="shared" si="90"/>
        <v>0.30846715447942546</v>
      </c>
      <c r="H79" s="3">
        <f t="shared" si="91"/>
        <v>0.13644879728515347</v>
      </c>
      <c r="I79" s="3">
        <f t="shared" si="92"/>
        <v>0.28065249471119436</v>
      </c>
      <c r="J79" s="3">
        <f t="shared" si="93"/>
        <v>0.48238788580308811</v>
      </c>
      <c r="K79" s="3">
        <f t="shared" si="94"/>
        <v>0.39563839408913953</v>
      </c>
      <c r="L79" s="3">
        <f t="shared" si="95"/>
        <v>3.6837658850696897E-4</v>
      </c>
      <c r="M79" s="3">
        <f t="shared" si="96"/>
        <v>0.4201616699201462</v>
      </c>
      <c r="N79" s="3">
        <f t="shared" si="97"/>
        <v>3.9172037335288179E-2</v>
      </c>
      <c r="O79" s="3">
        <f t="shared" si="98"/>
        <v>0.14089424150210261</v>
      </c>
      <c r="P79" s="3">
        <f t="shared" si="99"/>
        <v>0.12296542786683617</v>
      </c>
      <c r="Q79" s="3">
        <f t="shared" si="100"/>
        <v>0.1877754047201472</v>
      </c>
      <c r="R79" s="3">
        <f t="shared" si="101"/>
        <v>0.17674977665055025</v>
      </c>
      <c r="S79" s="3">
        <f t="shared" si="102"/>
        <v>6.4356098317947086E-2</v>
      </c>
      <c r="T79" s="3">
        <f t="shared" si="103"/>
        <v>0.33959268995246045</v>
      </c>
      <c r="U79" s="3">
        <f t="shared" si="104"/>
        <v>0.31226970205067134</v>
      </c>
      <c r="V79" s="3">
        <f t="shared" si="105"/>
        <v>0.25652956302762209</v>
      </c>
      <c r="W79" s="3">
        <f t="shared" si="106"/>
        <v>0.12617445623546464</v>
      </c>
      <c r="X79" s="3">
        <f t="shared" si="107"/>
        <v>0.15539575638321412</v>
      </c>
      <c r="Y79" s="3">
        <f t="shared" si="108"/>
        <v>0.17403730409104357</v>
      </c>
      <c r="Z79" s="3">
        <f t="shared" si="109"/>
        <v>0.15536155901093585</v>
      </c>
      <c r="AA79" s="3">
        <f t="shared" si="110"/>
        <v>0.12014474442348455</v>
      </c>
      <c r="AB79" s="3">
        <f t="shared" si="111"/>
        <v>0.16466571076494285</v>
      </c>
      <c r="AC79" s="3">
        <f t="shared" si="112"/>
        <v>4.7232727635092231E-2</v>
      </c>
      <c r="AD79" s="3">
        <f t="shared" si="113"/>
        <v>3.7629647924672049E-2</v>
      </c>
      <c r="AE79" s="3">
        <f t="shared" si="114"/>
        <v>0.36693560943919967</v>
      </c>
      <c r="AF79" s="3">
        <f t="shared" si="115"/>
        <v>4.4876880635324468E-2</v>
      </c>
      <c r="AG79" s="3">
        <f t="shared" si="116"/>
        <v>0.14135548546325516</v>
      </c>
      <c r="AH79" s="3">
        <f t="shared" si="117"/>
        <v>0.17486567061000025</v>
      </c>
      <c r="AI79" s="3">
        <f t="shared" si="118"/>
        <v>6.793656962228567E-2</v>
      </c>
      <c r="AJ79" s="3">
        <f t="shared" si="119"/>
        <v>6.3378589109687189E-2</v>
      </c>
      <c r="AK79" s="3">
        <f t="shared" si="120"/>
        <v>0.11469892959079009</v>
      </c>
      <c r="AL79" s="3">
        <f t="shared" si="121"/>
        <v>0.10036515492058384</v>
      </c>
      <c r="AM79" s="3">
        <f t="shared" si="122"/>
        <v>0.20631535424525171</v>
      </c>
      <c r="AN79" s="3">
        <f t="shared" si="123"/>
        <v>3.0738334195439365E-2</v>
      </c>
      <c r="AO79" s="3">
        <f t="shared" si="124"/>
        <v>0.10150760497499478</v>
      </c>
      <c r="AP79" s="3">
        <f t="shared" si="125"/>
        <v>0.12877289274982096</v>
      </c>
      <c r="AQ79" s="3">
        <f t="shared" si="126"/>
        <v>0.15344029121600899</v>
      </c>
      <c r="AR79" s="3">
        <f t="shared" si="127"/>
        <v>4.6561053395764551E-2</v>
      </c>
      <c r="AS79" s="3">
        <f t="shared" si="128"/>
        <v>0.13424477560561165</v>
      </c>
      <c r="AT79" s="3">
        <f t="shared" si="129"/>
        <v>6.2138838675941943E-2</v>
      </c>
      <c r="AV79" s="1"/>
      <c r="AW79" s="4">
        <f t="shared" si="130"/>
        <v>-0.47757801386421833</v>
      </c>
      <c r="AX79" s="4">
        <f t="shared" si="131"/>
        <v>-0.64959637105849033</v>
      </c>
      <c r="AY79" s="4">
        <f t="shared" si="132"/>
        <v>-0.50539267363244944</v>
      </c>
      <c r="AZ79" s="4">
        <f t="shared" si="133"/>
        <v>-0.30365728254055568</v>
      </c>
      <c r="BA79" s="4">
        <f t="shared" si="134"/>
        <v>-0.39040677425450426</v>
      </c>
      <c r="BB79" s="4">
        <f t="shared" si="135"/>
        <v>-0.78641354493215077</v>
      </c>
      <c r="BC79" s="4">
        <f t="shared" si="136"/>
        <v>-0.3658834984234976</v>
      </c>
      <c r="BD79" s="4">
        <f t="shared" si="137"/>
        <v>-0.82521720567893198</v>
      </c>
      <c r="BE79" s="4">
        <f t="shared" si="170"/>
        <v>-0.64515092684154118</v>
      </c>
      <c r="BF79" s="4">
        <f t="shared" si="138"/>
        <v>-0.66307974047680762</v>
      </c>
      <c r="BG79" s="4">
        <f t="shared" si="139"/>
        <v>-0.5982697636234966</v>
      </c>
      <c r="BH79" s="4">
        <f t="shared" si="140"/>
        <v>-0.60929539169309355</v>
      </c>
      <c r="BI79" s="4">
        <f t="shared" si="141"/>
        <v>-0.72168907002569671</v>
      </c>
      <c r="BJ79" s="4">
        <f t="shared" si="142"/>
        <v>-0.44645247839118335</v>
      </c>
      <c r="BK79" s="4">
        <f t="shared" si="143"/>
        <v>-0.47377546629297246</v>
      </c>
      <c r="BL79" s="4">
        <f t="shared" si="144"/>
        <v>-0.52951560531602171</v>
      </c>
      <c r="BM79" s="4">
        <f t="shared" si="145"/>
        <v>-0.65987071210817916</v>
      </c>
      <c r="BN79" s="4">
        <f t="shared" si="146"/>
        <v>-0.63064941196042967</v>
      </c>
      <c r="BO79" s="4">
        <f t="shared" si="147"/>
        <v>-0.61200786425260023</v>
      </c>
      <c r="BP79" s="4">
        <f t="shared" si="148"/>
        <v>-0.63068360933270795</v>
      </c>
      <c r="BQ79" s="4">
        <f t="shared" si="149"/>
        <v>-0.66590042392015925</v>
      </c>
      <c r="BR79" s="4">
        <f t="shared" si="150"/>
        <v>-0.62137945757870094</v>
      </c>
      <c r="BS79" s="4">
        <f t="shared" si="151"/>
        <v>-0.73881244070855157</v>
      </c>
      <c r="BT79" s="4">
        <f t="shared" si="152"/>
        <v>-0.74841552041897175</v>
      </c>
      <c r="BU79" s="4">
        <f t="shared" si="153"/>
        <v>-0.41910955890444412</v>
      </c>
      <c r="BV79" s="4">
        <f t="shared" si="154"/>
        <v>-0.74116828770831933</v>
      </c>
      <c r="BW79" s="4">
        <f t="shared" si="155"/>
        <v>-0.64468968288038864</v>
      </c>
      <c r="BX79" s="4">
        <f t="shared" si="156"/>
        <v>-0.61117949773364355</v>
      </c>
      <c r="BY79" s="4">
        <f t="shared" si="157"/>
        <v>-0.71810859872135813</v>
      </c>
      <c r="BZ79" s="4">
        <f t="shared" si="158"/>
        <v>-0.72266657923395661</v>
      </c>
      <c r="CA79" s="4">
        <f t="shared" si="159"/>
        <v>-0.67134623875285371</v>
      </c>
      <c r="CB79" s="4">
        <f t="shared" si="160"/>
        <v>-0.68568001342305995</v>
      </c>
      <c r="CC79" s="4">
        <f t="shared" si="161"/>
        <v>-0.57972981409839208</v>
      </c>
      <c r="CD79" s="4">
        <f t="shared" si="162"/>
        <v>-0.75530683414820443</v>
      </c>
      <c r="CE79" s="4">
        <f t="shared" si="163"/>
        <v>-0.68453756336864902</v>
      </c>
      <c r="CF79" s="4">
        <f t="shared" si="164"/>
        <v>-0.65727227559382284</v>
      </c>
      <c r="CG79" s="4">
        <f t="shared" si="165"/>
        <v>-0.6326048771276348</v>
      </c>
      <c r="CH79" s="4">
        <f t="shared" si="166"/>
        <v>-0.73948411494787925</v>
      </c>
      <c r="CI79" s="4">
        <f t="shared" si="167"/>
        <v>-0.65180039273803214</v>
      </c>
      <c r="CJ79" s="4">
        <f t="shared" si="168"/>
        <v>-0.72390632966770185</v>
      </c>
      <c r="CL79" t="s">
        <v>41</v>
      </c>
      <c r="CM79">
        <v>-203.62559187954901</v>
      </c>
      <c r="CN79">
        <v>-163.68533321987599</v>
      </c>
      <c r="CO79">
        <v>-39.939497590694998</v>
      </c>
      <c r="CP79">
        <v>-206.09492437916401</v>
      </c>
      <c r="CQ79">
        <v>-165.667250410843</v>
      </c>
      <c r="CR79">
        <v>-40.426638770653</v>
      </c>
      <c r="CS79">
        <v>-206.48905713110699</v>
      </c>
      <c r="CT79">
        <v>-165.99326069867701</v>
      </c>
      <c r="CU79">
        <v>-40.494991037972</v>
      </c>
      <c r="CV79">
        <v>-205.12566108498299</v>
      </c>
      <c r="CW79">
        <v>-164.90435516263199</v>
      </c>
      <c r="CX79">
        <v>-40.220822013689002</v>
      </c>
      <c r="CY79">
        <v>-206.66014341461801</v>
      </c>
      <c r="CZ79">
        <v>-166.123432305899</v>
      </c>
      <c r="DA79">
        <v>-40.536088955948003</v>
      </c>
      <c r="DB79">
        <v>-206.34449300799099</v>
      </c>
      <c r="DC79">
        <v>-165.87474108828201</v>
      </c>
      <c r="DD79">
        <v>-40.468498690004999</v>
      </c>
      <c r="DE79">
        <v>-206.53826044456801</v>
      </c>
      <c r="DF79">
        <v>-166.03017081557101</v>
      </c>
      <c r="DG79">
        <v>-40.507506556552002</v>
      </c>
      <c r="DH79">
        <v>-206.74641079767099</v>
      </c>
      <c r="DI79">
        <v>-166.21068417238601</v>
      </c>
      <c r="DJ79">
        <v>-40.534411558014</v>
      </c>
      <c r="DK79">
        <v>-206.94938829789501</v>
      </c>
      <c r="DL79">
        <v>-166.37099432226699</v>
      </c>
      <c r="DM79">
        <v>-40.577365862226003</v>
      </c>
      <c r="DN79">
        <v>-206.74697816259601</v>
      </c>
      <c r="DO79">
        <v>-166.20021646721099</v>
      </c>
      <c r="DP79">
        <v>-40.545705010600997</v>
      </c>
      <c r="DQ79">
        <v>-206.52645910462101</v>
      </c>
      <c r="DR79">
        <v>-166.02155828103301</v>
      </c>
      <c r="DS79">
        <v>-40.503947420072002</v>
      </c>
      <c r="DT79">
        <v>-206.586913983594</v>
      </c>
      <c r="DU79">
        <v>-166.07954705341999</v>
      </c>
      <c r="DV79">
        <v>-40.506395956201999</v>
      </c>
      <c r="DW79">
        <v>-206.39418208193899</v>
      </c>
      <c r="DX79">
        <v>-165.91416031223801</v>
      </c>
      <c r="DY79">
        <v>-40.478871685008997</v>
      </c>
      <c r="DZ79">
        <v>-206.530397952545</v>
      </c>
      <c r="EA79">
        <v>-166.02371288892701</v>
      </c>
      <c r="EB79">
        <v>-40.505973596335998</v>
      </c>
      <c r="EC79">
        <v>-206.52296466716999</v>
      </c>
      <c r="ED79">
        <v>-166.01444597419899</v>
      </c>
      <c r="EE79">
        <v>-40.507763683737998</v>
      </c>
      <c r="EF79">
        <v>-206.530924770789</v>
      </c>
      <c r="EG79">
        <v>-166.024092674408</v>
      </c>
      <c r="EH79">
        <v>-40.505988259585997</v>
      </c>
      <c r="EI79">
        <v>-206.72750695585401</v>
      </c>
      <c r="EJ79">
        <v>-166.184179159839</v>
      </c>
      <c r="EK79">
        <v>-40.542276225142999</v>
      </c>
      <c r="EL79">
        <v>-206.701520045385</v>
      </c>
      <c r="EM79">
        <v>-166.16299324064099</v>
      </c>
      <c r="EN79">
        <v>-40.537521800976002</v>
      </c>
      <c r="EO79">
        <v>-206.52303843086801</v>
      </c>
      <c r="EP79">
        <v>-166.01931933361701</v>
      </c>
      <c r="EQ79">
        <v>-40.502743800678999</v>
      </c>
      <c r="ER79">
        <v>-206.518951540888</v>
      </c>
      <c r="ES79">
        <v>-166.01680156828601</v>
      </c>
      <c r="ET79">
        <v>-40.501144914336997</v>
      </c>
      <c r="EU79">
        <v>-206.51449115864901</v>
      </c>
      <c r="EV79">
        <v>-166.01445824277599</v>
      </c>
      <c r="EW79">
        <v>-40.498971736043998</v>
      </c>
      <c r="EX79">
        <v>-206.51319186343099</v>
      </c>
      <c r="EY79">
        <v>-166.00343226951</v>
      </c>
      <c r="EZ79">
        <v>-40.508769362765001</v>
      </c>
      <c r="FA79">
        <v>-206.543975894689</v>
      </c>
      <c r="FB79">
        <v>-166.02863184992</v>
      </c>
      <c r="FC79">
        <v>-40.514166672249999</v>
      </c>
      <c r="FD79">
        <v>-206.6090028548</v>
      </c>
      <c r="FE79">
        <v>-166.0889791738</v>
      </c>
      <c r="FF79">
        <v>-40.518831005000003</v>
      </c>
      <c r="FG79">
        <v>-206.82459461234299</v>
      </c>
      <c r="FH79">
        <v>-166.261841267048</v>
      </c>
      <c r="FI79">
        <v>-40.562085451727</v>
      </c>
      <c r="FJ79">
        <v>-206.52819751120001</v>
      </c>
      <c r="FK79">
        <v>-166.0314463789</v>
      </c>
      <c r="FL79">
        <v>-40.495570005499999</v>
      </c>
      <c r="FM79">
        <v>-206.725598664198</v>
      </c>
      <c r="FN79">
        <v>-166.185918157033</v>
      </c>
      <c r="FO79">
        <v>-40.538653128801997</v>
      </c>
      <c r="FP79">
        <v>-206.45401712675499</v>
      </c>
      <c r="FQ79">
        <v>-165.959073059453</v>
      </c>
      <c r="FR79">
        <v>-40.493970090815999</v>
      </c>
      <c r="FS79">
        <v>-206.41448126967501</v>
      </c>
      <c r="FT79">
        <v>-165.92879104862701</v>
      </c>
      <c r="FU79">
        <v>-40.484545842199999</v>
      </c>
      <c r="FV79">
        <v>-206.498930318676</v>
      </c>
      <c r="FW79">
        <v>-166.001529524261</v>
      </c>
      <c r="FX79">
        <v>-40.496249151962999</v>
      </c>
      <c r="FY79">
        <v>-206.420331293256</v>
      </c>
      <c r="FZ79">
        <v>-165.92682977040599</v>
      </c>
      <c r="GA79">
        <v>-40.492431664563</v>
      </c>
      <c r="GB79">
        <v>-206.21854013634999</v>
      </c>
      <c r="GC79">
        <v>-165.762716233145</v>
      </c>
      <c r="GD79">
        <v>-40.454731202594999</v>
      </c>
      <c r="GE79">
        <v>-206.36990599439599</v>
      </c>
      <c r="GF79">
        <v>-165.88713401356799</v>
      </c>
      <c r="GG79">
        <v>-40.481848122601001</v>
      </c>
      <c r="GH79">
        <v>-206.560221567425</v>
      </c>
      <c r="GI79">
        <v>-166.034652398124</v>
      </c>
      <c r="GJ79">
        <v>-40.524365511294</v>
      </c>
      <c r="GK79">
        <v>-206.19864906000001</v>
      </c>
      <c r="GL79">
        <v>-165.74590535999999</v>
      </c>
      <c r="GM79">
        <v>-40.45165282</v>
      </c>
      <c r="GN79">
        <v>-206.33952977000001</v>
      </c>
      <c r="GO79">
        <v>-165.83458044</v>
      </c>
      <c r="GP79">
        <v>-40.503901900000002</v>
      </c>
      <c r="GQ79">
        <v>-206.36405422999999</v>
      </c>
      <c r="GR79">
        <v>-165.85903175000001</v>
      </c>
      <c r="GS79">
        <v>-40.504014359999999</v>
      </c>
      <c r="GT79">
        <v>-206.69660292809999</v>
      </c>
      <c r="GU79">
        <v>-166.15693095680001</v>
      </c>
      <c r="GV79">
        <v>-40.538493528399997</v>
      </c>
      <c r="GW79">
        <v>-206.17905757</v>
      </c>
      <c r="GX79">
        <v>-165.73034415000001</v>
      </c>
      <c r="GY79">
        <v>-40.447674710000001</v>
      </c>
      <c r="GZ79">
        <v>-206.390930040044</v>
      </c>
      <c r="HA79">
        <v>-165.904054101116</v>
      </c>
      <c r="HB79">
        <v>-40.485722320808001</v>
      </c>
    </row>
    <row r="80" spans="1:210" ht="17" x14ac:dyDescent="0.25">
      <c r="A80" s="5">
        <v>8</v>
      </c>
      <c r="B80" t="s">
        <v>39</v>
      </c>
      <c r="C80" t="s">
        <v>2</v>
      </c>
      <c r="D80" t="s">
        <v>1</v>
      </c>
      <c r="E80" s="3">
        <v>1.5</v>
      </c>
      <c r="F80" s="2">
        <v>-0.50138275557075018</v>
      </c>
      <c r="G80" s="3">
        <f t="shared" si="90"/>
        <v>0.20025597348222279</v>
      </c>
      <c r="H80" s="3">
        <f t="shared" si="91"/>
        <v>8.9603652193963157E-2</v>
      </c>
      <c r="I80" s="3">
        <f t="shared" si="92"/>
        <v>0.16704564943131045</v>
      </c>
      <c r="J80" s="3">
        <f t="shared" si="93"/>
        <v>0.43994636832098688</v>
      </c>
      <c r="K80" s="3">
        <f t="shared" si="94"/>
        <v>0.32751056839048276</v>
      </c>
      <c r="L80" s="3">
        <f t="shared" si="95"/>
        <v>7.4703882763864915E-2</v>
      </c>
      <c r="M80" s="3">
        <f t="shared" si="96"/>
        <v>0.39682080051790031</v>
      </c>
      <c r="N80" s="3">
        <f t="shared" si="97"/>
        <v>2.0319764726473677E-2</v>
      </c>
      <c r="O80" s="3">
        <f t="shared" si="98"/>
        <v>0.16701879702071698</v>
      </c>
      <c r="P80" s="3">
        <f t="shared" si="99"/>
        <v>0.15024061933457078</v>
      </c>
      <c r="Q80" s="3">
        <f t="shared" si="100"/>
        <v>0.11192671719828517</v>
      </c>
      <c r="R80" s="3">
        <f t="shared" si="101"/>
        <v>3.7447432049180829E-2</v>
      </c>
      <c r="S80" s="3">
        <f t="shared" si="102"/>
        <v>9.7829106964618162E-2</v>
      </c>
      <c r="T80" s="3">
        <f t="shared" si="103"/>
        <v>0.32156532376718039</v>
      </c>
      <c r="U80" s="3">
        <f t="shared" si="104"/>
        <v>0.29927403269425035</v>
      </c>
      <c r="V80" s="3">
        <f t="shared" si="105"/>
        <v>0.24709509733905655</v>
      </c>
      <c r="W80" s="3">
        <f t="shared" si="106"/>
        <v>0.14453948969773189</v>
      </c>
      <c r="X80" s="3">
        <f t="shared" si="107"/>
        <v>0.15767637159149067</v>
      </c>
      <c r="Y80" s="3">
        <f t="shared" si="108"/>
        <v>0.10661066881283177</v>
      </c>
      <c r="Z80" s="3">
        <f t="shared" si="109"/>
        <v>0.1009431021522213</v>
      </c>
      <c r="AA80" s="3">
        <f t="shared" si="110"/>
        <v>8.9426791160981178E-2</v>
      </c>
      <c r="AB80" s="3">
        <f t="shared" si="111"/>
        <v>0.16645662446113269</v>
      </c>
      <c r="AC80" s="3">
        <f t="shared" si="112"/>
        <v>6.0505054007750914E-2</v>
      </c>
      <c r="AD80" s="3">
        <f t="shared" si="113"/>
        <v>3.0413030456322154E-2</v>
      </c>
      <c r="AE80" s="3">
        <f t="shared" si="114"/>
        <v>0.36874049650181739</v>
      </c>
      <c r="AF80" s="3">
        <f t="shared" si="115"/>
        <v>9.7936958086085601E-3</v>
      </c>
      <c r="AG80" s="3">
        <f t="shared" si="116"/>
        <v>0.11003713988974617</v>
      </c>
      <c r="AH80" s="3">
        <f t="shared" si="117"/>
        <v>0.1540809975533845</v>
      </c>
      <c r="AI80" s="3">
        <f t="shared" si="118"/>
        <v>6.978349920289012E-2</v>
      </c>
      <c r="AJ80" s="3">
        <f t="shared" si="119"/>
        <v>4.9843045745330716E-2</v>
      </c>
      <c r="AK80" s="3">
        <f t="shared" si="120"/>
        <v>7.4041012491910807E-2</v>
      </c>
      <c r="AL80" s="3">
        <f t="shared" si="121"/>
        <v>9.5520523977612848E-2</v>
      </c>
      <c r="AM80" s="3">
        <f t="shared" si="122"/>
        <v>0.18443552149804149</v>
      </c>
      <c r="AN80" s="3">
        <f t="shared" si="123"/>
        <v>6.1763134613598225E-2</v>
      </c>
      <c r="AO80" s="3">
        <f t="shared" si="124"/>
        <v>9.3777684755596169E-2</v>
      </c>
      <c r="AP80" s="3">
        <f t="shared" si="125"/>
        <v>0.12847268499647946</v>
      </c>
      <c r="AQ80" s="3">
        <f t="shared" si="126"/>
        <v>0.1419829645480204</v>
      </c>
      <c r="AR80" s="3">
        <f t="shared" si="127"/>
        <v>1.9447301952781326E-2</v>
      </c>
      <c r="AS80" s="3">
        <f t="shared" si="128"/>
        <v>0.12059744077531115</v>
      </c>
      <c r="AT80" s="3">
        <f t="shared" si="129"/>
        <v>4.9729923970283418E-2</v>
      </c>
      <c r="AV80" s="1"/>
      <c r="AW80" s="4">
        <f t="shared" si="130"/>
        <v>-0.30112678208852739</v>
      </c>
      <c r="AX80" s="4">
        <f t="shared" si="131"/>
        <v>-0.41177910337678703</v>
      </c>
      <c r="AY80" s="4">
        <f t="shared" si="132"/>
        <v>-0.33433710613943973</v>
      </c>
      <c r="AZ80" s="4">
        <f t="shared" si="133"/>
        <v>-6.1436387249763275E-2</v>
      </c>
      <c r="BA80" s="4">
        <f t="shared" si="134"/>
        <v>-0.1738721871802674</v>
      </c>
      <c r="BB80" s="4">
        <f t="shared" si="135"/>
        <v>-0.42667887280688527</v>
      </c>
      <c r="BC80" s="4">
        <f t="shared" si="136"/>
        <v>-0.10456195505284988</v>
      </c>
      <c r="BD80" s="4">
        <f t="shared" si="137"/>
        <v>-0.52170252029722386</v>
      </c>
      <c r="BE80" s="4">
        <f t="shared" si="170"/>
        <v>-0.3343639585500332</v>
      </c>
      <c r="BF80" s="4">
        <f t="shared" si="138"/>
        <v>-0.3511421362361794</v>
      </c>
      <c r="BG80" s="4">
        <f t="shared" si="139"/>
        <v>-0.38945603837246501</v>
      </c>
      <c r="BH80" s="4">
        <f t="shared" si="140"/>
        <v>-0.46393532352156935</v>
      </c>
      <c r="BI80" s="4">
        <f t="shared" si="141"/>
        <v>-0.40355364860613202</v>
      </c>
      <c r="BJ80" s="4">
        <f t="shared" si="142"/>
        <v>-0.17981743180356982</v>
      </c>
      <c r="BK80" s="4">
        <f t="shared" si="143"/>
        <v>-0.20210872287649986</v>
      </c>
      <c r="BL80" s="4">
        <f t="shared" si="144"/>
        <v>-0.25428765823169364</v>
      </c>
      <c r="BM80" s="4">
        <f t="shared" si="145"/>
        <v>-0.35684326587301829</v>
      </c>
      <c r="BN80" s="4">
        <f t="shared" si="146"/>
        <v>-0.34370638397925951</v>
      </c>
      <c r="BO80" s="4">
        <f t="shared" si="147"/>
        <v>-0.39477208675791842</v>
      </c>
      <c r="BP80" s="4">
        <f t="shared" si="148"/>
        <v>-0.40043965341852888</v>
      </c>
      <c r="BQ80" s="4">
        <f t="shared" si="149"/>
        <v>-0.411955964409769</v>
      </c>
      <c r="BR80" s="4">
        <f t="shared" si="150"/>
        <v>-0.3349261311096175</v>
      </c>
      <c r="BS80" s="4">
        <f t="shared" si="151"/>
        <v>-0.44087770156299927</v>
      </c>
      <c r="BT80" s="4">
        <f t="shared" si="152"/>
        <v>-0.47096972511442803</v>
      </c>
      <c r="BU80" s="4">
        <f t="shared" si="153"/>
        <v>-0.13264225906893276</v>
      </c>
      <c r="BV80" s="4">
        <f t="shared" si="154"/>
        <v>-0.49158905976214162</v>
      </c>
      <c r="BW80" s="4">
        <f t="shared" si="155"/>
        <v>-0.39134561568100401</v>
      </c>
      <c r="BX80" s="4">
        <f t="shared" si="156"/>
        <v>-0.34730175801736568</v>
      </c>
      <c r="BY80" s="4">
        <f t="shared" si="157"/>
        <v>-0.43159925636786006</v>
      </c>
      <c r="BZ80" s="4">
        <f t="shared" si="158"/>
        <v>-0.45153970982541947</v>
      </c>
      <c r="CA80" s="4">
        <f t="shared" si="159"/>
        <v>-0.42734174307883938</v>
      </c>
      <c r="CB80" s="4">
        <f t="shared" si="160"/>
        <v>-0.40586223159313733</v>
      </c>
      <c r="CC80" s="4">
        <f t="shared" si="161"/>
        <v>-0.31694723407270869</v>
      </c>
      <c r="CD80" s="4">
        <f t="shared" si="162"/>
        <v>-0.43961962095715196</v>
      </c>
      <c r="CE80" s="4">
        <f t="shared" si="163"/>
        <v>-0.40760507081515401</v>
      </c>
      <c r="CF80" s="4">
        <f t="shared" si="164"/>
        <v>-0.37291007057427072</v>
      </c>
      <c r="CG80" s="4">
        <f t="shared" si="165"/>
        <v>-0.35939979102272979</v>
      </c>
      <c r="CH80" s="4">
        <f t="shared" si="166"/>
        <v>-0.48193545361796886</v>
      </c>
      <c r="CI80" s="4">
        <f t="shared" si="167"/>
        <v>-0.38078531479543903</v>
      </c>
      <c r="CJ80" s="4">
        <f t="shared" si="168"/>
        <v>-0.45165283160046676</v>
      </c>
      <c r="CL80" t="s">
        <v>40</v>
      </c>
      <c r="CM80">
        <v>-203.625260177081</v>
      </c>
      <c r="CN80">
        <v>-163.68529375021899</v>
      </c>
      <c r="CO80">
        <v>-39.939486550809001</v>
      </c>
      <c r="CP80">
        <v>-206.09440347026</v>
      </c>
      <c r="CQ80">
        <v>-165.667180468689</v>
      </c>
      <c r="CR80">
        <v>-40.426566789827</v>
      </c>
      <c r="CS80">
        <v>-206.48876282565999</v>
      </c>
      <c r="CT80">
        <v>-165.99324671168901</v>
      </c>
      <c r="CU80">
        <v>-40.494983313900001</v>
      </c>
      <c r="CV80">
        <v>-205.12528113790501</v>
      </c>
      <c r="CW80">
        <v>-164.90435508003901</v>
      </c>
      <c r="CX80">
        <v>-40.220828152754997</v>
      </c>
      <c r="CY80">
        <v>-206.65979945499001</v>
      </c>
      <c r="CZ80">
        <v>-166.123432095992</v>
      </c>
      <c r="DA80">
        <v>-40.536090276042003</v>
      </c>
      <c r="DB80">
        <v>-206.34392016528901</v>
      </c>
      <c r="DC80">
        <v>-165.874740568124</v>
      </c>
      <c r="DD80">
        <v>-40.468499641127998</v>
      </c>
      <c r="DE80">
        <v>-206.537845688809</v>
      </c>
      <c r="DF80">
        <v>-166.03017059910499</v>
      </c>
      <c r="DG80">
        <v>-40.507508459629001</v>
      </c>
      <c r="DH80">
        <v>-206.745929239883</v>
      </c>
      <c r="DI80">
        <v>-166.21068223114099</v>
      </c>
      <c r="DJ80">
        <v>-40.534415622890002</v>
      </c>
      <c r="DK80">
        <v>-206.94889532162301</v>
      </c>
      <c r="DL80">
        <v>-166.370992279956</v>
      </c>
      <c r="DM80">
        <v>-40.577370198803997</v>
      </c>
      <c r="DN80">
        <v>-206.746482115725</v>
      </c>
      <c r="DO80">
        <v>-166.20021582335801</v>
      </c>
      <c r="DP80">
        <v>-40.545706711777001</v>
      </c>
      <c r="DQ80">
        <v>-206.526130088862</v>
      </c>
      <c r="DR80">
        <v>-166.02155799960801</v>
      </c>
      <c r="DS80">
        <v>-40.503951451577002</v>
      </c>
      <c r="DT80">
        <v>-206.58668423479199</v>
      </c>
      <c r="DU80">
        <v>-166.07954576339901</v>
      </c>
      <c r="DV80">
        <v>-40.506399143425</v>
      </c>
      <c r="DW80">
        <v>-206.39367816669599</v>
      </c>
      <c r="DX80">
        <v>-165.91415998924799</v>
      </c>
      <c r="DY80">
        <v>-40.478875073799998</v>
      </c>
      <c r="DZ80">
        <v>-206.529977242516</v>
      </c>
      <c r="EA80">
        <v>-166.02371282447601</v>
      </c>
      <c r="EB80">
        <v>-40.505977860733999</v>
      </c>
      <c r="EC80">
        <v>-206.52253553769901</v>
      </c>
      <c r="ED80">
        <v>-166.01444588308499</v>
      </c>
      <c r="EE80">
        <v>-40.507767573876002</v>
      </c>
      <c r="EF80">
        <v>-206.53049259797899</v>
      </c>
      <c r="EG80">
        <v>-166.02409268455401</v>
      </c>
      <c r="EH80">
        <v>-40.505994680264003</v>
      </c>
      <c r="EI80">
        <v>-206.727026164986</v>
      </c>
      <c r="EJ80">
        <v>-166.184178608808</v>
      </c>
      <c r="EK80">
        <v>-40.54227889026</v>
      </c>
      <c r="EL80">
        <v>-206.70106639195899</v>
      </c>
      <c r="EM80">
        <v>-166.162992808882</v>
      </c>
      <c r="EN80">
        <v>-40.537525852111997</v>
      </c>
      <c r="EO80">
        <v>-206.52269671513699</v>
      </c>
      <c r="EP80">
        <v>-166.01931909014999</v>
      </c>
      <c r="EQ80">
        <v>-40.502748515648001</v>
      </c>
      <c r="ER80">
        <v>-206.518590067574</v>
      </c>
      <c r="ES80">
        <v>-166.01680139744499</v>
      </c>
      <c r="ET80">
        <v>-40.501150528948003</v>
      </c>
      <c r="EU80">
        <v>-206.514093508678</v>
      </c>
      <c r="EV80">
        <v>-166.01445818443401</v>
      </c>
      <c r="EW80">
        <v>-40.498978830654004</v>
      </c>
      <c r="EX80">
        <v>-206.51273967225899</v>
      </c>
      <c r="EY80">
        <v>-166.00343218528201</v>
      </c>
      <c r="EZ80">
        <v>-40.508773748235001</v>
      </c>
      <c r="FA80">
        <v>-206.54350520066299</v>
      </c>
      <c r="FB80">
        <v>-166.028631588059</v>
      </c>
      <c r="FC80">
        <v>-40.514171029293998</v>
      </c>
      <c r="FD80">
        <v>-206.60856227560001</v>
      </c>
      <c r="FE80">
        <v>-166.0889791619</v>
      </c>
      <c r="FF80">
        <v>-40.518832575700003</v>
      </c>
      <c r="FG80">
        <v>-206.82414106014701</v>
      </c>
      <c r="FH80">
        <v>-166.261841020323</v>
      </c>
      <c r="FI80">
        <v>-40.562088660938002</v>
      </c>
      <c r="FJ80">
        <v>-206.52780290659999</v>
      </c>
      <c r="FK80">
        <v>-166.0314461737</v>
      </c>
      <c r="FL80">
        <v>-40.495573335899998</v>
      </c>
      <c r="FM80">
        <v>-206.72519978480699</v>
      </c>
      <c r="FN80">
        <v>-166.18591812799301</v>
      </c>
      <c r="FO80">
        <v>-40.538658007903997</v>
      </c>
      <c r="FP80">
        <v>-206.45359357609399</v>
      </c>
      <c r="FQ80">
        <v>-165.959069479303</v>
      </c>
      <c r="FR80">
        <v>-40.493970636233001</v>
      </c>
      <c r="FS80">
        <v>-206.41402566769699</v>
      </c>
      <c r="FT80">
        <v>-165.92878917253299</v>
      </c>
      <c r="FU80">
        <v>-40.484548697996999</v>
      </c>
      <c r="FV80">
        <v>-206.49849621189099</v>
      </c>
      <c r="FW80">
        <v>-166.00152622174301</v>
      </c>
      <c r="FX80">
        <v>-40.496250415847001</v>
      </c>
      <c r="FY80">
        <v>-206.419933825279</v>
      </c>
      <c r="FZ80">
        <v>-165.92682294471501</v>
      </c>
      <c r="GA80">
        <v>-40.492429868176004</v>
      </c>
      <c r="GB80">
        <v>-206.21808317679901</v>
      </c>
      <c r="GC80">
        <v>-165.762709264086</v>
      </c>
      <c r="GD80">
        <v>-40.454727130103997</v>
      </c>
      <c r="GE80">
        <v>-206.369477969098</v>
      </c>
      <c r="GF80">
        <v>-165.887127401274</v>
      </c>
      <c r="GG80">
        <v>-40.481845480277002</v>
      </c>
      <c r="GH80">
        <v>-206.55970747385501</v>
      </c>
      <c r="GI80">
        <v>-166.034645308694</v>
      </c>
      <c r="GJ80">
        <v>-40.524361586730002</v>
      </c>
      <c r="GK80">
        <v>-206.19819767999999</v>
      </c>
      <c r="GL80">
        <v>-165.74590053</v>
      </c>
      <c r="GM80">
        <v>-40.45164759</v>
      </c>
      <c r="GN80">
        <v>-206.33903441000001</v>
      </c>
      <c r="GO80">
        <v>-165.83455961999999</v>
      </c>
      <c r="GP80">
        <v>-40.503880520000003</v>
      </c>
      <c r="GQ80">
        <v>-206.36358311999999</v>
      </c>
      <c r="GR80">
        <v>-165.85901367</v>
      </c>
      <c r="GS80">
        <v>-40.503996710000003</v>
      </c>
      <c r="GT80">
        <v>-206.69619064989999</v>
      </c>
      <c r="GU80">
        <v>-166.1569289368</v>
      </c>
      <c r="GV80">
        <v>-40.538493700099998</v>
      </c>
      <c r="GW80">
        <v>-206.17861582</v>
      </c>
      <c r="GX80">
        <v>-165.73033948</v>
      </c>
      <c r="GY80">
        <v>-40.447669519999998</v>
      </c>
      <c r="GZ80">
        <v>-206.390488854903</v>
      </c>
      <c r="HA80">
        <v>-165.90404866642899</v>
      </c>
      <c r="HB80">
        <v>-40.485720433902003</v>
      </c>
    </row>
    <row r="81" spans="1:210" ht="17" x14ac:dyDescent="0.25">
      <c r="A81" s="5">
        <v>8</v>
      </c>
      <c r="B81" t="s">
        <v>39</v>
      </c>
      <c r="C81" t="s">
        <v>2</v>
      </c>
      <c r="D81" t="s">
        <v>1</v>
      </c>
      <c r="E81" s="3">
        <v>2</v>
      </c>
      <c r="F81" s="2">
        <v>-0.21987582097149472</v>
      </c>
      <c r="G81" s="3">
        <f t="shared" si="90"/>
        <v>9.1139086904581446E-2</v>
      </c>
      <c r="H81" s="3">
        <f t="shared" si="91"/>
        <v>3.4007910554053361E-2</v>
      </c>
      <c r="I81" s="3">
        <f t="shared" si="92"/>
        <v>6.0558983331544525E-2</v>
      </c>
      <c r="J81" s="3">
        <f t="shared" si="93"/>
        <v>0.43313241201337183</v>
      </c>
      <c r="K81" s="3">
        <f t="shared" si="94"/>
        <v>0.24132490516275235</v>
      </c>
      <c r="L81" s="3">
        <f t="shared" si="95"/>
        <v>0.1415617229818355</v>
      </c>
      <c r="M81" s="3">
        <f t="shared" si="96"/>
        <v>0.34945063475202548</v>
      </c>
      <c r="N81" s="3">
        <f t="shared" si="97"/>
        <v>4.7511047657884942E-3</v>
      </c>
      <c r="O81" s="3">
        <f t="shared" si="98"/>
        <v>0.190691211308918</v>
      </c>
      <c r="P81" s="3">
        <f t="shared" si="99"/>
        <v>0.20036960470795692</v>
      </c>
      <c r="Q81" s="3">
        <f t="shared" si="100"/>
        <v>5.3180101642765931E-2</v>
      </c>
      <c r="R81" s="3">
        <f t="shared" si="101"/>
        <v>1.4199899870023291E-2</v>
      </c>
      <c r="S81" s="3">
        <f t="shared" si="102"/>
        <v>0.12982650467646423</v>
      </c>
      <c r="T81" s="3">
        <f t="shared" si="103"/>
        <v>0.28293267557438978</v>
      </c>
      <c r="U81" s="3">
        <f t="shared" si="104"/>
        <v>0.26703215838744698</v>
      </c>
      <c r="V81" s="3">
        <f t="shared" si="105"/>
        <v>0.21696664991324319</v>
      </c>
      <c r="W81" s="3">
        <f t="shared" si="106"/>
        <v>0.18500167365229758</v>
      </c>
      <c r="X81" s="3">
        <f t="shared" si="107"/>
        <v>0.18141018013013938</v>
      </c>
      <c r="Y81" s="3">
        <f t="shared" si="108"/>
        <v>5.4441081983684608E-2</v>
      </c>
      <c r="Z81" s="3">
        <f t="shared" si="109"/>
        <v>5.7728575368375251E-2</v>
      </c>
      <c r="AA81" s="3">
        <f t="shared" si="110"/>
        <v>6.1349495348764466E-2</v>
      </c>
      <c r="AB81" s="3">
        <f t="shared" si="111"/>
        <v>0.14884423428729959</v>
      </c>
      <c r="AC81" s="3">
        <f t="shared" si="112"/>
        <v>7.335845273619343E-2</v>
      </c>
      <c r="AD81" s="3">
        <f t="shared" si="113"/>
        <v>2.0441253680621635E-2</v>
      </c>
      <c r="AE81" s="3">
        <f t="shared" si="114"/>
        <v>0.3733851102611625</v>
      </c>
      <c r="AF81" s="3">
        <f t="shared" si="115"/>
        <v>2.3444947747103817E-3</v>
      </c>
      <c r="AG81" s="3">
        <f t="shared" si="116"/>
        <v>9.9615545460334812E-2</v>
      </c>
      <c r="AH81" s="3">
        <f t="shared" si="117"/>
        <v>0.12203206735328029</v>
      </c>
      <c r="AI81" s="3">
        <f t="shared" si="118"/>
        <v>7.7317897750756259E-2</v>
      </c>
      <c r="AJ81" s="3">
        <f t="shared" si="119"/>
        <v>5.7101955697342305E-2</v>
      </c>
      <c r="AK81" s="3">
        <f t="shared" si="120"/>
        <v>6.8866075838659113E-2</v>
      </c>
      <c r="AL81" s="3">
        <f t="shared" si="121"/>
        <v>8.6167000952829448E-2</v>
      </c>
      <c r="AM81" s="3">
        <f t="shared" si="122"/>
        <v>0.16366193048407018</v>
      </c>
      <c r="AN81" s="3">
        <f t="shared" si="123"/>
        <v>7.7441333270346635E-2</v>
      </c>
      <c r="AO81" s="3">
        <f t="shared" si="124"/>
        <v>7.8253201916111154E-2</v>
      </c>
      <c r="AP81" s="3">
        <f t="shared" si="125"/>
        <v>0.13917809927370259</v>
      </c>
      <c r="AQ81" s="3">
        <f t="shared" si="126"/>
        <v>0.14315650950293221</v>
      </c>
      <c r="AR81" s="3">
        <f t="shared" si="127"/>
        <v>1.5810039708843981E-3</v>
      </c>
      <c r="AS81" s="3">
        <f t="shared" si="128"/>
        <v>0.10184128402879453</v>
      </c>
      <c r="AT81" s="3">
        <f t="shared" si="129"/>
        <v>4.3437126211315236E-2</v>
      </c>
      <c r="AV81" s="1"/>
      <c r="AW81" s="4">
        <f t="shared" si="130"/>
        <v>-0.12873673406691327</v>
      </c>
      <c r="AX81" s="4">
        <f t="shared" si="131"/>
        <v>-0.18586791041744136</v>
      </c>
      <c r="AY81" s="4">
        <f t="shared" si="132"/>
        <v>-0.15931683763995019</v>
      </c>
      <c r="AZ81" s="4">
        <f t="shared" si="133"/>
        <v>0.21325659104187711</v>
      </c>
      <c r="BA81" s="4">
        <f t="shared" si="134"/>
        <v>2.1449084191257618E-2</v>
      </c>
      <c r="BB81" s="4">
        <f t="shared" si="135"/>
        <v>-7.8314097989659229E-2</v>
      </c>
      <c r="BC81" s="4">
        <f t="shared" si="136"/>
        <v>0.12957481378053076</v>
      </c>
      <c r="BD81" s="4">
        <f t="shared" si="137"/>
        <v>-0.22462692573728321</v>
      </c>
      <c r="BE81" s="4">
        <f t="shared" si="170"/>
        <v>-2.9184609662576709E-2</v>
      </c>
      <c r="BF81" s="4">
        <f t="shared" si="138"/>
        <v>-1.9506216263537785E-2</v>
      </c>
      <c r="BG81" s="4">
        <f t="shared" si="139"/>
        <v>-0.16669571932872879</v>
      </c>
      <c r="BH81" s="4">
        <f t="shared" si="140"/>
        <v>-0.20567592110147143</v>
      </c>
      <c r="BI81" s="4">
        <f t="shared" si="141"/>
        <v>-9.004931629503049E-2</v>
      </c>
      <c r="BJ81" s="4">
        <f t="shared" si="142"/>
        <v>6.3056854602895049E-2</v>
      </c>
      <c r="BK81" s="4">
        <f t="shared" si="143"/>
        <v>4.7156337415952293E-2</v>
      </c>
      <c r="BL81" s="4">
        <f t="shared" si="144"/>
        <v>-2.9091710582515233E-3</v>
      </c>
      <c r="BM81" s="4">
        <f t="shared" si="145"/>
        <v>-3.4874147319197149E-2</v>
      </c>
      <c r="BN81" s="4">
        <f t="shared" si="146"/>
        <v>-3.8465640841355349E-2</v>
      </c>
      <c r="BO81" s="4">
        <f t="shared" si="147"/>
        <v>-0.16543473898781011</v>
      </c>
      <c r="BP81" s="4">
        <f t="shared" si="148"/>
        <v>-0.16214724560311947</v>
      </c>
      <c r="BQ81" s="4">
        <f t="shared" si="149"/>
        <v>-0.15852632562273025</v>
      </c>
      <c r="BR81" s="4">
        <f t="shared" si="150"/>
        <v>-7.1031586684195125E-2</v>
      </c>
      <c r="BS81" s="4">
        <f t="shared" si="151"/>
        <v>-0.14651736823530129</v>
      </c>
      <c r="BT81" s="4">
        <f t="shared" si="152"/>
        <v>-0.19943456729087308</v>
      </c>
      <c r="BU81" s="4">
        <f t="shared" si="153"/>
        <v>0.15350928928966778</v>
      </c>
      <c r="BV81" s="4">
        <f t="shared" si="154"/>
        <v>-0.2222203157462051</v>
      </c>
      <c r="BW81" s="4">
        <f t="shared" si="155"/>
        <v>-0.12026027551115991</v>
      </c>
      <c r="BX81" s="4">
        <f t="shared" si="156"/>
        <v>-9.784375361821443E-2</v>
      </c>
      <c r="BY81" s="4">
        <f t="shared" si="157"/>
        <v>-0.14255792322073846</v>
      </c>
      <c r="BZ81" s="4">
        <f t="shared" si="158"/>
        <v>-0.16277386527415241</v>
      </c>
      <c r="CA81" s="4">
        <f t="shared" si="159"/>
        <v>-0.1510097451328356</v>
      </c>
      <c r="CB81" s="4">
        <f t="shared" si="160"/>
        <v>-0.13370882001866527</v>
      </c>
      <c r="CC81" s="4">
        <f t="shared" si="161"/>
        <v>-5.6213890487424527E-2</v>
      </c>
      <c r="CD81" s="4">
        <f t="shared" si="162"/>
        <v>-0.14243448770114808</v>
      </c>
      <c r="CE81" s="4">
        <f t="shared" si="163"/>
        <v>-0.14162261905538356</v>
      </c>
      <c r="CF81" s="4">
        <f t="shared" si="164"/>
        <v>-8.069772169779213E-2</v>
      </c>
      <c r="CG81" s="4">
        <f t="shared" si="165"/>
        <v>-7.6719311468562507E-2</v>
      </c>
      <c r="CH81" s="4">
        <f t="shared" si="166"/>
        <v>-0.22145682494237912</v>
      </c>
      <c r="CI81" s="4">
        <f t="shared" si="167"/>
        <v>-0.11803453694270019</v>
      </c>
      <c r="CJ81" s="4">
        <f t="shared" si="168"/>
        <v>-0.17643869476017948</v>
      </c>
      <c r="CL81" t="s">
        <v>38</v>
      </c>
      <c r="CM81">
        <v>-203.62497421093701</v>
      </c>
      <c r="CN81">
        <v>-163.685289032349</v>
      </c>
      <c r="CO81">
        <v>-39.939480023552001</v>
      </c>
      <c r="CP81">
        <v>-206.093937641509</v>
      </c>
      <c r="CQ81">
        <v>-165.66712240901799</v>
      </c>
      <c r="CR81">
        <v>-40.426519033133999</v>
      </c>
      <c r="CS81">
        <v>-206.48844088818601</v>
      </c>
      <c r="CT81">
        <v>-165.993231851015</v>
      </c>
      <c r="CU81">
        <v>-40.494955149639999</v>
      </c>
      <c r="CV81">
        <v>-205.12483870580499</v>
      </c>
      <c r="CW81">
        <v>-164.90435478559601</v>
      </c>
      <c r="CX81">
        <v>-40.220823766205001</v>
      </c>
      <c r="CY81">
        <v>-206.659488839712</v>
      </c>
      <c r="CZ81">
        <v>-166.12343145116299</v>
      </c>
      <c r="DA81">
        <v>-40.536091569839002</v>
      </c>
      <c r="DB81">
        <v>-206.34336494968699</v>
      </c>
      <c r="DC81">
        <v>-165.874739341067</v>
      </c>
      <c r="DD81">
        <v>-40.468500807166002</v>
      </c>
      <c r="DE81">
        <v>-206.537473017883</v>
      </c>
      <c r="DF81">
        <v>-166.03016997533999</v>
      </c>
      <c r="DG81">
        <v>-40.507509533144002</v>
      </c>
      <c r="DH81">
        <v>-206.745446259521</v>
      </c>
      <c r="DI81">
        <v>-166.21067771252501</v>
      </c>
      <c r="DJ81">
        <v>-40.534410581218999</v>
      </c>
      <c r="DK81">
        <v>-206.948399345078</v>
      </c>
      <c r="DL81">
        <v>-166.37098772462301</v>
      </c>
      <c r="DM81">
        <v>-40.577365111821003</v>
      </c>
      <c r="DN81">
        <v>-206.74595062366799</v>
      </c>
      <c r="DO81">
        <v>-166.200214485289</v>
      </c>
      <c r="DP81">
        <v>-40.545705053246003</v>
      </c>
      <c r="DQ81">
        <v>-206.525772829521</v>
      </c>
      <c r="DR81">
        <v>-166.02155729460901</v>
      </c>
      <c r="DS81">
        <v>-40.503949888385002</v>
      </c>
      <c r="DT81">
        <v>-206.58626760570201</v>
      </c>
      <c r="DU81">
        <v>-166.079544626781</v>
      </c>
      <c r="DV81">
        <v>-40.506395213490997</v>
      </c>
      <c r="DW81">
        <v>-206.39317622089499</v>
      </c>
      <c r="DX81">
        <v>-165.91415913595901</v>
      </c>
      <c r="DY81">
        <v>-40.478873582222</v>
      </c>
      <c r="DZ81">
        <v>-206.529588081539</v>
      </c>
      <c r="EA81">
        <v>-166.023712443395</v>
      </c>
      <c r="EB81">
        <v>-40.505976125634</v>
      </c>
      <c r="EC81">
        <v>-206.52213661852599</v>
      </c>
      <c r="ED81">
        <v>-166.01444545248299</v>
      </c>
      <c r="EE81">
        <v>-40.507766314446997</v>
      </c>
      <c r="EF81">
        <v>-206.53008723295</v>
      </c>
      <c r="EG81">
        <v>-166.024092446026</v>
      </c>
      <c r="EH81">
        <v>-40.505990150865003</v>
      </c>
      <c r="EI81">
        <v>-206.72650956930801</v>
      </c>
      <c r="EJ81">
        <v>-166.184177448768</v>
      </c>
      <c r="EK81">
        <v>-40.542276545051003</v>
      </c>
      <c r="EL81">
        <v>-206.70057564872801</v>
      </c>
      <c r="EM81">
        <v>-166.16299189796899</v>
      </c>
      <c r="EN81">
        <v>-40.537522451861001</v>
      </c>
      <c r="EO81">
        <v>-206.52232835741199</v>
      </c>
      <c r="EP81">
        <v>-166.019318496186</v>
      </c>
      <c r="EQ81">
        <v>-40.502746224199001</v>
      </c>
      <c r="ER81">
        <v>-206.51820664050101</v>
      </c>
      <c r="ES81">
        <v>-166.01680093799499</v>
      </c>
      <c r="ET81">
        <v>-40.501147304432997</v>
      </c>
      <c r="EU81">
        <v>-206.51368449629399</v>
      </c>
      <c r="EV81">
        <v>-166.01445786542001</v>
      </c>
      <c r="EW81">
        <v>-40.498974003104003</v>
      </c>
      <c r="EX81">
        <v>-206.51231670892199</v>
      </c>
      <c r="EY81">
        <v>-166.00343180900501</v>
      </c>
      <c r="EZ81">
        <v>-40.508771703882999</v>
      </c>
      <c r="FA81">
        <v>-206.54303285722801</v>
      </c>
      <c r="FB81">
        <v>-166.02863087024801</v>
      </c>
      <c r="FC81">
        <v>-40.514168496700997</v>
      </c>
      <c r="FD81">
        <v>-206.60812719520001</v>
      </c>
      <c r="FE81">
        <v>-166.0889787431</v>
      </c>
      <c r="FF81">
        <v>-40.518830632899999</v>
      </c>
      <c r="FG81">
        <v>-206.82368337765701</v>
      </c>
      <c r="FH81">
        <v>-166.261840249204</v>
      </c>
      <c r="FI81">
        <v>-40.562087761066998</v>
      </c>
      <c r="FJ81">
        <v>-206.52736948259999</v>
      </c>
      <c r="FK81">
        <v>-166.03144575779999</v>
      </c>
      <c r="FL81">
        <v>-40.495569594199999</v>
      </c>
      <c r="FM81">
        <v>-206.72476496146501</v>
      </c>
      <c r="FN81">
        <v>-166.18591778371899</v>
      </c>
      <c r="FO81">
        <v>-40.538655530805997</v>
      </c>
      <c r="FP81">
        <v>-206.45318384269399</v>
      </c>
      <c r="FQ81">
        <v>-165.95906460800001</v>
      </c>
      <c r="FR81">
        <v>-40.493963310753998</v>
      </c>
      <c r="FS81">
        <v>-206.41355698202699</v>
      </c>
      <c r="FT81">
        <v>-165.92878645106299</v>
      </c>
      <c r="FU81">
        <v>-40.484543350461998</v>
      </c>
      <c r="FV81">
        <v>-206.49802475140899</v>
      </c>
      <c r="FW81">
        <v>-166.001521697198</v>
      </c>
      <c r="FX81">
        <v>-40.496243657556001</v>
      </c>
      <c r="FY81">
        <v>-206.419509389307</v>
      </c>
      <c r="FZ81">
        <v>-165.926813941365</v>
      </c>
      <c r="GA81">
        <v>-40.492454798605003</v>
      </c>
      <c r="GB81">
        <v>-206.21762924426301</v>
      </c>
      <c r="GC81">
        <v>-165.76270003726401</v>
      </c>
      <c r="GD81">
        <v>-40.454716128439998</v>
      </c>
      <c r="GE81">
        <v>-206.369041914544</v>
      </c>
      <c r="GF81">
        <v>-165.88711861833301</v>
      </c>
      <c r="GG81">
        <v>-40.481833713678</v>
      </c>
      <c r="GH81">
        <v>-206.559212835571</v>
      </c>
      <c r="GI81">
        <v>-166.03463590737101</v>
      </c>
      <c r="GJ81">
        <v>-40.524349944405003</v>
      </c>
      <c r="GK81">
        <v>-206.19774820999999</v>
      </c>
      <c r="GL81">
        <v>-165.74588879999999</v>
      </c>
      <c r="GM81">
        <v>-40.451633719999997</v>
      </c>
      <c r="GN81">
        <v>-206.33851014000001</v>
      </c>
      <c r="GO81">
        <v>-165.83453270000001</v>
      </c>
      <c r="GP81">
        <v>-40.503848840000003</v>
      </c>
      <c r="GQ81">
        <v>-206.36308076</v>
      </c>
      <c r="GR81">
        <v>-165.85899025000001</v>
      </c>
      <c r="GS81">
        <v>-40.50396825</v>
      </c>
      <c r="GT81">
        <v>-206.69576149560001</v>
      </c>
      <c r="GU81">
        <v>-166.15692292439999</v>
      </c>
      <c r="GV81">
        <v>-40.538485657300001</v>
      </c>
      <c r="GW81">
        <v>-206.17817194</v>
      </c>
      <c r="GX81">
        <v>-165.73032789000001</v>
      </c>
      <c r="GY81">
        <v>-40.447655949999998</v>
      </c>
      <c r="GZ81">
        <v>-206.390033428587</v>
      </c>
      <c r="HA81">
        <v>-165.904041465848</v>
      </c>
      <c r="HB81">
        <v>-40.485710789793004</v>
      </c>
    </row>
    <row r="82" spans="1:210" ht="17" x14ac:dyDescent="0.25">
      <c r="A82" s="5">
        <v>9</v>
      </c>
      <c r="B82" t="s">
        <v>3</v>
      </c>
      <c r="C82" t="s">
        <v>2</v>
      </c>
      <c r="D82" t="s">
        <v>30</v>
      </c>
      <c r="E82" s="3">
        <v>0.9</v>
      </c>
      <c r="F82" s="2">
        <v>-15.027373767379407</v>
      </c>
      <c r="G82" s="3">
        <f t="shared" ref="G82:G113" si="171">ABS(AW82-$F82)</f>
        <v>6.1537385826500444</v>
      </c>
      <c r="H82" s="3">
        <f t="shared" ref="H82:H113" si="172">ABS(AX82-$F82)</f>
        <v>0.43156453867871569</v>
      </c>
      <c r="I82" s="3">
        <f t="shared" ref="I82:I113" si="173">ABS(AY82-$F82)</f>
        <v>0.56235404981692305</v>
      </c>
      <c r="J82" s="3">
        <f t="shared" ref="J82:J113" si="174">ABS(AZ82-$F82)</f>
        <v>4.7247995704589307</v>
      </c>
      <c r="K82" s="3">
        <f t="shared" ref="K82:K113" si="175">ABS(BA82-$F82)</f>
        <v>1.3474334518260722</v>
      </c>
      <c r="L82" s="3">
        <f t="shared" ref="L82:L113" si="176">ABS(BB82-$F82)</f>
        <v>1.9674348100434838</v>
      </c>
      <c r="M82" s="3">
        <f t="shared" ref="M82:M113" si="177">ABS(BC82-$F82)</f>
        <v>0.15885296115329872</v>
      </c>
      <c r="N82" s="3">
        <f t="shared" ref="N82:N113" si="178">ABS(BD82-$F82)</f>
        <v>0.79918890994155234</v>
      </c>
      <c r="O82" s="3">
        <f t="shared" ref="O82:O113" si="179">ABS(BE82-$F82)</f>
        <v>6.3786038975781167E-2</v>
      </c>
      <c r="P82" s="3">
        <f t="shared" ref="P82:P113" si="180">ABS(BF82-$F82)</f>
        <v>1.6130763035980973</v>
      </c>
      <c r="Q82" s="3">
        <f t="shared" ref="Q82:Q113" si="181">ABS(BG82-$F82)</f>
        <v>1.479367621639339</v>
      </c>
      <c r="R82" s="3">
        <f t="shared" ref="R82:R113" si="182">ABS(BH82-$F82)</f>
        <v>0.59904748057935286</v>
      </c>
      <c r="S82" s="3">
        <f t="shared" ref="S82:S113" si="183">ABS(BI82-$F82)</f>
        <v>1.0277474525224495</v>
      </c>
      <c r="T82" s="3">
        <f t="shared" ref="T82:T113" si="184">ABS(BJ82-$F82)</f>
        <v>7.3163867006872607E-2</v>
      </c>
      <c r="U82" s="3">
        <f t="shared" ref="U82:U113" si="185">ABS(BK82-$F82)</f>
        <v>0.25426717203679239</v>
      </c>
      <c r="V82" s="3">
        <f t="shared" ref="V82:V113" si="186">ABS(BL82-$F82)</f>
        <v>0.4402696202758154</v>
      </c>
      <c r="W82" s="3">
        <f t="shared" ref="W82:W113" si="187">ABS(BM82-$F82)</f>
        <v>1.2720421506055271</v>
      </c>
      <c r="X82" s="3">
        <f t="shared" ref="X82:X113" si="188">ABS(BN82-$F82)</f>
        <v>0.72276839277025928</v>
      </c>
      <c r="Y82" s="3">
        <f t="shared" ref="Y82:Y113" si="189">ABS(BO82-$F82)</f>
        <v>1.1867973607856879</v>
      </c>
      <c r="Z82" s="3">
        <f t="shared" ref="Z82:Z113" si="190">ABS(BP82-$F82)</f>
        <v>0.79984244349113709</v>
      </c>
      <c r="AA82" s="3">
        <f t="shared" ref="AA82:AA113" si="191">ABS(BQ82-$F82)</f>
        <v>0.29373083663157828</v>
      </c>
      <c r="AB82" s="3">
        <f t="shared" ref="AB82:AB113" si="192">ABS(BR82-$F82)</f>
        <v>0.31412805174939251</v>
      </c>
      <c r="AC82" s="3">
        <f t="shared" ref="AC82:AC113" si="193">ABS(BS82-$F82)</f>
        <v>0.46736603103817487</v>
      </c>
      <c r="AD82" s="3">
        <f t="shared" ref="AD82:AD113" si="194">ABS(BT82-$F82)</f>
        <v>0.21562541041855532</v>
      </c>
      <c r="AE82" s="3">
        <f t="shared" ref="AE82:AE113" si="195">ABS(BU82-$F82)</f>
        <v>1.5788498556616037</v>
      </c>
      <c r="AF82" s="3">
        <f t="shared" ref="AF82:AF113" si="196">ABS(BV82-$F82)</f>
        <v>0.35968966894650656</v>
      </c>
      <c r="AG82" s="3">
        <f t="shared" ref="AG82:AG113" si="197">ABS(BW82-$F82)</f>
        <v>0.86392560787681738</v>
      </c>
      <c r="AH82" s="3">
        <f t="shared" ref="AH82:AH113" si="198">ABS(BX82-$F82)</f>
        <v>0.18758183158438513</v>
      </c>
      <c r="AI82" s="3">
        <f t="shared" ref="AI82:AI113" si="199">ABS(BY82-$F82)</f>
        <v>0.60148868414826495</v>
      </c>
      <c r="AJ82" s="3">
        <f t="shared" ref="AJ82:AJ113" si="200">ABS(BZ82-$F82)</f>
        <v>0.35753223416465119</v>
      </c>
      <c r="AK82" s="3">
        <f t="shared" ref="AK82:AK113" si="201">ABS(CA82-$F82)</f>
        <v>0.21760041120934126</v>
      </c>
      <c r="AL82" s="3">
        <f t="shared" ref="AL82:AL113" si="202">ABS(CB82-$F82)</f>
        <v>0.36514152920143061</v>
      </c>
      <c r="AM82" s="3">
        <f t="shared" ref="AM82:AM113" si="203">ABS(CC82-$F82)</f>
        <v>0.58769555325438283</v>
      </c>
      <c r="AN82" s="3">
        <f t="shared" ref="AN82:AN113" si="204">ABS(CD82-$F82)</f>
        <v>0.28585422444738917</v>
      </c>
      <c r="AO82" s="3">
        <f t="shared" ref="AO82:AO113" si="205">ABS(CE82-$F82)</f>
        <v>0.30143890331591372</v>
      </c>
      <c r="AP82" s="3">
        <f t="shared" ref="AP82:AP113" si="206">ABS(CF82-$F82)</f>
        <v>0.42137479406271261</v>
      </c>
      <c r="AQ82" s="3">
        <f t="shared" ref="AQ82:AQ113" si="207">ABS(CG82-$F82)</f>
        <v>0.49013100996392112</v>
      </c>
      <c r="AR82" s="3">
        <f t="shared" ref="AR82:AR113" si="208">ABS(CH82-$F82)</f>
        <v>0.17328577569342585</v>
      </c>
      <c r="AS82" s="3">
        <f t="shared" ref="AS82:AS113" si="209">ABS(CI82-$F82)</f>
        <v>0.4688082371642377</v>
      </c>
      <c r="AT82" s="3">
        <f t="shared" ref="AT82:AT113" si="210">ABS(CJ82-$F82)</f>
        <v>0.13965617506881856</v>
      </c>
      <c r="AV82" s="1"/>
      <c r="AW82" s="4">
        <f t="shared" ref="AW82:AW113" si="211">627.5095*(CM82-CN82-CO82)</f>
        <v>-8.8736351847293626</v>
      </c>
      <c r="AX82" s="4">
        <f t="shared" ref="AX82:AX113" si="212">627.5095*(CP82-CQ82-CR82)</f>
        <v>-14.595809228700691</v>
      </c>
      <c r="AY82" s="4">
        <f t="shared" ref="AY82:AY113" si="213">627.5095*(CS82-CT82-CU82)</f>
        <v>-15.58972781719633</v>
      </c>
      <c r="AZ82" s="4">
        <f t="shared" ref="AZ82:AZ113" si="214">627.5095*(CV82-CW82-CX82)</f>
        <v>-10.302574196920476</v>
      </c>
      <c r="BA82" s="4">
        <f t="shared" ref="BA82:BA113" si="215">627.5095*(CY82-CZ82-DA82)</f>
        <v>-16.374807219205479</v>
      </c>
      <c r="BB82" s="4">
        <f t="shared" ref="BB82:BB113" si="216">627.5095*(DB82-DC82-DD82)</f>
        <v>-16.994808577422891</v>
      </c>
      <c r="BC82" s="4">
        <f t="shared" ref="BC82:BC113" si="217">627.5095*(DE82-DF82-DG82)</f>
        <v>-14.868520806226108</v>
      </c>
      <c r="BD82" s="4">
        <f t="shared" ref="BD82:BD113" si="218">627.5095*(DH82-DI82-DJ82)</f>
        <v>-15.826562677320959</v>
      </c>
      <c r="BE82" s="4">
        <f t="shared" si="170"/>
        <v>-15.091159806355188</v>
      </c>
      <c r="BF82" s="4">
        <f t="shared" ref="BF82:BF113" si="219">627.5095*(DN82-DO82-DP82)</f>
        <v>-16.640450070977504</v>
      </c>
      <c r="BG82" s="4">
        <f t="shared" ref="BG82:BG113" si="220">627.5095*(DQ82-DR82-DS82)</f>
        <v>-16.506741389018746</v>
      </c>
      <c r="BH82" s="4">
        <f t="shared" ref="BH82:BH113" si="221">627.5095*(DT82-DU82-DV82)</f>
        <v>-14.428326286800054</v>
      </c>
      <c r="BI82" s="4">
        <f t="shared" ref="BI82:BI113" si="222">627.5095*(DW82-DX82-DY82)</f>
        <v>-16.055121219901856</v>
      </c>
      <c r="BJ82" s="4">
        <f t="shared" ref="BJ82:BJ113" si="223">627.5095*(DZ82-EA82-EB82)</f>
        <v>-14.954209900372534</v>
      </c>
      <c r="BK82" s="4">
        <f t="shared" ref="BK82:BK113" si="224">627.5095*(EC82-ED82-EE82)</f>
        <v>-15.281640939416199</v>
      </c>
      <c r="BL82" s="4">
        <f t="shared" ref="BL82:BL113" si="225">627.5095*(EF82-EG82-EH82)</f>
        <v>-14.587104147103592</v>
      </c>
      <c r="BM82" s="4">
        <f t="shared" ref="BM82:BM113" si="226">627.5095*(EI82-EJ82-EK82)</f>
        <v>-16.299415917984934</v>
      </c>
      <c r="BN82" s="4">
        <f t="shared" ref="BN82:BN113" si="227">627.5095*(EL82-EM82-EN82)</f>
        <v>-15.750142160149666</v>
      </c>
      <c r="BO82" s="4">
        <f t="shared" ref="BO82:BO113" si="228">627.5095*(EO82-EP82-EQ82)</f>
        <v>-16.214171128165095</v>
      </c>
      <c r="BP82" s="4">
        <f t="shared" ref="BP82:BP113" si="229">627.5095*(ER82-ES82-ET82)</f>
        <v>-15.827216210870544</v>
      </c>
      <c r="BQ82" s="4">
        <f t="shared" ref="BQ82:BQ113" si="230">627.5095*(EU82-EV82-EW82)</f>
        <v>-15.321104604010985</v>
      </c>
      <c r="BR82" s="4">
        <f t="shared" ref="BR82:BR113" si="231">627.5095*(EX82-EY82-EZ82)</f>
        <v>-15.3415018191288</v>
      </c>
      <c r="BS82" s="4">
        <f t="shared" ref="BS82:BS113" si="232">627.5095*(FA82-FB82-FC82)</f>
        <v>-15.494739798417582</v>
      </c>
      <c r="BT82" s="4">
        <f t="shared" ref="BT82:BT113" si="233">627.5095*(FD82-FE82-FF82)</f>
        <v>-14.811748356960852</v>
      </c>
      <c r="BU82" s="4">
        <f t="shared" ref="BU82:BU113" si="234">627.5095*(FG82-FH82-FI82)</f>
        <v>-13.448523911717803</v>
      </c>
      <c r="BV82" s="4">
        <f t="shared" ref="BV82:BV113" si="235">627.5095*(FJ82-FK82-FL82)</f>
        <v>-14.6676840984329</v>
      </c>
      <c r="BW82" s="4">
        <f t="shared" ref="BW82:BW113" si="236">627.5095*(FM82-FN82-FO82)</f>
        <v>-14.16344815950259</v>
      </c>
      <c r="BX82" s="4">
        <f t="shared" ref="BX82:BX113" si="237">627.5095*(FP82-FQ82-FR82)</f>
        <v>-15.214955598963792</v>
      </c>
      <c r="BY82" s="4">
        <f t="shared" ref="BY82:BY113" si="238">627.5095*(FS82-FT82-FU82)</f>
        <v>-15.628862451527672</v>
      </c>
      <c r="BZ82" s="4">
        <f t="shared" ref="BZ82:BZ113" si="239">627.5095*(FV82-FW82-FX82)</f>
        <v>-14.669841533214756</v>
      </c>
      <c r="CA82" s="4">
        <f t="shared" ref="CA82:CA113" si="240">627.5095*(FY82-FZ82-GA82)</f>
        <v>-14.809773356170066</v>
      </c>
      <c r="CB82" s="4">
        <f t="shared" ref="CB82:CB113" si="241">627.5095*(GB82-GC82-GD82)</f>
        <v>-14.662232238177976</v>
      </c>
      <c r="CC82" s="4">
        <f t="shared" ref="CC82:CC113" si="242">627.5095*(GE82-GF82-GG82)</f>
        <v>-14.439678214125024</v>
      </c>
      <c r="CD82" s="4">
        <f t="shared" ref="CD82:CD113" si="243">627.5095*(GH82-GI82-GJ82)</f>
        <v>-15.313227991826796</v>
      </c>
      <c r="CE82" s="4">
        <f t="shared" ref="CE82:CE113" si="244">627.5095*(GK82-GL82-GM82)</f>
        <v>-14.725934864063493</v>
      </c>
      <c r="CF82" s="4">
        <f t="shared" ref="CF82:CF113" si="245">627.5095*(GN82-GO82-GP82)</f>
        <v>-14.605998973316694</v>
      </c>
      <c r="CG82" s="4">
        <f t="shared" ref="CG82:CG113" si="246">627.5095*(GQ82-GR82-GS82)</f>
        <v>-14.537242757415486</v>
      </c>
      <c r="CH82" s="4">
        <f t="shared" ref="CH82:CH113" si="247">627.5095*(GT82-GU82-GV82)</f>
        <v>-14.854087991685981</v>
      </c>
      <c r="CI82" s="4">
        <f t="shared" ref="CI82:CI113" si="248">627.5095*(GW82-GX82-GY82)</f>
        <v>-14.558565530215169</v>
      </c>
      <c r="CJ82" s="4">
        <f t="shared" ref="CJ82:CJ113" si="249">627.5095*(GZ82-HA82-HB82)</f>
        <v>-15.167029942448226</v>
      </c>
      <c r="CL82" t="s">
        <v>37</v>
      </c>
      <c r="CM82">
        <v>-318.21948453838399</v>
      </c>
      <c r="CN82">
        <v>-150.40636941129</v>
      </c>
      <c r="CO82">
        <v>-167.798974089891</v>
      </c>
      <c r="CP82">
        <v>-321.85563380085199</v>
      </c>
      <c r="CQ82">
        <v>-152.309188110614</v>
      </c>
      <c r="CR82">
        <v>-169.52318578862901</v>
      </c>
      <c r="CS82">
        <v>-322.50413622492101</v>
      </c>
      <c r="CT82">
        <v>-152.61740745903299</v>
      </c>
      <c r="CU82">
        <v>-169.86188495425299</v>
      </c>
      <c r="CV82">
        <v>-320.59506597730399</v>
      </c>
      <c r="CW82">
        <v>-151.559424001569</v>
      </c>
      <c r="CX82">
        <v>-169.01922377936199</v>
      </c>
      <c r="CY82">
        <v>-322.76244923696402</v>
      </c>
      <c r="CZ82">
        <v>-152.747070146081</v>
      </c>
      <c r="DA82">
        <v>-169.98928417563599</v>
      </c>
      <c r="DB82">
        <v>-322.32365116913797</v>
      </c>
      <c r="DC82">
        <v>-152.50683693186599</v>
      </c>
      <c r="DD82">
        <v>-169.78973128701</v>
      </c>
      <c r="DE82">
        <v>-322.62251637204002</v>
      </c>
      <c r="DF82">
        <v>-152.65220386536899</v>
      </c>
      <c r="DG82">
        <v>-169.94661801151801</v>
      </c>
      <c r="DH82">
        <v>-322.811678636647</v>
      </c>
      <c r="DI82">
        <v>-152.84572033450999</v>
      </c>
      <c r="DJ82">
        <v>-169.940737070144</v>
      </c>
      <c r="DK82">
        <v>-323.07277040551003</v>
      </c>
      <c r="DL82">
        <v>-153.00671652288099</v>
      </c>
      <c r="DM82">
        <v>-170.04200458966</v>
      </c>
      <c r="DN82">
        <v>-322.85011740067</v>
      </c>
      <c r="DO82">
        <v>-152.822351273116</v>
      </c>
      <c r="DP82">
        <v>-170.00124788349399</v>
      </c>
      <c r="DQ82">
        <v>-322.55848901333002</v>
      </c>
      <c r="DR82">
        <v>-152.646984751779</v>
      </c>
      <c r="DS82">
        <v>-169.88519909582999</v>
      </c>
      <c r="DT82">
        <v>-322.62823323024003</v>
      </c>
      <c r="DU82">
        <v>-152.70155955356</v>
      </c>
      <c r="DV82">
        <v>-169.90368067611701</v>
      </c>
      <c r="DW82">
        <v>-322.35623255423201</v>
      </c>
      <c r="DX82">
        <v>-152.544884338321</v>
      </c>
      <c r="DY82">
        <v>-169.78576275271101</v>
      </c>
      <c r="DZ82">
        <v>-322.57791379242201</v>
      </c>
      <c r="EA82">
        <v>-152.644631430159</v>
      </c>
      <c r="EB82">
        <v>-169.90945131285201</v>
      </c>
      <c r="EC82">
        <v>-322.55877749272099</v>
      </c>
      <c r="ED82">
        <v>-152.639391792108</v>
      </c>
      <c r="EE82">
        <v>-169.89503285664901</v>
      </c>
      <c r="EF82">
        <v>-322.54674368351601</v>
      </c>
      <c r="EG82">
        <v>-152.64520328136001</v>
      </c>
      <c r="EH82">
        <v>-169.878294372977</v>
      </c>
      <c r="EI82">
        <v>-322.81182793565898</v>
      </c>
      <c r="EJ82">
        <v>-152.80682318762601</v>
      </c>
      <c r="EK82">
        <v>-169.97902997646699</v>
      </c>
      <c r="EL82">
        <v>-322.75919854336303</v>
      </c>
      <c r="EM82">
        <v>-152.78672471090201</v>
      </c>
      <c r="EN82">
        <v>-169.947374384309</v>
      </c>
      <c r="EO82">
        <v>-322.54437176975</v>
      </c>
      <c r="EP82">
        <v>-152.64531274593801</v>
      </c>
      <c r="EQ82">
        <v>-169.87322009846</v>
      </c>
      <c r="ER82">
        <v>-322.52503780315197</v>
      </c>
      <c r="ES82">
        <v>-152.64366294293299</v>
      </c>
      <c r="ET82">
        <v>-169.85615258675401</v>
      </c>
      <c r="EU82">
        <v>-322.49704378727</v>
      </c>
      <c r="EV82">
        <v>-152.64275770287199</v>
      </c>
      <c r="EW82">
        <v>-169.829870351084</v>
      </c>
      <c r="EX82">
        <v>-322.55650266098303</v>
      </c>
      <c r="EY82">
        <v>-152.62275152930201</v>
      </c>
      <c r="EZ82">
        <v>-169.90930289333701</v>
      </c>
      <c r="FA82">
        <v>-322.566883998359</v>
      </c>
      <c r="FB82">
        <v>-152.65780980121099</v>
      </c>
      <c r="FC82">
        <v>-169.88438175855001</v>
      </c>
      <c r="FD82">
        <v>-322.64896556399998</v>
      </c>
      <c r="FE82">
        <v>-152.71028674319999</v>
      </c>
      <c r="FF82">
        <v>-169.9150747983</v>
      </c>
      <c r="FG82">
        <v>-322.92591082285702</v>
      </c>
      <c r="FH82">
        <v>-152.88619675342599</v>
      </c>
      <c r="FI82">
        <v>-170.01828248327701</v>
      </c>
      <c r="FJ82">
        <v>-322.58437410459999</v>
      </c>
      <c r="FK82">
        <v>-152.6477515183</v>
      </c>
      <c r="FL82">
        <v>-169.91324814480001</v>
      </c>
      <c r="FM82">
        <v>-322.838581873446</v>
      </c>
      <c r="FN82">
        <v>-152.801882675494</v>
      </c>
      <c r="FO82">
        <v>-170.014128307536</v>
      </c>
      <c r="FP82">
        <v>-322.47087268754098</v>
      </c>
      <c r="FQ82">
        <v>-152.582282292504</v>
      </c>
      <c r="FR82">
        <v>-169.86434382092301</v>
      </c>
      <c r="FS82">
        <v>-322.37077563902898</v>
      </c>
      <c r="FT82">
        <v>-152.55868785368099</v>
      </c>
      <c r="FU82">
        <v>-169.78718160870599</v>
      </c>
      <c r="FV82">
        <v>-322.520278634124</v>
      </c>
      <c r="FW82">
        <v>-152.624100149345</v>
      </c>
      <c r="FX82">
        <v>-169.87280060518799</v>
      </c>
      <c r="FY82">
        <v>-322.38920043792803</v>
      </c>
      <c r="FZ82">
        <v>-152.554430942686</v>
      </c>
      <c r="GA82">
        <v>-169.811168620106</v>
      </c>
      <c r="GB82">
        <v>-322.126075553303</v>
      </c>
      <c r="GC82">
        <v>-152.394874409441</v>
      </c>
      <c r="GD82">
        <v>-169.70783539045399</v>
      </c>
      <c r="GE82">
        <v>-322.34147836069099</v>
      </c>
      <c r="GF82">
        <v>-152.513372106785</v>
      </c>
      <c r="GG82">
        <v>-169.80509516289601</v>
      </c>
      <c r="GH82">
        <v>-322.56656686593902</v>
      </c>
      <c r="GI82">
        <v>-152.66515961084099</v>
      </c>
      <c r="GJ82">
        <v>-169.877004073964</v>
      </c>
      <c r="GK82">
        <v>-322.09908084</v>
      </c>
      <c r="GL82">
        <v>-152.37755085000001</v>
      </c>
      <c r="GM82">
        <v>-169.69806272</v>
      </c>
      <c r="GN82">
        <v>-322.29586965999999</v>
      </c>
      <c r="GO82">
        <v>-152.45881312</v>
      </c>
      <c r="GP82">
        <v>-169.81378040000001</v>
      </c>
      <c r="GQ82">
        <v>-322.31883354000001</v>
      </c>
      <c r="GR82">
        <v>-152.48401709000001</v>
      </c>
      <c r="GS82">
        <v>-169.81164988</v>
      </c>
      <c r="GT82">
        <v>-322.80942426069998</v>
      </c>
      <c r="GU82">
        <v>-152.76715497320001</v>
      </c>
      <c r="GV82">
        <v>-170.0185977925</v>
      </c>
      <c r="GW82">
        <v>-322.07465883999998</v>
      </c>
      <c r="GX82">
        <v>-152.36175338999999</v>
      </c>
      <c r="GY82">
        <v>-169.68970490000001</v>
      </c>
      <c r="GZ82">
        <v>-322.35802172339498</v>
      </c>
      <c r="HA82">
        <v>-152.533759119786</v>
      </c>
      <c r="HB82">
        <v>-169.80009240388699</v>
      </c>
    </row>
    <row r="83" spans="1:210" ht="17" x14ac:dyDescent="0.25">
      <c r="A83" s="5">
        <v>9</v>
      </c>
      <c r="B83" t="s">
        <v>3</v>
      </c>
      <c r="C83" t="s">
        <v>2</v>
      </c>
      <c r="D83" t="s">
        <v>30</v>
      </c>
      <c r="E83" s="3">
        <v>0.95</v>
      </c>
      <c r="F83" s="2">
        <v>-15.671989948822056</v>
      </c>
      <c r="G83" s="3">
        <f t="shared" si="171"/>
        <v>5.6414464759429421</v>
      </c>
      <c r="H83" s="3">
        <f t="shared" si="172"/>
        <v>0.34271890167404706</v>
      </c>
      <c r="I83" s="3">
        <f t="shared" si="173"/>
        <v>0.40900765318919241</v>
      </c>
      <c r="J83" s="3">
        <f t="shared" si="174"/>
        <v>4.3862497702612853</v>
      </c>
      <c r="K83" s="3">
        <f t="shared" si="175"/>
        <v>1.0974902877948018</v>
      </c>
      <c r="L83" s="3">
        <f t="shared" si="176"/>
        <v>1.7368534303434018</v>
      </c>
      <c r="M83" s="3">
        <f t="shared" si="177"/>
        <v>0.43017943321263452</v>
      </c>
      <c r="N83" s="3">
        <f t="shared" si="178"/>
        <v>0.8004349649356719</v>
      </c>
      <c r="O83" s="3">
        <f t="shared" si="179"/>
        <v>3.531983666673888E-2</v>
      </c>
      <c r="P83" s="3">
        <f t="shared" si="180"/>
        <v>1.3661237808160998</v>
      </c>
      <c r="Q83" s="3">
        <f t="shared" si="181"/>
        <v>1.2571851057949566</v>
      </c>
      <c r="R83" s="3">
        <f t="shared" si="182"/>
        <v>0.62797435895089571</v>
      </c>
      <c r="S83" s="3">
        <f t="shared" si="183"/>
        <v>0.86296400751377789</v>
      </c>
      <c r="T83" s="3">
        <f t="shared" si="184"/>
        <v>0.17116175391257471</v>
      </c>
      <c r="U83" s="3">
        <f t="shared" si="185"/>
        <v>0.13010292025825976</v>
      </c>
      <c r="V83" s="3">
        <f t="shared" si="186"/>
        <v>0.46506888422073978</v>
      </c>
      <c r="W83" s="3">
        <f t="shared" si="187"/>
        <v>1.056097500262922</v>
      </c>
      <c r="X83" s="3">
        <f t="shared" si="188"/>
        <v>0.55200830945126</v>
      </c>
      <c r="Y83" s="3">
        <f t="shared" si="189"/>
        <v>0.99403921219166236</v>
      </c>
      <c r="Z83" s="3">
        <f t="shared" si="190"/>
        <v>0.64861675414376663</v>
      </c>
      <c r="AA83" s="3">
        <f t="shared" si="191"/>
        <v>0.20470283216321228</v>
      </c>
      <c r="AB83" s="3">
        <f t="shared" si="192"/>
        <v>0.24430895018098475</v>
      </c>
      <c r="AC83" s="3">
        <f t="shared" si="193"/>
        <v>0.36390016627101929</v>
      </c>
      <c r="AD83" s="3">
        <f t="shared" si="194"/>
        <v>0.18333102998848894</v>
      </c>
      <c r="AE83" s="3">
        <f t="shared" si="195"/>
        <v>1.5783206988798355</v>
      </c>
      <c r="AF83" s="3">
        <f t="shared" si="196"/>
        <v>0.29082723513775832</v>
      </c>
      <c r="AG83" s="3">
        <f t="shared" si="197"/>
        <v>0.81303080293061392</v>
      </c>
      <c r="AH83" s="3">
        <f t="shared" si="198"/>
        <v>0.11739399229016279</v>
      </c>
      <c r="AI83" s="3">
        <f t="shared" si="199"/>
        <v>0.4857952545955655</v>
      </c>
      <c r="AJ83" s="3">
        <f t="shared" si="200"/>
        <v>0.35805239625393881</v>
      </c>
      <c r="AK83" s="3">
        <f t="shared" si="201"/>
        <v>0.24190177273048974</v>
      </c>
      <c r="AL83" s="3">
        <f t="shared" si="202"/>
        <v>0.35949568505057705</v>
      </c>
      <c r="AM83" s="3">
        <f t="shared" si="203"/>
        <v>0.60206491963608144</v>
      </c>
      <c r="AN83" s="3">
        <f t="shared" si="204"/>
        <v>0.222795490418493</v>
      </c>
      <c r="AO83" s="3">
        <f t="shared" si="205"/>
        <v>0.288644757081153</v>
      </c>
      <c r="AP83" s="3">
        <f t="shared" si="206"/>
        <v>0.43588358616251632</v>
      </c>
      <c r="AQ83" s="3">
        <f t="shared" si="207"/>
        <v>0.50495983193074423</v>
      </c>
      <c r="AR83" s="3">
        <f t="shared" si="208"/>
        <v>0.1665217447315861</v>
      </c>
      <c r="AS83" s="3">
        <f t="shared" si="209"/>
        <v>0.45704948158759429</v>
      </c>
      <c r="AT83" s="3">
        <f t="shared" si="210"/>
        <v>8.3801694392427351E-2</v>
      </c>
      <c r="AV83" s="1"/>
      <c r="AW83" s="4">
        <f t="shared" si="211"/>
        <v>-10.030543472879113</v>
      </c>
      <c r="AX83" s="4">
        <f t="shared" si="212"/>
        <v>-15.329271047148008</v>
      </c>
      <c r="AY83" s="4">
        <f t="shared" si="213"/>
        <v>-16.080997602011248</v>
      </c>
      <c r="AZ83" s="4">
        <f t="shared" si="214"/>
        <v>-11.28574017856077</v>
      </c>
      <c r="BA83" s="4">
        <f t="shared" si="215"/>
        <v>-16.769480236616857</v>
      </c>
      <c r="BB83" s="4">
        <f t="shared" si="216"/>
        <v>-17.408843379165457</v>
      </c>
      <c r="BC83" s="4">
        <f t="shared" si="217"/>
        <v>-15.241810515609421</v>
      </c>
      <c r="BD83" s="4">
        <f t="shared" si="218"/>
        <v>-16.472424913757727</v>
      </c>
      <c r="BE83" s="4">
        <f t="shared" si="170"/>
        <v>-15.707309785488794</v>
      </c>
      <c r="BF83" s="4">
        <f t="shared" si="219"/>
        <v>-17.038113729638155</v>
      </c>
      <c r="BG83" s="4">
        <f t="shared" si="220"/>
        <v>-16.929175054617012</v>
      </c>
      <c r="BH83" s="4">
        <f t="shared" si="221"/>
        <v>-15.04401558987116</v>
      </c>
      <c r="BI83" s="4">
        <f t="shared" si="222"/>
        <v>-16.534953956335833</v>
      </c>
      <c r="BJ83" s="4">
        <f t="shared" si="223"/>
        <v>-15.500828194909481</v>
      </c>
      <c r="BK83" s="4">
        <f t="shared" si="224"/>
        <v>-15.802092869080315</v>
      </c>
      <c r="BL83" s="4">
        <f t="shared" si="225"/>
        <v>-15.206921064601316</v>
      </c>
      <c r="BM83" s="4">
        <f t="shared" si="226"/>
        <v>-16.728087449084978</v>
      </c>
      <c r="BN83" s="4">
        <f t="shared" si="227"/>
        <v>-16.223998258273316</v>
      </c>
      <c r="BO83" s="4">
        <f t="shared" si="228"/>
        <v>-16.666029161013718</v>
      </c>
      <c r="BP83" s="4">
        <f t="shared" si="229"/>
        <v>-16.320606702965822</v>
      </c>
      <c r="BQ83" s="4">
        <f t="shared" si="230"/>
        <v>-15.876692780985268</v>
      </c>
      <c r="BR83" s="4">
        <f t="shared" si="231"/>
        <v>-15.91629889900304</v>
      </c>
      <c r="BS83" s="4">
        <f t="shared" si="232"/>
        <v>-16.035890115093075</v>
      </c>
      <c r="BT83" s="4">
        <f t="shared" si="233"/>
        <v>-15.488658918833567</v>
      </c>
      <c r="BU83" s="4">
        <f t="shared" si="234"/>
        <v>-14.09366924994222</v>
      </c>
      <c r="BV83" s="4">
        <f t="shared" si="235"/>
        <v>-15.381162713684297</v>
      </c>
      <c r="BW83" s="4">
        <f t="shared" si="236"/>
        <v>-14.858959145891442</v>
      </c>
      <c r="BX83" s="4">
        <f t="shared" si="237"/>
        <v>-15.789383941112218</v>
      </c>
      <c r="BY83" s="4">
        <f t="shared" si="238"/>
        <v>-16.157785203417621</v>
      </c>
      <c r="BZ83" s="4">
        <f t="shared" si="239"/>
        <v>-15.313937552568117</v>
      </c>
      <c r="CA83" s="4">
        <f t="shared" si="240"/>
        <v>-15.430088176091566</v>
      </c>
      <c r="CB83" s="4">
        <f t="shared" si="241"/>
        <v>-15.312494263771478</v>
      </c>
      <c r="CC83" s="4">
        <f t="shared" si="242"/>
        <v>-15.069925029185974</v>
      </c>
      <c r="CD83" s="4">
        <f t="shared" si="243"/>
        <v>-15.894785439240549</v>
      </c>
      <c r="CE83" s="4">
        <f t="shared" si="244"/>
        <v>-15.383345191740903</v>
      </c>
      <c r="CF83" s="4">
        <f t="shared" si="245"/>
        <v>-15.236106362659539</v>
      </c>
      <c r="CG83" s="4">
        <f t="shared" si="246"/>
        <v>-15.167030116891311</v>
      </c>
      <c r="CH83" s="4">
        <f t="shared" si="247"/>
        <v>-15.505468204090469</v>
      </c>
      <c r="CI83" s="4">
        <f t="shared" si="248"/>
        <v>-15.214940467234461</v>
      </c>
      <c r="CJ83" s="4">
        <f t="shared" si="249"/>
        <v>-15.755791643214483</v>
      </c>
      <c r="CL83" t="s">
        <v>36</v>
      </c>
      <c r="CM83">
        <v>-318.221146383941</v>
      </c>
      <c r="CN83">
        <v>-150.406266779611</v>
      </c>
      <c r="CO83">
        <v>-167.798894916492</v>
      </c>
      <c r="CP83">
        <v>-321.85668843796401</v>
      </c>
      <c r="CQ83">
        <v>-152.30911541945801</v>
      </c>
      <c r="CR83">
        <v>-169.523144271137</v>
      </c>
      <c r="CS83">
        <v>-322.50491213352802</v>
      </c>
      <c r="CT83">
        <v>-152.61738803140699</v>
      </c>
      <c r="CU83">
        <v>-169.86189740228301</v>
      </c>
      <c r="CV83">
        <v>-320.59676663414001</v>
      </c>
      <c r="CW83">
        <v>-151.559422784731</v>
      </c>
      <c r="CX83">
        <v>-169.01935887837899</v>
      </c>
      <c r="CY83">
        <v>-322.76307689676099</v>
      </c>
      <c r="CZ83">
        <v>-152.74706719565</v>
      </c>
      <c r="DA83">
        <v>-169.98928583440201</v>
      </c>
      <c r="DB83">
        <v>-322.32430977281899</v>
      </c>
      <c r="DC83">
        <v>-152.50683341892699</v>
      </c>
      <c r="DD83">
        <v>-169.789733597202</v>
      </c>
      <c r="DE83">
        <v>-322.62326268160098</v>
      </c>
      <c r="DF83">
        <v>-152.65235572099701</v>
      </c>
      <c r="DG83">
        <v>-169.946617590458</v>
      </c>
      <c r="DH83">
        <v>-322.81276225317498</v>
      </c>
      <c r="DI83">
        <v>-152.845710640221</v>
      </c>
      <c r="DJ83">
        <v>-169.940801134015</v>
      </c>
      <c r="DK83">
        <v>-323.07380737260002</v>
      </c>
      <c r="DL83">
        <v>-153.00670686156101</v>
      </c>
      <c r="DM83">
        <v>-170.042069320618</v>
      </c>
      <c r="DN83">
        <v>-322.85076357590998</v>
      </c>
      <c r="DO83">
        <v>-152.82234748985701</v>
      </c>
      <c r="DP83">
        <v>-170.00126412464101</v>
      </c>
      <c r="DQ83">
        <v>-322.55919836239701</v>
      </c>
      <c r="DR83">
        <v>-152.64698217328001</v>
      </c>
      <c r="DS83">
        <v>-169.885237832527</v>
      </c>
      <c r="DT83">
        <v>-322.62925578086498</v>
      </c>
      <c r="DU83">
        <v>-152.70153860925001</v>
      </c>
      <c r="DV83">
        <v>-169.90374300773399</v>
      </c>
      <c r="DW83">
        <v>-322.357049429803</v>
      </c>
      <c r="DX83">
        <v>-152.544881872476</v>
      </c>
      <c r="DY83">
        <v>-169.78581743202</v>
      </c>
      <c r="DZ83">
        <v>-322.57883477455101</v>
      </c>
      <c r="EA83">
        <v>-152.64462862210701</v>
      </c>
      <c r="EB83">
        <v>-169.90950401136899</v>
      </c>
      <c r="EC83">
        <v>-322.55964897605202</v>
      </c>
      <c r="ED83">
        <v>-152.63938888207599</v>
      </c>
      <c r="EE83">
        <v>-169.89507785710299</v>
      </c>
      <c r="EF83">
        <v>-322.54783156973798</v>
      </c>
      <c r="EG83">
        <v>-152.64520135700201</v>
      </c>
      <c r="EH83">
        <v>-169.87839644246699</v>
      </c>
      <c r="EI83">
        <v>-322.81254375712899</v>
      </c>
      <c r="EJ83">
        <v>-152.806819753844</v>
      </c>
      <c r="EK83">
        <v>-169.97906610017901</v>
      </c>
      <c r="EL83">
        <v>-322.76001588144902</v>
      </c>
      <c r="EM83">
        <v>-152.78672203428101</v>
      </c>
      <c r="EN83">
        <v>-169.947439261288</v>
      </c>
      <c r="EO83">
        <v>-322.545144074711</v>
      </c>
      <c r="EP83">
        <v>-152.64531047427701</v>
      </c>
      <c r="EQ83">
        <v>-169.87327459350101</v>
      </c>
      <c r="ER83">
        <v>-322.52589958890599</v>
      </c>
      <c r="ES83">
        <v>-152.643661123405</v>
      </c>
      <c r="ET83">
        <v>-169.85622992427099</v>
      </c>
      <c r="EU83">
        <v>-322.49804130735299</v>
      </c>
      <c r="EV83">
        <v>-152.64275644631701</v>
      </c>
      <c r="EW83">
        <v>-169.829983741641</v>
      </c>
      <c r="EX83">
        <v>-322.55747867247197</v>
      </c>
      <c r="EY83">
        <v>-152.622749195957</v>
      </c>
      <c r="EZ83">
        <v>-169.90936524075599</v>
      </c>
      <c r="FA83">
        <v>-322.56780325589699</v>
      </c>
      <c r="FB83">
        <v>-152.657807821581</v>
      </c>
      <c r="FC83">
        <v>-169.88444061783099</v>
      </c>
      <c r="FD83">
        <v>-322.65008849229997</v>
      </c>
      <c r="FE83">
        <v>-152.7102848337</v>
      </c>
      <c r="FF83">
        <v>-169.91512091050001</v>
      </c>
      <c r="FG83">
        <v>-322.926984701143</v>
      </c>
      <c r="FH83">
        <v>-152.88619480173799</v>
      </c>
      <c r="FI83">
        <v>-170.018330208755</v>
      </c>
      <c r="FJ83">
        <v>-322.58556449629998</v>
      </c>
      <c r="FK83">
        <v>-152.64774976050001</v>
      </c>
      <c r="FL83">
        <v>-169.9133032938</v>
      </c>
      <c r="FM83">
        <v>-322.83974527235199</v>
      </c>
      <c r="FN83">
        <v>-152.80188101297799</v>
      </c>
      <c r="FO83">
        <v>-170.01418500169601</v>
      </c>
      <c r="FP83">
        <v>-322.47181992093698</v>
      </c>
      <c r="FQ83">
        <v>-152.582273314205</v>
      </c>
      <c r="FR83">
        <v>-169.86438462282399</v>
      </c>
      <c r="FS83">
        <v>-322.37168545574298</v>
      </c>
      <c r="FT83">
        <v>-152.558682920525</v>
      </c>
      <c r="FU83">
        <v>-169.78725346655301</v>
      </c>
      <c r="FV83">
        <v>-322.52134903022301</v>
      </c>
      <c r="FW83">
        <v>-152.624091876498</v>
      </c>
      <c r="FX83">
        <v>-169.872852841834</v>
      </c>
      <c r="FY83">
        <v>-322.39022560373598</v>
      </c>
      <c r="FZ83">
        <v>-152.55441626107401</v>
      </c>
      <c r="GA83">
        <v>-169.81121993297799</v>
      </c>
      <c r="GB83">
        <v>-322.12712705504498</v>
      </c>
      <c r="GC83">
        <v>-152.39485889052699</v>
      </c>
      <c r="GD83">
        <v>-169.70786615265399</v>
      </c>
      <c r="GE83">
        <v>-322.34250921821501</v>
      </c>
      <c r="GF83">
        <v>-152.51335734998599</v>
      </c>
      <c r="GG83">
        <v>-169.80513641503001</v>
      </c>
      <c r="GH83">
        <v>-322.56751235924997</v>
      </c>
      <c r="GI83">
        <v>-152.66514418362999</v>
      </c>
      <c r="GJ83">
        <v>-169.87703822373999</v>
      </c>
      <c r="GK83">
        <v>-322.10013960999999</v>
      </c>
      <c r="GL83">
        <v>-152.37753382</v>
      </c>
      <c r="GM83">
        <v>-169.69809086999999</v>
      </c>
      <c r="GN83">
        <v>-322.29682326</v>
      </c>
      <c r="GO83">
        <v>-152.45876809000001</v>
      </c>
      <c r="GP83">
        <v>-169.81377488999999</v>
      </c>
      <c r="GQ83">
        <v>-322.31981288999998</v>
      </c>
      <c r="GR83">
        <v>-152.48397792</v>
      </c>
      <c r="GS83">
        <v>-169.81166476999999</v>
      </c>
      <c r="GT83">
        <v>-322.81050149470002</v>
      </c>
      <c r="GU83">
        <v>-152.76714502300001</v>
      </c>
      <c r="GV83">
        <v>-170.0186469363</v>
      </c>
      <c r="GW83">
        <v>-322.07571412999999</v>
      </c>
      <c r="GX83">
        <v>-152.36173643999999</v>
      </c>
      <c r="GY83">
        <v>-169.68973113999999</v>
      </c>
      <c r="GZ83">
        <v>-322.35899308054098</v>
      </c>
      <c r="HA83">
        <v>-152.533747139301</v>
      </c>
      <c r="HB83">
        <v>-169.800137490064</v>
      </c>
    </row>
    <row r="84" spans="1:210" ht="17" x14ac:dyDescent="0.25">
      <c r="A84" s="5">
        <v>9</v>
      </c>
      <c r="B84" t="s">
        <v>3</v>
      </c>
      <c r="C84" t="s">
        <v>2</v>
      </c>
      <c r="D84" t="s">
        <v>30</v>
      </c>
      <c r="E84" s="3">
        <v>1</v>
      </c>
      <c r="F84" s="2">
        <v>-15.995271669800323</v>
      </c>
      <c r="G84" s="3">
        <f t="shared" si="171"/>
        <v>5.2546984567070503</v>
      </c>
      <c r="H84" s="3">
        <f t="shared" si="172"/>
        <v>0.26213049778152531</v>
      </c>
      <c r="I84" s="3">
        <f t="shared" si="173"/>
        <v>0.29468066822047767</v>
      </c>
      <c r="J84" s="3">
        <f t="shared" si="174"/>
        <v>4.0894304550019225</v>
      </c>
      <c r="K84" s="3">
        <f t="shared" si="175"/>
        <v>0.87660332809731933</v>
      </c>
      <c r="L84" s="3">
        <f t="shared" si="176"/>
        <v>1.5363321107092371</v>
      </c>
      <c r="M84" s="3">
        <f t="shared" si="177"/>
        <v>0.68116524125520606</v>
      </c>
      <c r="N84" s="3">
        <f t="shared" si="178"/>
        <v>0.8125858762989413</v>
      </c>
      <c r="O84" s="3">
        <f t="shared" si="179"/>
        <v>2.1246699282260195E-2</v>
      </c>
      <c r="P84" s="3">
        <f t="shared" si="180"/>
        <v>1.1372038379459344</v>
      </c>
      <c r="Q84" s="3">
        <f t="shared" si="181"/>
        <v>1.0718285409509232</v>
      </c>
      <c r="R84" s="3">
        <f t="shared" si="182"/>
        <v>0.63773206329606325</v>
      </c>
      <c r="S84" s="3">
        <f t="shared" si="183"/>
        <v>0.71725627274074988</v>
      </c>
      <c r="T84" s="3">
        <f t="shared" si="184"/>
        <v>0.25792820161449903</v>
      </c>
      <c r="U84" s="3">
        <f t="shared" si="185"/>
        <v>2.0431046130235941E-2</v>
      </c>
      <c r="V84" s="3">
        <f t="shared" si="186"/>
        <v>0.49076873283376266</v>
      </c>
      <c r="W84" s="3">
        <f t="shared" si="187"/>
        <v>0.85482528458090634</v>
      </c>
      <c r="X84" s="3">
        <f t="shared" si="188"/>
        <v>0.39153899226160327</v>
      </c>
      <c r="Y84" s="3">
        <f t="shared" si="189"/>
        <v>0.83288653275493907</v>
      </c>
      <c r="Z84" s="3">
        <f t="shared" si="190"/>
        <v>0.52162543899689773</v>
      </c>
      <c r="AA84" s="3">
        <f t="shared" si="191"/>
        <v>0.12830205015792195</v>
      </c>
      <c r="AB84" s="3">
        <f t="shared" si="192"/>
        <v>0.1781245857297673</v>
      </c>
      <c r="AC84" s="3">
        <f t="shared" si="193"/>
        <v>0.27457629924028559</v>
      </c>
      <c r="AD84" s="3">
        <f t="shared" si="194"/>
        <v>0.15279076635421696</v>
      </c>
      <c r="AE84" s="3">
        <f t="shared" si="195"/>
        <v>1.575026530673906</v>
      </c>
      <c r="AF84" s="3">
        <f t="shared" si="196"/>
        <v>0.226078542126805</v>
      </c>
      <c r="AG84" s="3">
        <f t="shared" si="197"/>
        <v>0.76411238432384287</v>
      </c>
      <c r="AH84" s="3">
        <f t="shared" si="198"/>
        <v>5.6508976290791324E-2</v>
      </c>
      <c r="AI84" s="3">
        <f t="shared" si="199"/>
        <v>0.3826447529010597</v>
      </c>
      <c r="AJ84" s="3">
        <f t="shared" si="200"/>
        <v>0.35298642860752594</v>
      </c>
      <c r="AK84" s="3">
        <f t="shared" si="201"/>
        <v>0.2579907077947059</v>
      </c>
      <c r="AL84" s="3">
        <f t="shared" si="202"/>
        <v>0.35326068415240641</v>
      </c>
      <c r="AM84" s="3">
        <f t="shared" si="203"/>
        <v>0.61359103926868208</v>
      </c>
      <c r="AN84" s="3">
        <f t="shared" si="204"/>
        <v>0.16460954775752334</v>
      </c>
      <c r="AO84" s="3">
        <f t="shared" si="205"/>
        <v>0.2766105016285092</v>
      </c>
      <c r="AP84" s="3">
        <f t="shared" si="206"/>
        <v>0.44525995487357584</v>
      </c>
      <c r="AQ84" s="3">
        <f t="shared" si="207"/>
        <v>0.51550336829244969</v>
      </c>
      <c r="AR84" s="3">
        <f t="shared" si="208"/>
        <v>0.15753988375492334</v>
      </c>
      <c r="AS84" s="3">
        <f t="shared" si="209"/>
        <v>0.4454105571482021</v>
      </c>
      <c r="AT84" s="3">
        <f t="shared" si="210"/>
        <v>3.7533364470109021E-2</v>
      </c>
      <c r="AV84" s="1"/>
      <c r="AW84" s="4">
        <f t="shared" si="211"/>
        <v>-10.740573213093272</v>
      </c>
      <c r="AX84" s="4">
        <f t="shared" si="212"/>
        <v>-15.733141172018797</v>
      </c>
      <c r="AY84" s="4">
        <f t="shared" si="213"/>
        <v>-16.2899523380208</v>
      </c>
      <c r="AZ84" s="4">
        <f t="shared" si="214"/>
        <v>-11.9058412147984</v>
      </c>
      <c r="BA84" s="4">
        <f t="shared" si="215"/>
        <v>-16.871874997897642</v>
      </c>
      <c r="BB84" s="4">
        <f t="shared" si="216"/>
        <v>-17.53160378050956</v>
      </c>
      <c r="BC84" s="4">
        <f t="shared" si="217"/>
        <v>-15.314106428545117</v>
      </c>
      <c r="BD84" s="4">
        <f t="shared" si="218"/>
        <v>-16.807857546099264</v>
      </c>
      <c r="BE84" s="4">
        <f t="shared" si="170"/>
        <v>-16.016518369082583</v>
      </c>
      <c r="BF84" s="4">
        <f t="shared" si="219"/>
        <v>-17.132475507746257</v>
      </c>
      <c r="BG84" s="4">
        <f t="shared" si="220"/>
        <v>-17.067100210751246</v>
      </c>
      <c r="BH84" s="4">
        <f t="shared" si="221"/>
        <v>-15.357539606504259</v>
      </c>
      <c r="BI84" s="4">
        <f t="shared" si="222"/>
        <v>-16.712527942541072</v>
      </c>
      <c r="BJ84" s="4">
        <f t="shared" si="223"/>
        <v>-15.737343468185824</v>
      </c>
      <c r="BK84" s="4">
        <f t="shared" si="224"/>
        <v>-16.015702715930558</v>
      </c>
      <c r="BL84" s="4">
        <f t="shared" si="225"/>
        <v>-15.50450293696656</v>
      </c>
      <c r="BM84" s="4">
        <f t="shared" si="226"/>
        <v>-16.850096954381229</v>
      </c>
      <c r="BN84" s="4">
        <f t="shared" si="227"/>
        <v>-16.386810662061926</v>
      </c>
      <c r="BO84" s="4">
        <f t="shared" si="228"/>
        <v>-16.828158202555262</v>
      </c>
      <c r="BP84" s="4">
        <f t="shared" si="229"/>
        <v>-16.51689710879722</v>
      </c>
      <c r="BQ84" s="4">
        <f t="shared" si="230"/>
        <v>-16.123573719958245</v>
      </c>
      <c r="BR84" s="4">
        <f t="shared" si="231"/>
        <v>-16.17339625553009</v>
      </c>
      <c r="BS84" s="4">
        <f t="shared" si="232"/>
        <v>-16.269847969040608</v>
      </c>
      <c r="BT84" s="4">
        <f t="shared" si="233"/>
        <v>-15.842480903446106</v>
      </c>
      <c r="BU84" s="4">
        <f t="shared" si="234"/>
        <v>-14.420245139126417</v>
      </c>
      <c r="BV84" s="4">
        <f t="shared" si="235"/>
        <v>-15.769193127673518</v>
      </c>
      <c r="BW84" s="4">
        <f t="shared" si="236"/>
        <v>-15.23115928547648</v>
      </c>
      <c r="BX84" s="4">
        <f t="shared" si="237"/>
        <v>-16.051780646091114</v>
      </c>
      <c r="BY84" s="4">
        <f t="shared" si="238"/>
        <v>-16.377916422701382</v>
      </c>
      <c r="BZ84" s="4">
        <f t="shared" si="239"/>
        <v>-15.642285241192797</v>
      </c>
      <c r="CA84" s="4">
        <f t="shared" si="240"/>
        <v>-15.737280962005617</v>
      </c>
      <c r="CB84" s="4">
        <f t="shared" si="241"/>
        <v>-15.642010985647916</v>
      </c>
      <c r="CC84" s="4">
        <f t="shared" si="242"/>
        <v>-15.38168063053164</v>
      </c>
      <c r="CD84" s="4">
        <f t="shared" si="243"/>
        <v>-16.159881217557846</v>
      </c>
      <c r="CE84" s="4">
        <f t="shared" si="244"/>
        <v>-15.718661168171813</v>
      </c>
      <c r="CF84" s="4">
        <f t="shared" si="245"/>
        <v>-15.550011714926747</v>
      </c>
      <c r="CG84" s="4">
        <f t="shared" si="246"/>
        <v>-15.479768301507873</v>
      </c>
      <c r="CH84" s="4">
        <f t="shared" si="247"/>
        <v>-15.837731786045399</v>
      </c>
      <c r="CI84" s="4">
        <f t="shared" si="248"/>
        <v>-15.54986111265212</v>
      </c>
      <c r="CJ84" s="4">
        <f t="shared" si="249"/>
        <v>-16.032805034270432</v>
      </c>
      <c r="CL84" t="s">
        <v>35</v>
      </c>
      <c r="CM84">
        <v>-318.22209934388002</v>
      </c>
      <c r="CN84">
        <v>-150.406163649294</v>
      </c>
      <c r="CO84">
        <v>-167.79881950238001</v>
      </c>
      <c r="CP84">
        <v>-321.857125321843</v>
      </c>
      <c r="CQ84">
        <v>-152.30904672480099</v>
      </c>
      <c r="CR84">
        <v>-169.52300624168799</v>
      </c>
      <c r="CS84">
        <v>-322.50519983613998</v>
      </c>
      <c r="CT84">
        <v>-152.61736874987</v>
      </c>
      <c r="CU84">
        <v>-169.86187139587801</v>
      </c>
      <c r="CV84">
        <v>-320.59765099241099</v>
      </c>
      <c r="CW84">
        <v>-151.55942165755999</v>
      </c>
      <c r="CX84">
        <v>-169.01925616995899</v>
      </c>
      <c r="CY84">
        <v>-322.76324086973</v>
      </c>
      <c r="CZ84">
        <v>-152.74706475367699</v>
      </c>
      <c r="DA84">
        <v>-169.98928907291199</v>
      </c>
      <c r="DB84">
        <v>-322.32450415355999</v>
      </c>
      <c r="DC84">
        <v>-152.506830429899</v>
      </c>
      <c r="DD84">
        <v>-169.789735335827</v>
      </c>
      <c r="DE84">
        <v>-322.62354404946501</v>
      </c>
      <c r="DF84">
        <v>-152.65251483707101</v>
      </c>
      <c r="DG84">
        <v>-169.94662463138201</v>
      </c>
      <c r="DH84">
        <v>-322.81324085079802</v>
      </c>
      <c r="DI84">
        <v>-152.84570189895001</v>
      </c>
      <c r="DJ84">
        <v>-169.940753927006</v>
      </c>
      <c r="DK84">
        <v>-323.07424399610898</v>
      </c>
      <c r="DL84">
        <v>-153.00669818058799</v>
      </c>
      <c r="DM84">
        <v>-170.042021869877</v>
      </c>
      <c r="DN84">
        <v>-322.850904679932</v>
      </c>
      <c r="DO84">
        <v>-152.82234441585899</v>
      </c>
      <c r="DP84">
        <v>-170.00125792760201</v>
      </c>
      <c r="DQ84">
        <v>-322.55938910541101</v>
      </c>
      <c r="DR84">
        <v>-152.64697986133299</v>
      </c>
      <c r="DS84">
        <v>-169.88521108977</v>
      </c>
      <c r="DT84">
        <v>-322.62969700155998</v>
      </c>
      <c r="DU84">
        <v>-152.70152602114899</v>
      </c>
      <c r="DV84">
        <v>-169.90369718422701</v>
      </c>
      <c r="DW84">
        <v>-322.357290271522</v>
      </c>
      <c r="DX84">
        <v>-152.544879772369</v>
      </c>
      <c r="DY84">
        <v>-169.78577739169799</v>
      </c>
      <c r="DZ84">
        <v>-322.57917410050197</v>
      </c>
      <c r="EA84">
        <v>-152.64462622607601</v>
      </c>
      <c r="EB84">
        <v>-169.90946882228701</v>
      </c>
      <c r="EC84">
        <v>-322.55995731668099</v>
      </c>
      <c r="ED84">
        <v>-152.639386401248</v>
      </c>
      <c r="EE84">
        <v>-169.89504826961499</v>
      </c>
      <c r="EF84">
        <v>-322.54822952761998</v>
      </c>
      <c r="EG84">
        <v>-152.64519970638</v>
      </c>
      <c r="EH84">
        <v>-169.87832182409099</v>
      </c>
      <c r="EI84">
        <v>-322.81271316196398</v>
      </c>
      <c r="EJ84">
        <v>-152.806816910956</v>
      </c>
      <c r="EK84">
        <v>-169.97904391338699</v>
      </c>
      <c r="EL84">
        <v>-322.76022775097402</v>
      </c>
      <c r="EM84">
        <v>-152.786719839212</v>
      </c>
      <c r="EN84">
        <v>-169.947393867812</v>
      </c>
      <c r="EO84">
        <v>-322.54536121172498</v>
      </c>
      <c r="EP84">
        <v>-152.645308474963</v>
      </c>
      <c r="EQ84">
        <v>-169.87323536076599</v>
      </c>
      <c r="ER84">
        <v>-322.526153458583</v>
      </c>
      <c r="ES84">
        <v>-152.64365952553601</v>
      </c>
      <c r="ET84">
        <v>-169.85617258315699</v>
      </c>
      <c r="EU84">
        <v>-322.49834773313</v>
      </c>
      <c r="EV84">
        <v>-152.64275539824001</v>
      </c>
      <c r="EW84">
        <v>-169.829897785692</v>
      </c>
      <c r="EX84">
        <v>-322.55784182056402</v>
      </c>
      <c r="EY84">
        <v>-152.62274725390699</v>
      </c>
      <c r="EZ84">
        <v>-169.909320620198</v>
      </c>
      <c r="FA84">
        <v>-322.568131423301</v>
      </c>
      <c r="FB84">
        <v>-152.65780624922601</v>
      </c>
      <c r="FC84">
        <v>-169.884397522033</v>
      </c>
      <c r="FD84">
        <v>-322.65061771979998</v>
      </c>
      <c r="FE84">
        <v>-152.71028323319999</v>
      </c>
      <c r="FF84">
        <v>-169.91508788729999</v>
      </c>
      <c r="FG84">
        <v>-322.927470643601</v>
      </c>
      <c r="FH84">
        <v>-152.88619322433701</v>
      </c>
      <c r="FI84">
        <v>-170.01829729682899</v>
      </c>
      <c r="FJ84">
        <v>-322.5861422621</v>
      </c>
      <c r="FK84">
        <v>-152.64774786710001</v>
      </c>
      <c r="FL84">
        <v>-169.91326458719999</v>
      </c>
      <c r="FM84">
        <v>-322.840298188632</v>
      </c>
      <c r="FN84">
        <v>-152.801879251136</v>
      </c>
      <c r="FO84">
        <v>-170.01414654116499</v>
      </c>
      <c r="FP84">
        <v>-322.47219451190199</v>
      </c>
      <c r="FQ84">
        <v>-152.58226514962701</v>
      </c>
      <c r="FR84">
        <v>-169.86434922261799</v>
      </c>
      <c r="FS84">
        <v>-322.37197413286998</v>
      </c>
      <c r="FT84">
        <v>-152.55867857748899</v>
      </c>
      <c r="FU84">
        <v>-169.787195685303</v>
      </c>
      <c r="FV84">
        <v>-322.52182047215399</v>
      </c>
      <c r="FW84">
        <v>-152.62408451380199</v>
      </c>
      <c r="FX84">
        <v>-169.87280839113399</v>
      </c>
      <c r="FY84">
        <v>-322.39064629839402</v>
      </c>
      <c r="FZ84">
        <v>-152.55440317852299</v>
      </c>
      <c r="GA84">
        <v>-169.81116416734201</v>
      </c>
      <c r="GB84">
        <v>-322.12759868198299</v>
      </c>
      <c r="GC84">
        <v>-152.39484534815099</v>
      </c>
      <c r="GD84">
        <v>-169.70782620366799</v>
      </c>
      <c r="GE84">
        <v>-322.34294703253897</v>
      </c>
      <c r="GF84">
        <v>-152.51334421218101</v>
      </c>
      <c r="GG84">
        <v>-169.80509055300499</v>
      </c>
      <c r="GH84">
        <v>-322.56787816802898</v>
      </c>
      <c r="GI84">
        <v>-152.665130476499</v>
      </c>
      <c r="GJ84">
        <v>-169.87699528265401</v>
      </c>
      <c r="GK84">
        <v>-322.10061657</v>
      </c>
      <c r="GL84">
        <v>-152.37751868999999</v>
      </c>
      <c r="GM84">
        <v>-169.69804859999999</v>
      </c>
      <c r="GN84">
        <v>-322.29722350999998</v>
      </c>
      <c r="GO84">
        <v>-152.45872890000001</v>
      </c>
      <c r="GP84">
        <v>-169.81371408999999</v>
      </c>
      <c r="GQ84">
        <v>-322.32020915999999</v>
      </c>
      <c r="GR84">
        <v>-152.48394383999999</v>
      </c>
      <c r="GS84">
        <v>-169.81159674</v>
      </c>
      <c r="GT84">
        <v>-322.8109779175</v>
      </c>
      <c r="GU84">
        <v>-152.76713631019999</v>
      </c>
      <c r="GV84">
        <v>-170.01860257620001</v>
      </c>
      <c r="GW84">
        <v>-322.07619206999999</v>
      </c>
      <c r="GX84">
        <v>-152.36172135999999</v>
      </c>
      <c r="GY84">
        <v>-169.68969043000001</v>
      </c>
      <c r="GZ84">
        <v>-322.35937696950498</v>
      </c>
      <c r="HA84">
        <v>-152.53373654376301</v>
      </c>
      <c r="HB84">
        <v>-169.800090525646</v>
      </c>
    </row>
    <row r="85" spans="1:210" ht="17" x14ac:dyDescent="0.25">
      <c r="A85" s="5">
        <v>9</v>
      </c>
      <c r="B85" t="s">
        <v>3</v>
      </c>
      <c r="C85" t="s">
        <v>2</v>
      </c>
      <c r="D85" t="s">
        <v>30</v>
      </c>
      <c r="E85" s="3">
        <v>1.05</v>
      </c>
      <c r="F85" s="2">
        <v>-16.067081230559019</v>
      </c>
      <c r="G85" s="3">
        <f t="shared" si="171"/>
        <v>4.9479427378050644</v>
      </c>
      <c r="H85" s="3">
        <f t="shared" si="172"/>
        <v>0.19060746043281007</v>
      </c>
      <c r="I85" s="3">
        <f t="shared" si="173"/>
        <v>0.2196492747994796</v>
      </c>
      <c r="J85" s="3">
        <f t="shared" si="174"/>
        <v>3.8328809585511276</v>
      </c>
      <c r="K85" s="3">
        <f t="shared" si="175"/>
        <v>0.68725836712803456</v>
      </c>
      <c r="L85" s="3">
        <f t="shared" si="176"/>
        <v>1.3670787370054427</v>
      </c>
      <c r="M85" s="3">
        <f t="shared" si="177"/>
        <v>0.90832857765617447</v>
      </c>
      <c r="N85" s="3">
        <f t="shared" si="178"/>
        <v>0.82984944354604906</v>
      </c>
      <c r="O85" s="3">
        <f t="shared" si="179"/>
        <v>1.6398387351696186E-2</v>
      </c>
      <c r="P85" s="3">
        <f t="shared" si="180"/>
        <v>0.93436202362148535</v>
      </c>
      <c r="Q85" s="3">
        <f t="shared" si="181"/>
        <v>0.92367866310898705</v>
      </c>
      <c r="R85" s="3">
        <f t="shared" si="182"/>
        <v>0.62377727456210685</v>
      </c>
      <c r="S85" s="3">
        <f t="shared" si="183"/>
        <v>0.59378200558401417</v>
      </c>
      <c r="T85" s="3">
        <f t="shared" si="184"/>
        <v>0.33146118580873463</v>
      </c>
      <c r="U85" s="3">
        <f t="shared" si="185"/>
        <v>7.2851346915646431E-2</v>
      </c>
      <c r="V85" s="3">
        <f t="shared" si="186"/>
        <v>0.51410809186087825</v>
      </c>
      <c r="W85" s="3">
        <f t="shared" si="187"/>
        <v>0.67643902024947522</v>
      </c>
      <c r="X85" s="3">
        <f t="shared" si="188"/>
        <v>0.24949813840957091</v>
      </c>
      <c r="Y85" s="3">
        <f t="shared" si="189"/>
        <v>0.70453682425907616</v>
      </c>
      <c r="Z85" s="3">
        <f t="shared" si="190"/>
        <v>0.42113099266871501</v>
      </c>
      <c r="AA85" s="3">
        <f t="shared" si="191"/>
        <v>6.8522116357172536E-2</v>
      </c>
      <c r="AB85" s="3">
        <f t="shared" si="192"/>
        <v>0.11892757118165065</v>
      </c>
      <c r="AC85" s="3">
        <f t="shared" si="193"/>
        <v>0.20355109209253541</v>
      </c>
      <c r="AD85" s="3">
        <f t="shared" si="194"/>
        <v>0.12375603641254962</v>
      </c>
      <c r="AE85" s="3">
        <f t="shared" si="195"/>
        <v>1.5680995672193294</v>
      </c>
      <c r="AF85" s="3">
        <f t="shared" si="196"/>
        <v>0.1679447533949876</v>
      </c>
      <c r="AG85" s="3">
        <f t="shared" si="197"/>
        <v>0.71736598917054906</v>
      </c>
      <c r="AH85" s="3">
        <f t="shared" si="198"/>
        <v>6.5110584168373009E-3</v>
      </c>
      <c r="AI85" s="3">
        <f t="shared" si="199"/>
        <v>0.29549264951121756</v>
      </c>
      <c r="AJ85" s="3">
        <f t="shared" si="200"/>
        <v>0.34377502435503438</v>
      </c>
      <c r="AK85" s="3">
        <f t="shared" si="201"/>
        <v>0.26525096985774788</v>
      </c>
      <c r="AL85" s="3">
        <f t="shared" si="202"/>
        <v>0.34551694931586674</v>
      </c>
      <c r="AM85" s="3">
        <f t="shared" si="203"/>
        <v>0.62121137689985417</v>
      </c>
      <c r="AN85" s="3">
        <f t="shared" si="204"/>
        <v>0.1135571917740954</v>
      </c>
      <c r="AO85" s="3">
        <f t="shared" si="205"/>
        <v>0.26483579700918547</v>
      </c>
      <c r="AP85" s="3">
        <f t="shared" si="206"/>
        <v>0.45003895083387313</v>
      </c>
      <c r="AQ85" s="3">
        <f t="shared" si="207"/>
        <v>0.52154365834955563</v>
      </c>
      <c r="AR85" s="3">
        <f t="shared" si="208"/>
        <v>0.1471415584418736</v>
      </c>
      <c r="AS85" s="3">
        <f t="shared" si="209"/>
        <v>0.43325934681556255</v>
      </c>
      <c r="AT85" s="3">
        <f t="shared" si="210"/>
        <v>2.9873572657344027E-3</v>
      </c>
      <c r="AV85" s="1"/>
      <c r="AW85" s="4">
        <f t="shared" si="211"/>
        <v>-11.119138492753954</v>
      </c>
      <c r="AX85" s="4">
        <f t="shared" si="212"/>
        <v>-15.876473770126209</v>
      </c>
      <c r="AY85" s="4">
        <f t="shared" si="213"/>
        <v>-16.286730505358499</v>
      </c>
      <c r="AZ85" s="4">
        <f t="shared" si="214"/>
        <v>-12.234200272007891</v>
      </c>
      <c r="BA85" s="4">
        <f t="shared" si="215"/>
        <v>-16.754339597687053</v>
      </c>
      <c r="BB85" s="4">
        <f t="shared" si="216"/>
        <v>-17.434159967564462</v>
      </c>
      <c r="BC85" s="4">
        <f t="shared" si="217"/>
        <v>-15.158752652902844</v>
      </c>
      <c r="BD85" s="4">
        <f t="shared" si="218"/>
        <v>-16.896930674105068</v>
      </c>
      <c r="BE85" s="4">
        <f t="shared" si="170"/>
        <v>-16.083479617910715</v>
      </c>
      <c r="BF85" s="4">
        <f t="shared" si="219"/>
        <v>-17.001443254180504</v>
      </c>
      <c r="BG85" s="4">
        <f t="shared" si="220"/>
        <v>-16.990759893668006</v>
      </c>
      <c r="BH85" s="4">
        <f t="shared" si="221"/>
        <v>-15.443303955996912</v>
      </c>
      <c r="BI85" s="4">
        <f t="shared" si="222"/>
        <v>-16.660863236143033</v>
      </c>
      <c r="BJ85" s="4">
        <f t="shared" si="223"/>
        <v>-15.735620044750284</v>
      </c>
      <c r="BK85" s="4">
        <f t="shared" si="224"/>
        <v>-15.994229883643373</v>
      </c>
      <c r="BL85" s="4">
        <f t="shared" si="225"/>
        <v>-15.552973138698141</v>
      </c>
      <c r="BM85" s="4">
        <f t="shared" si="226"/>
        <v>-16.743520250808494</v>
      </c>
      <c r="BN85" s="4">
        <f t="shared" si="227"/>
        <v>-16.31657936896859</v>
      </c>
      <c r="BO85" s="4">
        <f t="shared" si="228"/>
        <v>-16.771618054818095</v>
      </c>
      <c r="BP85" s="4">
        <f t="shared" si="229"/>
        <v>-16.488212223227734</v>
      </c>
      <c r="BQ85" s="4">
        <f t="shared" si="230"/>
        <v>-16.135603346916191</v>
      </c>
      <c r="BR85" s="4">
        <f t="shared" si="231"/>
        <v>-16.18600880174067</v>
      </c>
      <c r="BS85" s="4">
        <f t="shared" si="232"/>
        <v>-16.270632322651554</v>
      </c>
      <c r="BT85" s="4">
        <f t="shared" si="233"/>
        <v>-15.943325194146469</v>
      </c>
      <c r="BU85" s="4">
        <f t="shared" si="234"/>
        <v>-14.49898166333969</v>
      </c>
      <c r="BV85" s="4">
        <f t="shared" si="235"/>
        <v>-15.899136477164031</v>
      </c>
      <c r="BW85" s="4">
        <f t="shared" si="236"/>
        <v>-15.34971524138847</v>
      </c>
      <c r="BX85" s="4">
        <f t="shared" si="237"/>
        <v>-16.073592288975856</v>
      </c>
      <c r="BY85" s="4">
        <f t="shared" si="238"/>
        <v>-16.362573880070236</v>
      </c>
      <c r="BZ85" s="4">
        <f t="shared" si="239"/>
        <v>-15.723306206203985</v>
      </c>
      <c r="CA85" s="4">
        <f t="shared" si="240"/>
        <v>-15.801830260701271</v>
      </c>
      <c r="CB85" s="4">
        <f t="shared" si="241"/>
        <v>-15.721564281243152</v>
      </c>
      <c r="CC85" s="4">
        <f t="shared" si="242"/>
        <v>-15.445869853659165</v>
      </c>
      <c r="CD85" s="4">
        <f t="shared" si="243"/>
        <v>-16.180638422333114</v>
      </c>
      <c r="CE85" s="4">
        <f t="shared" si="244"/>
        <v>-15.802245433549833</v>
      </c>
      <c r="CF85" s="4">
        <f t="shared" si="245"/>
        <v>-15.617042279725146</v>
      </c>
      <c r="CG85" s="4">
        <f t="shared" si="246"/>
        <v>-15.545537572209463</v>
      </c>
      <c r="CH85" s="4">
        <f t="shared" si="247"/>
        <v>-15.919939672117145</v>
      </c>
      <c r="CI85" s="4">
        <f t="shared" si="248"/>
        <v>-15.633821883743456</v>
      </c>
      <c r="CJ85" s="4">
        <f t="shared" si="249"/>
        <v>-16.070068587824753</v>
      </c>
      <c r="CL85" t="s">
        <v>34</v>
      </c>
      <c r="CM85">
        <v>-318.22253250314498</v>
      </c>
      <c r="CN85">
        <v>-150.40606296913501</v>
      </c>
      <c r="CO85">
        <v>-167.79875005965499</v>
      </c>
      <c r="CP85">
        <v>-321.85720073987699</v>
      </c>
      <c r="CQ85">
        <v>-152.308983932144</v>
      </c>
      <c r="CR85">
        <v>-169.52291603735401</v>
      </c>
      <c r="CS85">
        <v>-322.50516561008402</v>
      </c>
      <c r="CT85">
        <v>-152.61735033458899</v>
      </c>
      <c r="CU85">
        <v>-169.86186071942001</v>
      </c>
      <c r="CV85">
        <v>-320.598218134283</v>
      </c>
      <c r="CW85">
        <v>-151.55942059561099</v>
      </c>
      <c r="CX85">
        <v>-169.01930110033601</v>
      </c>
      <c r="CY85">
        <v>-322.76303868370201</v>
      </c>
      <c r="CZ85">
        <v>-152.74706265780799</v>
      </c>
      <c r="DA85">
        <v>-169.98927628732801</v>
      </c>
      <c r="DB85">
        <v>-322.32433349077201</v>
      </c>
      <c r="DC85">
        <v>-152.50682783462901</v>
      </c>
      <c r="DD85">
        <v>-169.78972255490299</v>
      </c>
      <c r="DE85">
        <v>-322.62344528329101</v>
      </c>
      <c r="DF85">
        <v>-152.65267551454599</v>
      </c>
      <c r="DG85">
        <v>-169.946612759723</v>
      </c>
      <c r="DH85">
        <v>-322.81338732844199</v>
      </c>
      <c r="DI85">
        <v>-152.84569411193101</v>
      </c>
      <c r="DJ85">
        <v>-169.94076624460999</v>
      </c>
      <c r="DK85">
        <v>-323.07435627278898</v>
      </c>
      <c r="DL85">
        <v>-153.00669043350101</v>
      </c>
      <c r="DM85">
        <v>-170.042035184106</v>
      </c>
      <c r="DN85">
        <v>-322.85068478190198</v>
      </c>
      <c r="DO85">
        <v>-152.822341930086</v>
      </c>
      <c r="DP85">
        <v>-170.00124932852401</v>
      </c>
      <c r="DQ85">
        <v>-322.559268441553</v>
      </c>
      <c r="DR85">
        <v>-152.64697771265099</v>
      </c>
      <c r="DS85">
        <v>-169.88521423062801</v>
      </c>
      <c r="DT85">
        <v>-322.62983566847799</v>
      </c>
      <c r="DU85">
        <v>-152.70152003047201</v>
      </c>
      <c r="DV85">
        <v>-169.90370516763701</v>
      </c>
      <c r="DW85">
        <v>-322.35721444916902</v>
      </c>
      <c r="DX85">
        <v>-152.54487796596399</v>
      </c>
      <c r="DY85">
        <v>-169.78578570869701</v>
      </c>
      <c r="DZ85">
        <v>-322.57917844280098</v>
      </c>
      <c r="EA85">
        <v>-152.64462414455099</v>
      </c>
      <c r="EB85">
        <v>-169.90947799256099</v>
      </c>
      <c r="EC85">
        <v>-322.559926576642</v>
      </c>
      <c r="ED85">
        <v>-152.639384249367</v>
      </c>
      <c r="EE85">
        <v>-169.89505390059199</v>
      </c>
      <c r="EF85">
        <v>-322.54833359271697</v>
      </c>
      <c r="EG85">
        <v>-152.64519826938101</v>
      </c>
      <c r="EH85">
        <v>-169.878350084007</v>
      </c>
      <c r="EI85">
        <v>-322.81254067672398</v>
      </c>
      <c r="EJ85">
        <v>-152.80681455719201</v>
      </c>
      <c r="EK85">
        <v>-169.97904362269199</v>
      </c>
      <c r="EL85">
        <v>-322.76012560078902</v>
      </c>
      <c r="EM85">
        <v>-152.786718040485</v>
      </c>
      <c r="EN85">
        <v>-169.94740543703901</v>
      </c>
      <c r="EO85">
        <v>-322.54527860711698</v>
      </c>
      <c r="EP85">
        <v>-152.64530661411399</v>
      </c>
      <c r="EQ85">
        <v>-169.873244719464</v>
      </c>
      <c r="ER85">
        <v>-322.52612452571299</v>
      </c>
      <c r="ES85">
        <v>-152.64365805543599</v>
      </c>
      <c r="ET85">
        <v>-169.85619083265999</v>
      </c>
      <c r="EU85">
        <v>-322.49839803421702</v>
      </c>
      <c r="EV85">
        <v>-152.64275444779301</v>
      </c>
      <c r="EW85">
        <v>-169.82992986679599</v>
      </c>
      <c r="EX85">
        <v>-322.55787098287198</v>
      </c>
      <c r="EY85">
        <v>-152.62274562971101</v>
      </c>
      <c r="EZ85">
        <v>-169.909331307331</v>
      </c>
      <c r="FA85">
        <v>-322.568141212559</v>
      </c>
      <c r="FB85">
        <v>-152.65780494921901</v>
      </c>
      <c r="FC85">
        <v>-169.88440736135101</v>
      </c>
      <c r="FD85">
        <v>-322.65078419420001</v>
      </c>
      <c r="FE85">
        <v>-152.7102818072</v>
      </c>
      <c r="FF85">
        <v>-169.91509508210001</v>
      </c>
      <c r="FG85">
        <v>-322.92760414442398</v>
      </c>
      <c r="FH85">
        <v>-152.88619191679999</v>
      </c>
      <c r="FI85">
        <v>-170.018306630556</v>
      </c>
      <c r="FJ85">
        <v>-322.58635693970001</v>
      </c>
      <c r="FK85">
        <v>-152.64774582210001</v>
      </c>
      <c r="FL85">
        <v>-169.9132742319</v>
      </c>
      <c r="FM85">
        <v>-322.84049698173197</v>
      </c>
      <c r="FN85">
        <v>-152.801877452925</v>
      </c>
      <c r="FO85">
        <v>-170.01415820154199</v>
      </c>
      <c r="FP85">
        <v>-322.47222463317001</v>
      </c>
      <c r="FQ85">
        <v>-152.58225810779001</v>
      </c>
      <c r="FR85">
        <v>-169.86435162665899</v>
      </c>
      <c r="FS85">
        <v>-322.37196030902101</v>
      </c>
      <c r="FT85">
        <v>-152.55867478440399</v>
      </c>
      <c r="FU85">
        <v>-169.78721010443601</v>
      </c>
      <c r="FV85">
        <v>-322.52194937632498</v>
      </c>
      <c r="FW85">
        <v>-152.62407806438699</v>
      </c>
      <c r="FX85">
        <v>-169.87281462959899</v>
      </c>
      <c r="FY85">
        <v>-322.39074202385598</v>
      </c>
      <c r="FZ85">
        <v>-152.55439172234301</v>
      </c>
      <c r="GA85">
        <v>-169.811168483133</v>
      </c>
      <c r="GB85">
        <v>-322.12770952005701</v>
      </c>
      <c r="GC85">
        <v>-152.39483332890501</v>
      </c>
      <c r="GD85">
        <v>-169.70782228474701</v>
      </c>
      <c r="GE85">
        <v>-322.34303836596501</v>
      </c>
      <c r="GF85">
        <v>-152.51333270559601</v>
      </c>
      <c r="GG85">
        <v>-169.805091100982</v>
      </c>
      <c r="GH85">
        <v>-322.56789604206398</v>
      </c>
      <c r="GI85">
        <v>-152.66511847945199</v>
      </c>
      <c r="GJ85">
        <v>-169.87699207502601</v>
      </c>
      <c r="GK85">
        <v>-322.10073040999998</v>
      </c>
      <c r="GL85">
        <v>-152.37750550000001</v>
      </c>
      <c r="GM85">
        <v>-169.69804242999999</v>
      </c>
      <c r="GN85">
        <v>-322.29726407999999</v>
      </c>
      <c r="GO85">
        <v>-152.45869503</v>
      </c>
      <c r="GP85">
        <v>-169.81368171</v>
      </c>
      <c r="GQ85">
        <v>-322.32026235000001</v>
      </c>
      <c r="GR85">
        <v>-152.48391437999999</v>
      </c>
      <c r="GS85">
        <v>-169.81157458000001</v>
      </c>
      <c r="GT85">
        <v>-322.81110501450001</v>
      </c>
      <c r="GU85">
        <v>-152.7671286659</v>
      </c>
      <c r="GV85">
        <v>-170.0186063109</v>
      </c>
      <c r="GW85">
        <v>-322.07630578999999</v>
      </c>
      <c r="GX85">
        <v>-152.36170820000001</v>
      </c>
      <c r="GY85">
        <v>-169.68968351000001</v>
      </c>
      <c r="GZ85">
        <v>-322.35942902237502</v>
      </c>
      <c r="HA85">
        <v>-152.533727303029</v>
      </c>
      <c r="HB85">
        <v>-169.800092436</v>
      </c>
    </row>
    <row r="86" spans="1:210" ht="17" x14ac:dyDescent="0.25">
      <c r="A86" s="5">
        <v>9</v>
      </c>
      <c r="B86" t="s">
        <v>3</v>
      </c>
      <c r="C86" t="s">
        <v>2</v>
      </c>
      <c r="D86" t="s">
        <v>30</v>
      </c>
      <c r="E86" s="3">
        <v>1.1000000000000001</v>
      </c>
      <c r="F86" s="2">
        <v>-15.95011702908648</v>
      </c>
      <c r="G86" s="3">
        <f t="shared" si="171"/>
        <v>4.705732352074266</v>
      </c>
      <c r="H86" s="3">
        <f t="shared" si="172"/>
        <v>0.13138786849978779</v>
      </c>
      <c r="I86" s="3">
        <f t="shared" si="173"/>
        <v>0.17354516972081591</v>
      </c>
      <c r="J86" s="3">
        <f t="shared" si="174"/>
        <v>3.6104926140048672</v>
      </c>
      <c r="K86" s="3">
        <f t="shared" si="175"/>
        <v>4.421493590023573E-2</v>
      </c>
      <c r="L86" s="3">
        <f t="shared" si="176"/>
        <v>1.21769860825645</v>
      </c>
      <c r="M86" s="3">
        <f t="shared" si="177"/>
        <v>1.1249946619442248</v>
      </c>
      <c r="N86" s="3">
        <f t="shared" si="178"/>
        <v>0.84351320496998561</v>
      </c>
      <c r="O86" s="3">
        <f t="shared" si="179"/>
        <v>1.0552802483973167E-2</v>
      </c>
      <c r="P86" s="3">
        <f t="shared" si="180"/>
        <v>0.7485695649330264</v>
      </c>
      <c r="Q86" s="3">
        <f t="shared" si="181"/>
        <v>0.8018130519678639</v>
      </c>
      <c r="R86" s="3">
        <f t="shared" si="182"/>
        <v>0.59210476484263808</v>
      </c>
      <c r="S86" s="3">
        <f t="shared" si="183"/>
        <v>0.48394043401431652</v>
      </c>
      <c r="T86" s="3">
        <f t="shared" si="184"/>
        <v>0.39923482165549196</v>
      </c>
      <c r="U86" s="3">
        <f t="shared" si="185"/>
        <v>0.15789932285115071</v>
      </c>
      <c r="V86" s="3">
        <f t="shared" si="186"/>
        <v>0.53952215573051987</v>
      </c>
      <c r="W86" s="3">
        <f t="shared" si="187"/>
        <v>0.51280101849518012</v>
      </c>
      <c r="X86" s="3">
        <f t="shared" si="188"/>
        <v>0.11900088934917541</v>
      </c>
      <c r="Y86" s="3">
        <f t="shared" si="189"/>
        <v>0.59936742239089291</v>
      </c>
      <c r="Z86" s="3">
        <f t="shared" si="190"/>
        <v>0.33922078826721069</v>
      </c>
      <c r="AA86" s="3">
        <f t="shared" si="191"/>
        <v>1.9429548757560866E-2</v>
      </c>
      <c r="AB86" s="3">
        <f t="shared" si="192"/>
        <v>6.1910238810606089E-2</v>
      </c>
      <c r="AC86" s="3">
        <f t="shared" si="193"/>
        <v>0.1449566796417141</v>
      </c>
      <c r="AD86" s="3">
        <f t="shared" si="194"/>
        <v>9.7719844022289948E-2</v>
      </c>
      <c r="AE86" s="3">
        <f t="shared" si="195"/>
        <v>1.5609055749466343</v>
      </c>
      <c r="AF86" s="3">
        <f t="shared" si="196"/>
        <v>0.11766962603829789</v>
      </c>
      <c r="AG86" s="3">
        <f t="shared" si="197"/>
        <v>0.67703104213462062</v>
      </c>
      <c r="AH86" s="3">
        <f t="shared" si="198"/>
        <v>3.9002975617229652E-2</v>
      </c>
      <c r="AI86" s="3">
        <f t="shared" si="199"/>
        <v>0.21818743925993367</v>
      </c>
      <c r="AJ86" s="3">
        <f t="shared" si="200"/>
        <v>0.33264768208398365</v>
      </c>
      <c r="AK86" s="3">
        <f t="shared" si="201"/>
        <v>0.26684727058969138</v>
      </c>
      <c r="AL86" s="3">
        <f t="shared" si="202"/>
        <v>0.33812871089567409</v>
      </c>
      <c r="AM86" s="3">
        <f t="shared" si="203"/>
        <v>0.62797333274973255</v>
      </c>
      <c r="AN86" s="3">
        <f t="shared" si="204"/>
        <v>6.6092311636134937E-2</v>
      </c>
      <c r="AO86" s="3">
        <f t="shared" si="205"/>
        <v>0.25459841128115634</v>
      </c>
      <c r="AP86" s="3">
        <f t="shared" si="206"/>
        <v>0.4533181197751972</v>
      </c>
      <c r="AQ86" s="3">
        <f t="shared" si="207"/>
        <v>0.52617824779818356</v>
      </c>
      <c r="AR86" s="3">
        <f t="shared" si="208"/>
        <v>0.13692776711758192</v>
      </c>
      <c r="AS86" s="3">
        <f t="shared" si="209"/>
        <v>0.4218924440010845</v>
      </c>
      <c r="AT86" s="3">
        <f t="shared" si="210"/>
        <v>2.3888682034186814E-2</v>
      </c>
      <c r="AV86" s="1"/>
      <c r="AW86" s="4">
        <f t="shared" si="211"/>
        <v>-11.244384677012214</v>
      </c>
      <c r="AX86" s="4">
        <f t="shared" si="212"/>
        <v>-15.818729160586692</v>
      </c>
      <c r="AY86" s="4">
        <f t="shared" si="213"/>
        <v>-16.123662198807295</v>
      </c>
      <c r="AZ86" s="4">
        <f t="shared" si="214"/>
        <v>-12.339624415081612</v>
      </c>
      <c r="BA86" s="4">
        <f t="shared" si="215"/>
        <v>-15.994331964986715</v>
      </c>
      <c r="BB86" s="4">
        <f t="shared" si="216"/>
        <v>-17.16781563734293</v>
      </c>
      <c r="BC86" s="4">
        <f t="shared" si="217"/>
        <v>-14.825122367142255</v>
      </c>
      <c r="BD86" s="4">
        <f t="shared" si="218"/>
        <v>-16.793630234056465</v>
      </c>
      <c r="BE86" s="4">
        <f t="shared" si="170"/>
        <v>-15.960669831570453</v>
      </c>
      <c r="BF86" s="4">
        <f t="shared" si="219"/>
        <v>-16.698686594019506</v>
      </c>
      <c r="BG86" s="4">
        <f t="shared" si="220"/>
        <v>-16.751930081054343</v>
      </c>
      <c r="BH86" s="4">
        <f t="shared" si="221"/>
        <v>-15.358012264243841</v>
      </c>
      <c r="BI86" s="4">
        <f t="shared" si="222"/>
        <v>-16.434057463100796</v>
      </c>
      <c r="BJ86" s="4">
        <f t="shared" si="223"/>
        <v>-15.550882207430988</v>
      </c>
      <c r="BK86" s="4">
        <f t="shared" si="224"/>
        <v>-15.792217706235329</v>
      </c>
      <c r="BL86" s="4">
        <f t="shared" si="225"/>
        <v>-15.41059487335596</v>
      </c>
      <c r="BM86" s="4">
        <f t="shared" si="226"/>
        <v>-16.46291804758166</v>
      </c>
      <c r="BN86" s="4">
        <f t="shared" si="227"/>
        <v>-16.069117918435655</v>
      </c>
      <c r="BO86" s="4">
        <f t="shared" si="228"/>
        <v>-16.549484451477372</v>
      </c>
      <c r="BP86" s="4">
        <f t="shared" si="229"/>
        <v>-16.28933781735369</v>
      </c>
      <c r="BQ86" s="4">
        <f t="shared" si="230"/>
        <v>-15.96954657784404</v>
      </c>
      <c r="BR86" s="4">
        <f t="shared" si="231"/>
        <v>-16.012027267897086</v>
      </c>
      <c r="BS86" s="4">
        <f t="shared" si="232"/>
        <v>-16.095073708728194</v>
      </c>
      <c r="BT86" s="4">
        <f t="shared" si="233"/>
        <v>-15.85239718506419</v>
      </c>
      <c r="BU86" s="4">
        <f t="shared" si="234"/>
        <v>-14.389211454139845</v>
      </c>
      <c r="BV86" s="4">
        <f t="shared" si="235"/>
        <v>-15.832447403048182</v>
      </c>
      <c r="BW86" s="4">
        <f t="shared" si="236"/>
        <v>-15.273085986951859</v>
      </c>
      <c r="BX86" s="4">
        <f t="shared" si="237"/>
        <v>-15.91111405346925</v>
      </c>
      <c r="BY86" s="4">
        <f t="shared" si="238"/>
        <v>-16.168304468346413</v>
      </c>
      <c r="BZ86" s="4">
        <f t="shared" si="239"/>
        <v>-15.617469347002496</v>
      </c>
      <c r="CA86" s="4">
        <f t="shared" si="240"/>
        <v>-15.683269758496788</v>
      </c>
      <c r="CB86" s="4">
        <f t="shared" si="241"/>
        <v>-15.611988318190805</v>
      </c>
      <c r="CC86" s="4">
        <f t="shared" si="242"/>
        <v>-15.322143696336747</v>
      </c>
      <c r="CD86" s="4">
        <f t="shared" si="243"/>
        <v>-16.016209340722614</v>
      </c>
      <c r="CE86" s="4">
        <f t="shared" si="244"/>
        <v>-15.695518617805323</v>
      </c>
      <c r="CF86" s="4">
        <f t="shared" si="245"/>
        <v>-15.496798909311282</v>
      </c>
      <c r="CG86" s="4">
        <f t="shared" si="246"/>
        <v>-15.423938781288296</v>
      </c>
      <c r="CH86" s="4">
        <f t="shared" si="247"/>
        <v>-15.813189261968898</v>
      </c>
      <c r="CI86" s="4">
        <f t="shared" si="248"/>
        <v>-15.528224585085395</v>
      </c>
      <c r="CJ86" s="4">
        <f t="shared" si="249"/>
        <v>-15.926228347052293</v>
      </c>
      <c r="CL86" t="s">
        <v>33</v>
      </c>
      <c r="CM86">
        <v>-318.22259717227001</v>
      </c>
      <c r="CN86">
        <v>-150.40596194592101</v>
      </c>
      <c r="CO86">
        <v>-167.79871615950299</v>
      </c>
      <c r="CP86">
        <v>-321.85695631417099</v>
      </c>
      <c r="CQ86">
        <v>-152.30892502627199</v>
      </c>
      <c r="CR86">
        <v>-169.52282253940899</v>
      </c>
      <c r="CS86">
        <v>-322.50487971016702</v>
      </c>
      <c r="CT86">
        <v>-152.61733227659201</v>
      </c>
      <c r="CU86">
        <v>-169.861852743377</v>
      </c>
      <c r="CV86">
        <v>-320.59832523170701</v>
      </c>
      <c r="CW86">
        <v>-151.55941954968699</v>
      </c>
      <c r="CX86">
        <v>-169.01924123962499</v>
      </c>
      <c r="CY86">
        <v>-322.76260057891398</v>
      </c>
      <c r="CZ86">
        <v>-152.74781594759099</v>
      </c>
      <c r="DA86">
        <v>-169.989296041963</v>
      </c>
      <c r="DB86">
        <v>-322.3239254847</v>
      </c>
      <c r="DC86">
        <v>-152.506825482018</v>
      </c>
      <c r="DD86">
        <v>-169.789741348132</v>
      </c>
      <c r="DE86">
        <v>-322.62310000262198</v>
      </c>
      <c r="DF86">
        <v>-152.652842566461</v>
      </c>
      <c r="DG86">
        <v>-169.94663210082001</v>
      </c>
      <c r="DH86">
        <v>-322.81319435947302</v>
      </c>
      <c r="DI86">
        <v>-152.845686975067</v>
      </c>
      <c r="DJ86">
        <v>-169.94074503222799</v>
      </c>
      <c r="DK86">
        <v>-323.07413138400301</v>
      </c>
      <c r="DL86">
        <v>-153.00668333770801</v>
      </c>
      <c r="DM86">
        <v>-170.04201310095701</v>
      </c>
      <c r="DN86">
        <v>-322.85020867104402</v>
      </c>
      <c r="DO86">
        <v>-152.822339857477</v>
      </c>
      <c r="DP86">
        <v>-170.00125776370399</v>
      </c>
      <c r="DQ86">
        <v>-322.558881667413</v>
      </c>
      <c r="DR86">
        <v>-152.64697563466601</v>
      </c>
      <c r="DS86">
        <v>-169.88521013399</v>
      </c>
      <c r="DT86">
        <v>-322.62967807255399</v>
      </c>
      <c r="DU86">
        <v>-152.70151667969699</v>
      </c>
      <c r="DV86">
        <v>-169.903686843445</v>
      </c>
      <c r="DW86">
        <v>-322.35683914950698</v>
      </c>
      <c r="DX86">
        <v>-152.54487633678801</v>
      </c>
      <c r="DY86">
        <v>-169.785773476202</v>
      </c>
      <c r="DZ86">
        <v>-322.57887007534401</v>
      </c>
      <c r="EA86">
        <v>-152.64462223890999</v>
      </c>
      <c r="EB86">
        <v>-169.909465929216</v>
      </c>
      <c r="EC86">
        <v>-322.55959557733399</v>
      </c>
      <c r="ED86">
        <v>-152.639382310857</v>
      </c>
      <c r="EE86">
        <v>-169.89504676667701</v>
      </c>
      <c r="EF86">
        <v>-322.54806423539202</v>
      </c>
      <c r="EG86">
        <v>-152.645196953332</v>
      </c>
      <c r="EH86">
        <v>-169.87830893693001</v>
      </c>
      <c r="EI86">
        <v>-322.81208841683599</v>
      </c>
      <c r="EJ86">
        <v>-152.80681249027299</v>
      </c>
      <c r="EK86">
        <v>-169.979040597779</v>
      </c>
      <c r="EL86">
        <v>-322.75971007923698</v>
      </c>
      <c r="EM86">
        <v>-152.78671646976301</v>
      </c>
      <c r="EN86">
        <v>-169.94738584111599</v>
      </c>
      <c r="EO86">
        <v>-322.54490962449501</v>
      </c>
      <c r="EP86">
        <v>-152.64530482436601</v>
      </c>
      <c r="EQ86">
        <v>-169.873231519005</v>
      </c>
      <c r="ER86">
        <v>-322.52577979900298</v>
      </c>
      <c r="ES86">
        <v>-152.64365664613999</v>
      </c>
      <c r="ET86">
        <v>-169.85616444177199</v>
      </c>
      <c r="EU86">
        <v>-322.49808523760203</v>
      </c>
      <c r="EV86">
        <v>-152.642753529934</v>
      </c>
      <c r="EW86">
        <v>-169.829882616335</v>
      </c>
      <c r="EX86">
        <v>-322.55757616965298</v>
      </c>
      <c r="EY86">
        <v>-152.62274422230399</v>
      </c>
      <c r="EZ86">
        <v>-169.90931515873001</v>
      </c>
      <c r="FA86">
        <v>-322.56784523221302</v>
      </c>
      <c r="FB86">
        <v>-152.65780379646901</v>
      </c>
      <c r="FC86">
        <v>-169.884392304203</v>
      </c>
      <c r="FD86">
        <v>-322.65062943859999</v>
      </c>
      <c r="FE86">
        <v>-152.71028127939999</v>
      </c>
      <c r="FF86">
        <v>-169.91508575730001</v>
      </c>
      <c r="FG86">
        <v>-322.92741813686303</v>
      </c>
      <c r="FH86">
        <v>-152.88619073557899</v>
      </c>
      <c r="FI86">
        <v>-170.018296734172</v>
      </c>
      <c r="FJ86">
        <v>-322.5862352895</v>
      </c>
      <c r="FK86">
        <v>-152.64774490549999</v>
      </c>
      <c r="FL86">
        <v>-169.9132597741</v>
      </c>
      <c r="FM86">
        <v>-322.840358015324</v>
      </c>
      <c r="FN86">
        <v>-152.80187566876</v>
      </c>
      <c r="FO86">
        <v>-170.014143135784</v>
      </c>
      <c r="FP86">
        <v>-322.47194184638602</v>
      </c>
      <c r="FQ86">
        <v>-152.582251589865</v>
      </c>
      <c r="FR86">
        <v>-169.86433428333899</v>
      </c>
      <c r="FS86">
        <v>-322.371618950477</v>
      </c>
      <c r="FT86">
        <v>-152.55867132602401</v>
      </c>
      <c r="FU86">
        <v>-169.787181792273</v>
      </c>
      <c r="FV86">
        <v>-322.52175312073098</v>
      </c>
      <c r="FW86">
        <v>-152.62407208641099</v>
      </c>
      <c r="FX86">
        <v>-169.872793013745</v>
      </c>
      <c r="FY86">
        <v>-322.39051035963502</v>
      </c>
      <c r="FZ86">
        <v>-152.55438124543201</v>
      </c>
      <c r="GA86">
        <v>-169.81113623400199</v>
      </c>
      <c r="GB86">
        <v>-322.12750348996798</v>
      </c>
      <c r="GC86">
        <v>-152.39482199698901</v>
      </c>
      <c r="GD86">
        <v>-169.70780220697901</v>
      </c>
      <c r="GE86">
        <v>-322.34280421177698</v>
      </c>
      <c r="GF86">
        <v>-152.513322205614</v>
      </c>
      <c r="GG86">
        <v>-169.80506461695001</v>
      </c>
      <c r="GH86">
        <v>-322.56760032026898</v>
      </c>
      <c r="GI86">
        <v>-152.665107530867</v>
      </c>
      <c r="GJ86">
        <v>-169.87696933622601</v>
      </c>
      <c r="GK86">
        <v>-322.10053568000001</v>
      </c>
      <c r="GL86">
        <v>-152.37749977999999</v>
      </c>
      <c r="GM86">
        <v>-169.69802350000001</v>
      </c>
      <c r="GN86">
        <v>-322.29700236999997</v>
      </c>
      <c r="GO86">
        <v>-152.4586639</v>
      </c>
      <c r="GP86">
        <v>-169.81364275000001</v>
      </c>
      <c r="GQ86">
        <v>-322.31999863999999</v>
      </c>
      <c r="GR86">
        <v>-152.48388729999999</v>
      </c>
      <c r="GS86">
        <v>-169.81153173000001</v>
      </c>
      <c r="GT86">
        <v>-322.81090817749998</v>
      </c>
      <c r="GU86">
        <v>-152.76712564210001</v>
      </c>
      <c r="GV86">
        <v>-170.01858261530001</v>
      </c>
      <c r="GW86">
        <v>-322.07611415999997</v>
      </c>
      <c r="GX86">
        <v>-152.36170245</v>
      </c>
      <c r="GY86">
        <v>-169.68966591</v>
      </c>
      <c r="GZ86">
        <v>-322.35916770671201</v>
      </c>
      <c r="HA86">
        <v>-152.53371885009199</v>
      </c>
      <c r="HB86">
        <v>-169.80006879727901</v>
      </c>
    </row>
    <row r="87" spans="1:210" ht="17" x14ac:dyDescent="0.25">
      <c r="A87" s="5">
        <v>9</v>
      </c>
      <c r="B87" t="s">
        <v>3</v>
      </c>
      <c r="C87" t="s">
        <v>2</v>
      </c>
      <c r="D87" t="s">
        <v>30</v>
      </c>
      <c r="E87" s="3">
        <v>1.25</v>
      </c>
      <c r="F87" s="2">
        <v>-14.957281397534068</v>
      </c>
      <c r="G87" s="3">
        <f t="shared" si="171"/>
        <v>4.1695188343709813</v>
      </c>
      <c r="H87" s="3">
        <f t="shared" si="172"/>
        <v>2.3198142083186823E-2</v>
      </c>
      <c r="I87" s="3">
        <f t="shared" si="173"/>
        <v>0.16175957518949069</v>
      </c>
      <c r="J87" s="3">
        <f t="shared" si="174"/>
        <v>3.1049775751759103</v>
      </c>
      <c r="K87" s="3">
        <f t="shared" si="175"/>
        <v>0.62992230984817432</v>
      </c>
      <c r="L87" s="3">
        <f t="shared" si="176"/>
        <v>0.87972385111020834</v>
      </c>
      <c r="M87" s="3">
        <f t="shared" si="177"/>
        <v>1.6914092337207425</v>
      </c>
      <c r="N87" s="3">
        <f t="shared" si="178"/>
        <v>0.85701703706302013</v>
      </c>
      <c r="O87" s="3">
        <f t="shared" si="179"/>
        <v>1.8497474737900532E-2</v>
      </c>
      <c r="P87" s="3">
        <f t="shared" si="180"/>
        <v>0.36457126629435876</v>
      </c>
      <c r="Q87" s="3">
        <f t="shared" si="181"/>
        <v>0.56483530313972707</v>
      </c>
      <c r="R87" s="3">
        <f t="shared" si="182"/>
        <v>0.47834390054909726</v>
      </c>
      <c r="S87" s="3">
        <f t="shared" si="183"/>
        <v>0.23756582584089436</v>
      </c>
      <c r="T87" s="3">
        <f t="shared" si="184"/>
        <v>0.56051458720809144</v>
      </c>
      <c r="U87" s="3">
        <f t="shared" si="185"/>
        <v>0.3584051107226589</v>
      </c>
      <c r="V87" s="3">
        <f t="shared" si="186"/>
        <v>0.6084519970249378</v>
      </c>
      <c r="W87" s="3">
        <f t="shared" si="187"/>
        <v>0.13690471454093966</v>
      </c>
      <c r="X87" s="3">
        <f t="shared" si="188"/>
        <v>0.17617630171024601</v>
      </c>
      <c r="Y87" s="3">
        <f t="shared" si="189"/>
        <v>0.39669867388139046</v>
      </c>
      <c r="Z87" s="3">
        <f t="shared" si="190"/>
        <v>0.18339630102671656</v>
      </c>
      <c r="AA87" s="3">
        <f t="shared" si="191"/>
        <v>7.4308949006683278E-2</v>
      </c>
      <c r="AB87" s="3">
        <f t="shared" si="192"/>
        <v>8.1961703485710302E-2</v>
      </c>
      <c r="AC87" s="3">
        <f t="shared" si="193"/>
        <v>2.9281140649565884E-2</v>
      </c>
      <c r="AD87" s="3">
        <f t="shared" si="194"/>
        <v>3.2078632721150413E-2</v>
      </c>
      <c r="AE87" s="3">
        <f t="shared" si="195"/>
        <v>1.5342969567976716</v>
      </c>
      <c r="AF87" s="3">
        <f t="shared" si="196"/>
        <v>8.8877640991000817E-3</v>
      </c>
      <c r="AG87" s="3">
        <f t="shared" si="197"/>
        <v>0.58860951097169867</v>
      </c>
      <c r="AH87" s="3">
        <f t="shared" si="198"/>
        <v>0.14405624967975683</v>
      </c>
      <c r="AI87" s="3">
        <f t="shared" si="199"/>
        <v>4.9791727899734184E-2</v>
      </c>
      <c r="AJ87" s="3">
        <f t="shared" si="200"/>
        <v>0.29343330794962519</v>
      </c>
      <c r="AK87" s="3">
        <f t="shared" si="201"/>
        <v>0.25149323613675101</v>
      </c>
      <c r="AL87" s="3">
        <f t="shared" si="202"/>
        <v>0.31951101079122424</v>
      </c>
      <c r="AM87" s="3">
        <f t="shared" si="203"/>
        <v>0.63994383297423418</v>
      </c>
      <c r="AN87" s="3">
        <f t="shared" si="204"/>
        <v>5.1333377055952312E-2</v>
      </c>
      <c r="AO87" s="3">
        <f t="shared" si="205"/>
        <v>0.23042409450505019</v>
      </c>
      <c r="AP87" s="3">
        <f t="shared" si="206"/>
        <v>0.4562020125950319</v>
      </c>
      <c r="AQ87" s="3">
        <f t="shared" si="207"/>
        <v>0.53040501097887116</v>
      </c>
      <c r="AR87" s="3">
        <f t="shared" si="208"/>
        <v>0.10939570973313906</v>
      </c>
      <c r="AS87" s="3">
        <f t="shared" si="209"/>
        <v>0.39284865349444509</v>
      </c>
      <c r="AT87" s="3">
        <f t="shared" si="210"/>
        <v>7.15434870459557E-2</v>
      </c>
      <c r="AV87" s="1"/>
      <c r="AW87" s="4">
        <f t="shared" si="211"/>
        <v>-10.787762563163087</v>
      </c>
      <c r="AX87" s="4">
        <f t="shared" si="212"/>
        <v>-14.934083255450881</v>
      </c>
      <c r="AY87" s="4">
        <f t="shared" si="213"/>
        <v>-15.119040972723559</v>
      </c>
      <c r="AZ87" s="4">
        <f t="shared" si="214"/>
        <v>-11.852303822358158</v>
      </c>
      <c r="BA87" s="4">
        <f t="shared" si="215"/>
        <v>-14.327359087685894</v>
      </c>
      <c r="BB87" s="4">
        <f t="shared" si="216"/>
        <v>-15.837005248644276</v>
      </c>
      <c r="BC87" s="4">
        <f t="shared" si="217"/>
        <v>-13.265872163813325</v>
      </c>
      <c r="BD87" s="4">
        <f t="shared" si="218"/>
        <v>-15.814298434597088</v>
      </c>
      <c r="BE87" s="4">
        <f t="shared" si="170"/>
        <v>-14.938783922796167</v>
      </c>
      <c r="BF87" s="4">
        <f t="shared" si="219"/>
        <v>-14.592710131239709</v>
      </c>
      <c r="BG87" s="4">
        <f t="shared" si="220"/>
        <v>-15.522116700673795</v>
      </c>
      <c r="BH87" s="4">
        <f t="shared" si="221"/>
        <v>-14.478937496984971</v>
      </c>
      <c r="BI87" s="4">
        <f t="shared" si="222"/>
        <v>-15.194847223374962</v>
      </c>
      <c r="BJ87" s="4">
        <f t="shared" si="223"/>
        <v>-14.396766810325976</v>
      </c>
      <c r="BK87" s="4">
        <f t="shared" si="224"/>
        <v>-14.598876286811409</v>
      </c>
      <c r="BL87" s="4">
        <f t="shared" si="225"/>
        <v>-14.34882940050913</v>
      </c>
      <c r="BM87" s="4">
        <f t="shared" si="226"/>
        <v>-15.094186112075008</v>
      </c>
      <c r="BN87" s="4">
        <f t="shared" si="227"/>
        <v>-14.781105095823822</v>
      </c>
      <c r="BO87" s="4">
        <f t="shared" si="228"/>
        <v>-15.353980071415458</v>
      </c>
      <c r="BP87" s="4">
        <f t="shared" si="229"/>
        <v>-15.140677698560784</v>
      </c>
      <c r="BQ87" s="4">
        <f t="shared" si="230"/>
        <v>-14.882972448527385</v>
      </c>
      <c r="BR87" s="4">
        <f t="shared" si="231"/>
        <v>-14.875319694048358</v>
      </c>
      <c r="BS87" s="4">
        <f t="shared" si="232"/>
        <v>-14.986562538183634</v>
      </c>
      <c r="BT87" s="4">
        <f t="shared" si="233"/>
        <v>-14.925202764812918</v>
      </c>
      <c r="BU87" s="4">
        <f t="shared" si="234"/>
        <v>-13.422984440736396</v>
      </c>
      <c r="BV87" s="4">
        <f t="shared" si="235"/>
        <v>-14.948393633434968</v>
      </c>
      <c r="BW87" s="4">
        <f t="shared" si="236"/>
        <v>-14.368671886562369</v>
      </c>
      <c r="BX87" s="4">
        <f t="shared" si="237"/>
        <v>-14.813225147854311</v>
      </c>
      <c r="BY87" s="4">
        <f t="shared" si="238"/>
        <v>-15.007073125433802</v>
      </c>
      <c r="BZ87" s="4">
        <f t="shared" si="239"/>
        <v>-14.663848089584443</v>
      </c>
      <c r="CA87" s="4">
        <f t="shared" si="240"/>
        <v>-14.705788161397317</v>
      </c>
      <c r="CB87" s="4">
        <f t="shared" si="241"/>
        <v>-14.637770386742844</v>
      </c>
      <c r="CC87" s="4">
        <f t="shared" si="242"/>
        <v>-14.317337564559834</v>
      </c>
      <c r="CD87" s="4">
        <f t="shared" si="243"/>
        <v>-14.905948020478116</v>
      </c>
      <c r="CE87" s="4">
        <f t="shared" si="244"/>
        <v>-14.726857303029018</v>
      </c>
      <c r="CF87" s="4">
        <f t="shared" si="245"/>
        <v>-14.501079384939036</v>
      </c>
      <c r="CG87" s="4">
        <f t="shared" si="246"/>
        <v>-14.426876386555197</v>
      </c>
      <c r="CH87" s="4">
        <f t="shared" si="247"/>
        <v>-14.847885687800929</v>
      </c>
      <c r="CI87" s="4">
        <f t="shared" si="248"/>
        <v>-14.564432744039623</v>
      </c>
      <c r="CJ87" s="4">
        <f t="shared" si="249"/>
        <v>-14.885737910488112</v>
      </c>
      <c r="CL87" t="s">
        <v>32</v>
      </c>
      <c r="CM87">
        <v>-318.221422347513</v>
      </c>
      <c r="CN87">
        <v>-150.405658719233</v>
      </c>
      <c r="CO87">
        <v>-167.79857223506099</v>
      </c>
      <c r="CP87">
        <v>-321.85517528878103</v>
      </c>
      <c r="CQ87">
        <v>-152.30877413128599</v>
      </c>
      <c r="CR87">
        <v>-169.522602181933</v>
      </c>
      <c r="CS87">
        <v>-322.50318443532501</v>
      </c>
      <c r="CT87">
        <v>-152.617282598325</v>
      </c>
      <c r="CU87">
        <v>-169.861808112566</v>
      </c>
      <c r="CV87">
        <v>-320.59757776285699</v>
      </c>
      <c r="CW87">
        <v>-151.55941688406301</v>
      </c>
      <c r="CX87">
        <v>-169.019273031164</v>
      </c>
      <c r="CY87">
        <v>-322.76037651273401</v>
      </c>
      <c r="CZ87">
        <v>-152.748266474529</v>
      </c>
      <c r="DA87">
        <v>-169.989277939109</v>
      </c>
      <c r="DB87">
        <v>-322.32178070465</v>
      </c>
      <c r="DC87">
        <v>-152.50682000824099</v>
      </c>
      <c r="DD87">
        <v>-169.78972282312</v>
      </c>
      <c r="DE87">
        <v>-322.621109652239</v>
      </c>
      <c r="DF87">
        <v>-152.65335570446899</v>
      </c>
      <c r="DG87">
        <v>-169.946613435692</v>
      </c>
      <c r="DH87">
        <v>-322.81162222052598</v>
      </c>
      <c r="DI87">
        <v>-152.84567079816199</v>
      </c>
      <c r="DJ87">
        <v>-169.940749734685</v>
      </c>
      <c r="DK87">
        <v>-323.07249206444698</v>
      </c>
      <c r="DL87">
        <v>-153.00666742778699</v>
      </c>
      <c r="DM87">
        <v>-170.04201817010801</v>
      </c>
      <c r="DN87">
        <v>-322.84792593971201</v>
      </c>
      <c r="DO87">
        <v>-152.82342630880399</v>
      </c>
      <c r="DP87">
        <v>-170.00124466802501</v>
      </c>
      <c r="DQ87">
        <v>-322.556912135365</v>
      </c>
      <c r="DR87">
        <v>-152.64697052762699</v>
      </c>
      <c r="DS87">
        <v>-169.88520554127101</v>
      </c>
      <c r="DT87">
        <v>-322.62826661443899</v>
      </c>
      <c r="DU87">
        <v>-152.70150648535099</v>
      </c>
      <c r="DV87">
        <v>-169.903686474431</v>
      </c>
      <c r="DW87">
        <v>-322.35486251602401</v>
      </c>
      <c r="DX87">
        <v>-152.54487246730699</v>
      </c>
      <c r="DY87">
        <v>-169.78577551933799</v>
      </c>
      <c r="DZ87">
        <v>-322.57702832817802</v>
      </c>
      <c r="EA87">
        <v>-152.644617564849</v>
      </c>
      <c r="EB87">
        <v>-169.909468055991</v>
      </c>
      <c r="EC87">
        <v>-322.55768810591098</v>
      </c>
      <c r="ED87">
        <v>-152.63937751385799</v>
      </c>
      <c r="EE87">
        <v>-169.895045802776</v>
      </c>
      <c r="EF87">
        <v>-322.54639020133197</v>
      </c>
      <c r="EG87">
        <v>-152.64519379614799</v>
      </c>
      <c r="EH87">
        <v>-169.87833009096801</v>
      </c>
      <c r="EI87">
        <v>-322.80989705822498</v>
      </c>
      <c r="EJ87">
        <v>-152.80680740791499</v>
      </c>
      <c r="EK87">
        <v>-169.979035534616</v>
      </c>
      <c r="EL87">
        <v>-322.75766013902</v>
      </c>
      <c r="EM87">
        <v>-152.786712693521</v>
      </c>
      <c r="EN87">
        <v>-169.947392256142</v>
      </c>
      <c r="EO87">
        <v>-322.54300181529197</v>
      </c>
      <c r="EP87">
        <v>-152.64530039837001</v>
      </c>
      <c r="EQ87">
        <v>-169.87323329321799</v>
      </c>
      <c r="ER87">
        <v>-322.52395679106797</v>
      </c>
      <c r="ES87">
        <v>-152.64365320706</v>
      </c>
      <c r="ET87">
        <v>-169.85617537925799</v>
      </c>
      <c r="EU87">
        <v>-322.49637659181701</v>
      </c>
      <c r="EV87">
        <v>-152.64275126856199</v>
      </c>
      <c r="EW87">
        <v>-169.829907797945</v>
      </c>
      <c r="EX87">
        <v>-322.555766925309</v>
      </c>
      <c r="EY87">
        <v>-152.62274105804701</v>
      </c>
      <c r="EZ87">
        <v>-169.90932053739201</v>
      </c>
      <c r="FA87">
        <v>-322.566079922727</v>
      </c>
      <c r="FB87">
        <v>-152.657801340291</v>
      </c>
      <c r="FC87">
        <v>-169.884395975817</v>
      </c>
      <c r="FD87">
        <v>-322.6491450259</v>
      </c>
      <c r="FE87">
        <v>-152.71027774480001</v>
      </c>
      <c r="FF87">
        <v>-169.91508245750001</v>
      </c>
      <c r="FG87">
        <v>-322.92587583140403</v>
      </c>
      <c r="FH87">
        <v>-152.88618819419</v>
      </c>
      <c r="FI87">
        <v>-170.018296750796</v>
      </c>
      <c r="FJ87">
        <v>-322.58482170640002</v>
      </c>
      <c r="FK87">
        <v>-152.64773968719999</v>
      </c>
      <c r="FL87">
        <v>-169.9132602386</v>
      </c>
      <c r="FM87">
        <v>-322.83891674293398</v>
      </c>
      <c r="FN87">
        <v>-152.80187185059401</v>
      </c>
      <c r="FO87">
        <v>-170.014146957111</v>
      </c>
      <c r="FP87">
        <v>-322.47016500343199</v>
      </c>
      <c r="FQ87">
        <v>-152.582235833499</v>
      </c>
      <c r="FR87">
        <v>-169.864322794017</v>
      </c>
      <c r="FS87">
        <v>-322.36976484005697</v>
      </c>
      <c r="FT87">
        <v>-152.55866307459999</v>
      </c>
      <c r="FU87">
        <v>-169.78718647313801</v>
      </c>
      <c r="FV87">
        <v>-322.52021308594402</v>
      </c>
      <c r="FW87">
        <v>-152.624057420816</v>
      </c>
      <c r="FX87">
        <v>-169.872787336697</v>
      </c>
      <c r="FY87">
        <v>-322.38891090711599</v>
      </c>
      <c r="FZ87">
        <v>-152.554356157895</v>
      </c>
      <c r="GA87">
        <v>-169.81111958503399</v>
      </c>
      <c r="GB87">
        <v>-322.12589983982201</v>
      </c>
      <c r="GC87">
        <v>-152.39479599716901</v>
      </c>
      <c r="GD87">
        <v>-169.707777071685</v>
      </c>
      <c r="GE87">
        <v>-322.34115770979702</v>
      </c>
      <c r="GF87">
        <v>-152.513296875517</v>
      </c>
      <c r="GG87">
        <v>-169.80504470549701</v>
      </c>
      <c r="GH87">
        <v>-322.56578118727401</v>
      </c>
      <c r="GI87">
        <v>-152.66508135222901</v>
      </c>
      <c r="GJ87">
        <v>-169.87694569583201</v>
      </c>
      <c r="GK87">
        <v>-322.09893202000001</v>
      </c>
      <c r="GL87">
        <v>-152.37747039000001</v>
      </c>
      <c r="GM87">
        <v>-169.69799288999999</v>
      </c>
      <c r="GN87">
        <v>-322.29525961000002</v>
      </c>
      <c r="GO87">
        <v>-152.45859078000001</v>
      </c>
      <c r="GP87">
        <v>-169.81355988999999</v>
      </c>
      <c r="GQ87">
        <v>-322.31827900000002</v>
      </c>
      <c r="GR87">
        <v>-152.48382366000001</v>
      </c>
      <c r="GS87">
        <v>-169.81146465</v>
      </c>
      <c r="GT87">
        <v>-322.80934002919997</v>
      </c>
      <c r="GU87">
        <v>-152.76710825769999</v>
      </c>
      <c r="GV87">
        <v>-170.01857016049999</v>
      </c>
      <c r="GW87">
        <v>-322.07451730999998</v>
      </c>
      <c r="GX87">
        <v>-152.36167284999999</v>
      </c>
      <c r="GY87">
        <v>-169.68963456</v>
      </c>
      <c r="GZ87">
        <v>-322.35747432993901</v>
      </c>
      <c r="HA87">
        <v>-152.53369870944201</v>
      </c>
      <c r="HB87">
        <v>-169.80005368814301</v>
      </c>
    </row>
    <row r="88" spans="1:210" ht="17" x14ac:dyDescent="0.25">
      <c r="A88" s="5">
        <v>9</v>
      </c>
      <c r="B88" t="s">
        <v>3</v>
      </c>
      <c r="C88" t="s">
        <v>2</v>
      </c>
      <c r="D88" t="s">
        <v>30</v>
      </c>
      <c r="E88" s="3">
        <v>1.5</v>
      </c>
      <c r="F88" s="2">
        <v>-12.56636266879446</v>
      </c>
      <c r="G88" s="3">
        <f t="shared" si="171"/>
        <v>3.4889464948286157</v>
      </c>
      <c r="H88" s="3">
        <f t="shared" si="172"/>
        <v>3.1939567257804669E-2</v>
      </c>
      <c r="I88" s="3">
        <f t="shared" si="173"/>
        <v>0.22225884658436534</v>
      </c>
      <c r="J88" s="3">
        <f t="shared" si="174"/>
        <v>2.6234045666553776</v>
      </c>
      <c r="K88" s="3">
        <f t="shared" si="175"/>
        <v>1.5343212126161649</v>
      </c>
      <c r="L88" s="3">
        <f t="shared" si="176"/>
        <v>0.25595596326420456</v>
      </c>
      <c r="M88" s="3">
        <f t="shared" si="177"/>
        <v>2.3105077664934068</v>
      </c>
      <c r="N88" s="3">
        <f t="shared" si="178"/>
        <v>0.7746628125858539</v>
      </c>
      <c r="O88" s="3">
        <f t="shared" si="179"/>
        <v>0.13903384251920414</v>
      </c>
      <c r="P88" s="3">
        <f t="shared" si="180"/>
        <v>1.2560861358707847</v>
      </c>
      <c r="Q88" s="3">
        <f t="shared" si="181"/>
        <v>0.37144601359515939</v>
      </c>
      <c r="R88" s="3">
        <f t="shared" si="182"/>
        <v>0.37625225531561313</v>
      </c>
      <c r="S88" s="3">
        <f t="shared" si="183"/>
        <v>1.0841027409425052E-2</v>
      </c>
      <c r="T88" s="3">
        <f t="shared" si="184"/>
        <v>0.75577428552875325</v>
      </c>
      <c r="U88" s="3">
        <f t="shared" si="185"/>
        <v>0.59213950231885804</v>
      </c>
      <c r="V88" s="3">
        <f t="shared" si="186"/>
        <v>0.71400315935596836</v>
      </c>
      <c r="W88" s="3">
        <f t="shared" si="187"/>
        <v>0.29018569410165007</v>
      </c>
      <c r="X88" s="3">
        <f t="shared" si="188"/>
        <v>0.43269565928261322</v>
      </c>
      <c r="Y88" s="3">
        <f t="shared" si="189"/>
        <v>0.23162837980647133</v>
      </c>
      <c r="Z88" s="3">
        <f t="shared" si="190"/>
        <v>5.7955874305024579E-2</v>
      </c>
      <c r="AA88" s="3">
        <f t="shared" si="191"/>
        <v>0.15228438708909309</v>
      </c>
      <c r="AB88" s="3">
        <f t="shared" si="192"/>
        <v>0.26511923663026415</v>
      </c>
      <c r="AC88" s="3">
        <f t="shared" si="193"/>
        <v>8.0080211669192991E-2</v>
      </c>
      <c r="AD88" s="3">
        <f t="shared" si="194"/>
        <v>3.0678759272076306E-2</v>
      </c>
      <c r="AE88" s="3">
        <f t="shared" si="195"/>
        <v>1.5071217907274175</v>
      </c>
      <c r="AF88" s="3">
        <f t="shared" si="196"/>
        <v>6.7378401342487848E-2</v>
      </c>
      <c r="AG88" s="3">
        <f t="shared" si="197"/>
        <v>0.53500482698978225</v>
      </c>
      <c r="AH88" s="3">
        <f t="shared" si="198"/>
        <v>0.26231926037121767</v>
      </c>
      <c r="AI88" s="3">
        <f t="shared" si="199"/>
        <v>0.10243956302002033</v>
      </c>
      <c r="AJ88" s="3">
        <f t="shared" si="200"/>
        <v>0.24106838696167721</v>
      </c>
      <c r="AK88" s="3">
        <f t="shared" si="201"/>
        <v>0.21438137682395109</v>
      </c>
      <c r="AL88" s="3">
        <f t="shared" si="202"/>
        <v>0.30888595533287955</v>
      </c>
      <c r="AM88" s="3">
        <f t="shared" si="203"/>
        <v>0.65556911955034636</v>
      </c>
      <c r="AN88" s="3">
        <f t="shared" si="204"/>
        <v>0.19455405451367369</v>
      </c>
      <c r="AO88" s="3">
        <f t="shared" si="205"/>
        <v>0.21389463715249057</v>
      </c>
      <c r="AP88" s="3">
        <f t="shared" si="206"/>
        <v>0.45995366230189205</v>
      </c>
      <c r="AQ88" s="3">
        <f t="shared" si="207"/>
        <v>0.52741093355992774</v>
      </c>
      <c r="AR88" s="3">
        <f t="shared" si="208"/>
        <v>7.7659563655743113E-2</v>
      </c>
      <c r="AS88" s="3">
        <f t="shared" si="209"/>
        <v>0.36435258995430608</v>
      </c>
      <c r="AT88" s="3">
        <f t="shared" si="210"/>
        <v>0.10812270634148824</v>
      </c>
      <c r="AV88" s="1"/>
      <c r="AW88" s="4">
        <f t="shared" si="211"/>
        <v>-9.0774161739658439</v>
      </c>
      <c r="AX88" s="4">
        <f t="shared" si="212"/>
        <v>-12.534423101536655</v>
      </c>
      <c r="AY88" s="4">
        <f t="shared" si="213"/>
        <v>-12.788621515378825</v>
      </c>
      <c r="AZ88" s="4">
        <f t="shared" si="214"/>
        <v>-9.942958102139082</v>
      </c>
      <c r="BA88" s="4">
        <f t="shared" si="215"/>
        <v>-11.032041456178295</v>
      </c>
      <c r="BB88" s="4">
        <f t="shared" si="216"/>
        <v>-12.310406705530255</v>
      </c>
      <c r="BC88" s="4">
        <f t="shared" si="217"/>
        <v>-10.255854902301053</v>
      </c>
      <c r="BD88" s="4">
        <f t="shared" si="218"/>
        <v>-13.341025481380314</v>
      </c>
      <c r="BE88" s="4">
        <f t="shared" si="170"/>
        <v>-12.427328826275255</v>
      </c>
      <c r="BF88" s="4">
        <f t="shared" si="219"/>
        <v>-11.310276532923675</v>
      </c>
      <c r="BG88" s="4">
        <f t="shared" si="220"/>
        <v>-12.937808682389619</v>
      </c>
      <c r="BH88" s="4">
        <f t="shared" si="221"/>
        <v>-12.190110413478846</v>
      </c>
      <c r="BI88" s="4">
        <f t="shared" si="222"/>
        <v>-12.555521641385035</v>
      </c>
      <c r="BJ88" s="4">
        <f t="shared" si="223"/>
        <v>-11.810588383265706</v>
      </c>
      <c r="BK88" s="4">
        <f t="shared" si="224"/>
        <v>-11.974223166475602</v>
      </c>
      <c r="BL88" s="4">
        <f t="shared" si="225"/>
        <v>-11.852359509438491</v>
      </c>
      <c r="BM88" s="4">
        <f t="shared" si="226"/>
        <v>-12.27617697469281</v>
      </c>
      <c r="BN88" s="4">
        <f t="shared" si="227"/>
        <v>-12.133667009511846</v>
      </c>
      <c r="BO88" s="4">
        <f t="shared" si="228"/>
        <v>-12.797991048600931</v>
      </c>
      <c r="BP88" s="4">
        <f t="shared" si="229"/>
        <v>-12.624318543099484</v>
      </c>
      <c r="BQ88" s="4">
        <f t="shared" si="230"/>
        <v>-12.414078281705367</v>
      </c>
      <c r="BR88" s="4">
        <f t="shared" si="231"/>
        <v>-12.301243432164195</v>
      </c>
      <c r="BS88" s="4">
        <f t="shared" si="232"/>
        <v>-12.486282457125267</v>
      </c>
      <c r="BT88" s="4">
        <f t="shared" si="233"/>
        <v>-12.597041428066536</v>
      </c>
      <c r="BU88" s="4">
        <f t="shared" si="234"/>
        <v>-11.059240878067042</v>
      </c>
      <c r="BV88" s="4">
        <f t="shared" si="235"/>
        <v>-12.633741070136947</v>
      </c>
      <c r="BW88" s="4">
        <f t="shared" si="236"/>
        <v>-12.031357841804677</v>
      </c>
      <c r="BX88" s="4">
        <f t="shared" si="237"/>
        <v>-12.304043408423242</v>
      </c>
      <c r="BY88" s="4">
        <f t="shared" si="238"/>
        <v>-12.463923105774439</v>
      </c>
      <c r="BZ88" s="4">
        <f t="shared" si="239"/>
        <v>-12.325294281832782</v>
      </c>
      <c r="CA88" s="4">
        <f t="shared" si="240"/>
        <v>-12.351981291970509</v>
      </c>
      <c r="CB88" s="4">
        <f t="shared" si="241"/>
        <v>-12.25747671346158</v>
      </c>
      <c r="CC88" s="4">
        <f t="shared" si="242"/>
        <v>-11.910793549244113</v>
      </c>
      <c r="CD88" s="4">
        <f t="shared" si="243"/>
        <v>-12.371808614280786</v>
      </c>
      <c r="CE88" s="4">
        <f t="shared" si="244"/>
        <v>-12.352468031641969</v>
      </c>
      <c r="CF88" s="4">
        <f t="shared" si="245"/>
        <v>-12.106409006492568</v>
      </c>
      <c r="CG88" s="4">
        <f t="shared" si="246"/>
        <v>-12.038951735234532</v>
      </c>
      <c r="CH88" s="4">
        <f t="shared" si="247"/>
        <v>-12.488703105138717</v>
      </c>
      <c r="CI88" s="4">
        <f t="shared" si="248"/>
        <v>-12.202010078840154</v>
      </c>
      <c r="CJ88" s="4">
        <f t="shared" si="249"/>
        <v>-12.458239962452971</v>
      </c>
      <c r="CL88" t="s">
        <v>31</v>
      </c>
      <c r="CM88">
        <v>-318.21807212835898</v>
      </c>
      <c r="CN88">
        <v>-150.40516724600499</v>
      </c>
      <c r="CO88">
        <v>-167.79843909948701</v>
      </c>
      <c r="CP88">
        <v>-321.85089750827399</v>
      </c>
      <c r="CQ88">
        <v>-152.30857854239201</v>
      </c>
      <c r="CR88">
        <v>-169.52234409203299</v>
      </c>
      <c r="CS88">
        <v>-322.499326584958</v>
      </c>
      <c r="CT88">
        <v>-152.61721127892801</v>
      </c>
      <c r="CU88">
        <v>-169.86173534124001</v>
      </c>
      <c r="CV88">
        <v>-320.59455001678202</v>
      </c>
      <c r="CW88">
        <v>-151.55941312428999</v>
      </c>
      <c r="CX88">
        <v>-169.01929178082099</v>
      </c>
      <c r="CY88">
        <v>-322.75593266373602</v>
      </c>
      <c r="CZ88">
        <v>-152.749085117964</v>
      </c>
      <c r="DA88">
        <v>-169.98926686937401</v>
      </c>
      <c r="DB88">
        <v>-322.31743441019501</v>
      </c>
      <c r="DC88">
        <v>-152.508104924729</v>
      </c>
      <c r="DD88">
        <v>-169.789711604453</v>
      </c>
      <c r="DE88">
        <v>-322.61720138239599</v>
      </c>
      <c r="DF88">
        <v>-152.65425736748199</v>
      </c>
      <c r="DG88">
        <v>-169.946600270473</v>
      </c>
      <c r="DH88">
        <v>-322.807669001298</v>
      </c>
      <c r="DI88">
        <v>-152.84565582896701</v>
      </c>
      <c r="DJ88">
        <v>-169.94075289582301</v>
      </c>
      <c r="DK88">
        <v>-323.06847788850502</v>
      </c>
      <c r="DL88">
        <v>-153.00665304991</v>
      </c>
      <c r="DM88">
        <v>-170.04202063033</v>
      </c>
      <c r="DN88">
        <v>-322.84349874656499</v>
      </c>
      <c r="DO88">
        <v>-152.824237030837</v>
      </c>
      <c r="DP88">
        <v>-170.00123764353</v>
      </c>
      <c r="DQ88">
        <v>-322.552783769021</v>
      </c>
      <c r="DR88">
        <v>-152.64696301816201</v>
      </c>
      <c r="DS88">
        <v>-169.88520304119501</v>
      </c>
      <c r="DT88">
        <v>-322.62461216179997</v>
      </c>
      <c r="DU88">
        <v>-152.701494118363</v>
      </c>
      <c r="DV88">
        <v>-169.90369186676</v>
      </c>
      <c r="DW88">
        <v>-322.35065527563103</v>
      </c>
      <c r="DX88">
        <v>-152.54486708523899</v>
      </c>
      <c r="DY88">
        <v>-169.78577969388101</v>
      </c>
      <c r="DZ88">
        <v>-322.57290278336501</v>
      </c>
      <c r="EA88">
        <v>-152.644610681252</v>
      </c>
      <c r="EB88">
        <v>-169.909470732264</v>
      </c>
      <c r="EC88">
        <v>-322.553499313705</v>
      </c>
      <c r="ED88">
        <v>-152.639370440932</v>
      </c>
      <c r="EE88">
        <v>-169.89504673430901</v>
      </c>
      <c r="EF88">
        <v>-322.54242480198099</v>
      </c>
      <c r="EG88">
        <v>-152.64518925673499</v>
      </c>
      <c r="EH88">
        <v>-169.87834760887301</v>
      </c>
      <c r="EI88">
        <v>-322.80552900121501</v>
      </c>
      <c r="EJ88">
        <v>-152.80693132270301</v>
      </c>
      <c r="EK88">
        <v>-169.97903434604501</v>
      </c>
      <c r="EL88">
        <v>-322.75344328852998</v>
      </c>
      <c r="EM88">
        <v>-152.786707567858</v>
      </c>
      <c r="EN88">
        <v>-169.94739949228099</v>
      </c>
      <c r="EO88">
        <v>-322.53892451535398</v>
      </c>
      <c r="EP88">
        <v>-152.64529390821701</v>
      </c>
      <c r="EQ88">
        <v>-169.87323571104599</v>
      </c>
      <c r="ER88">
        <v>-322.51995120232698</v>
      </c>
      <c r="ES88">
        <v>-152.64364810147501</v>
      </c>
      <c r="ET88">
        <v>-169.856184969504</v>
      </c>
      <c r="EU88">
        <v>-322.492459745563</v>
      </c>
      <c r="EV88">
        <v>-152.64274794042799</v>
      </c>
      <c r="EW88">
        <v>-169.82992871295599</v>
      </c>
      <c r="EX88">
        <v>-322.55166929196298</v>
      </c>
      <c r="EY88">
        <v>-152.62273683418599</v>
      </c>
      <c r="EZ88">
        <v>-169.909329179369</v>
      </c>
      <c r="FA88">
        <v>-322.56209897097</v>
      </c>
      <c r="FB88">
        <v>-152.657798250817</v>
      </c>
      <c r="FC88">
        <v>-169.88440256330099</v>
      </c>
      <c r="FD88">
        <v>-322.64542738210002</v>
      </c>
      <c r="FE88">
        <v>-152.71027330379999</v>
      </c>
      <c r="FF88">
        <v>-169.91507941579999</v>
      </c>
      <c r="FG88">
        <v>-322.92210470686803</v>
      </c>
      <c r="FH88">
        <v>-152.88618507298699</v>
      </c>
      <c r="FI88">
        <v>-170.01829561244699</v>
      </c>
      <c r="FJ88">
        <v>-322.58112686459998</v>
      </c>
      <c r="FK88">
        <v>-152.64773314749999</v>
      </c>
      <c r="FL88">
        <v>-169.91326057000001</v>
      </c>
      <c r="FM88">
        <v>-322.83518904277997</v>
      </c>
      <c r="FN88">
        <v>-152.801866683593</v>
      </c>
      <c r="FO88">
        <v>-170.01414917082599</v>
      </c>
      <c r="FP88">
        <v>-322.46613678356101</v>
      </c>
      <c r="FQ88">
        <v>-152.582216961211</v>
      </c>
      <c r="FR88">
        <v>-169.864312081896</v>
      </c>
      <c r="FS88">
        <v>-322.36570649730101</v>
      </c>
      <c r="FT88">
        <v>-152.55865317801599</v>
      </c>
      <c r="FU88">
        <v>-169.78719079432599</v>
      </c>
      <c r="FV88">
        <v>-322.516463228573</v>
      </c>
      <c r="FW88">
        <v>-152.62403961972299</v>
      </c>
      <c r="FX88">
        <v>-169.87278200297499</v>
      </c>
      <c r="FY88">
        <v>-322.38511381719201</v>
      </c>
      <c r="FZ88">
        <v>-152.55432804540601</v>
      </c>
      <c r="GA88">
        <v>-169.81110163745501</v>
      </c>
      <c r="GB88">
        <v>-322.12205257072702</v>
      </c>
      <c r="GC88">
        <v>-152.39476639919999</v>
      </c>
      <c r="GD88">
        <v>-169.70775263982199</v>
      </c>
      <c r="GE88">
        <v>-322.33727370354899</v>
      </c>
      <c r="GF88">
        <v>-152.51326806712501</v>
      </c>
      <c r="GG88">
        <v>-169.80502457948501</v>
      </c>
      <c r="GH88">
        <v>-322.56169022531901</v>
      </c>
      <c r="GI88">
        <v>-152.665052068085</v>
      </c>
      <c r="GJ88">
        <v>-169.87692242605499</v>
      </c>
      <c r="GK88">
        <v>-322.09508688</v>
      </c>
      <c r="GL88">
        <v>-152.37743878000001</v>
      </c>
      <c r="GM88">
        <v>-169.69796319</v>
      </c>
      <c r="GN88">
        <v>-322.29128316999999</v>
      </c>
      <c r="GO88">
        <v>-152.45851089000001</v>
      </c>
      <c r="GP88">
        <v>-169.81347948999999</v>
      </c>
      <c r="GQ88">
        <v>-322.31433815999998</v>
      </c>
      <c r="GR88">
        <v>-152.48375411000001</v>
      </c>
      <c r="GS88">
        <v>-169.81139876</v>
      </c>
      <c r="GT88">
        <v>-322.8055495959</v>
      </c>
      <c r="GU88">
        <v>-152.76708904700001</v>
      </c>
      <c r="GV88">
        <v>-170.01855853449999</v>
      </c>
      <c r="GW88">
        <v>-322.07069022000002</v>
      </c>
      <c r="GX88">
        <v>-152.36164074000001</v>
      </c>
      <c r="GY88">
        <v>-169.68960433999999</v>
      </c>
      <c r="GZ88">
        <v>-322.35356875130202</v>
      </c>
      <c r="HA88">
        <v>-152.53367607379499</v>
      </c>
      <c r="HB88">
        <v>-169.800039209213</v>
      </c>
    </row>
    <row r="89" spans="1:210" ht="17" x14ac:dyDescent="0.25">
      <c r="A89" s="5">
        <v>9</v>
      </c>
      <c r="B89" t="s">
        <v>3</v>
      </c>
      <c r="C89" t="s">
        <v>2</v>
      </c>
      <c r="D89" t="s">
        <v>30</v>
      </c>
      <c r="E89" s="3">
        <v>2</v>
      </c>
      <c r="F89" s="2">
        <v>-8.5280720862317114</v>
      </c>
      <c r="G89" s="3">
        <f t="shared" si="171"/>
        <v>2.3244590929844939</v>
      </c>
      <c r="H89" s="3">
        <f t="shared" si="172"/>
        <v>0.17967664452360133</v>
      </c>
      <c r="I89" s="3">
        <f t="shared" si="173"/>
        <v>0.17520934203476379</v>
      </c>
      <c r="J89" s="3">
        <f t="shared" si="174"/>
        <v>2.2679205836675767</v>
      </c>
      <c r="K89" s="3">
        <f t="shared" si="175"/>
        <v>2.4076452173905825</v>
      </c>
      <c r="L89" s="3">
        <f t="shared" si="176"/>
        <v>0.93963542058647143</v>
      </c>
      <c r="M89" s="3">
        <f t="shared" si="177"/>
        <v>2.5660971392341665</v>
      </c>
      <c r="N89" s="3">
        <f t="shared" si="178"/>
        <v>0.82882534252386186</v>
      </c>
      <c r="O89" s="3">
        <f t="shared" si="179"/>
        <v>3.3735409698675056E-2</v>
      </c>
      <c r="P89" s="3">
        <f t="shared" si="180"/>
        <v>1.977127489968554</v>
      </c>
      <c r="Q89" s="3">
        <f t="shared" si="181"/>
        <v>0.24047956443856044</v>
      </c>
      <c r="R89" s="3">
        <f t="shared" si="182"/>
        <v>0.12099396350327929</v>
      </c>
      <c r="S89" s="3">
        <f t="shared" si="183"/>
        <v>0.24823224188799387</v>
      </c>
      <c r="T89" s="3">
        <f t="shared" si="184"/>
        <v>0.98588390296750106</v>
      </c>
      <c r="U89" s="3">
        <f t="shared" si="185"/>
        <v>1.0106573932023393</v>
      </c>
      <c r="V89" s="3">
        <f t="shared" si="186"/>
        <v>0.83442809145189401</v>
      </c>
      <c r="W89" s="3">
        <f t="shared" si="187"/>
        <v>1.1744621869202607</v>
      </c>
      <c r="X89" s="3">
        <f t="shared" si="188"/>
        <v>0.56712336231875771</v>
      </c>
      <c r="Y89" s="3">
        <f t="shared" si="189"/>
        <v>9.3624874725605878E-2</v>
      </c>
      <c r="Z89" s="3">
        <f t="shared" si="190"/>
        <v>3.3450483983381574E-2</v>
      </c>
      <c r="AA89" s="3">
        <f t="shared" si="191"/>
        <v>0.18987635397568248</v>
      </c>
      <c r="AB89" s="3">
        <f t="shared" si="192"/>
        <v>0.45950831313154694</v>
      </c>
      <c r="AC89" s="3">
        <f t="shared" si="193"/>
        <v>0.17422907391706133</v>
      </c>
      <c r="AD89" s="3">
        <f t="shared" si="194"/>
        <v>5.2548978886539643E-2</v>
      </c>
      <c r="AE89" s="3">
        <f t="shared" si="195"/>
        <v>1.5023294799944917</v>
      </c>
      <c r="AF89" s="3">
        <f t="shared" si="196"/>
        <v>8.7935180826407944E-2</v>
      </c>
      <c r="AG89" s="3">
        <f t="shared" si="197"/>
        <v>0.52795343999361499</v>
      </c>
      <c r="AH89" s="3">
        <f t="shared" si="198"/>
        <v>0.38038488291213746</v>
      </c>
      <c r="AI89" s="3">
        <f t="shared" si="199"/>
        <v>0.20427912522889891</v>
      </c>
      <c r="AJ89" s="3">
        <f t="shared" si="200"/>
        <v>0.21098550875981203</v>
      </c>
      <c r="AK89" s="3">
        <f t="shared" si="201"/>
        <v>0.1604678024941304</v>
      </c>
      <c r="AL89" s="3">
        <f t="shared" si="202"/>
        <v>0.32367263816284897</v>
      </c>
      <c r="AM89" s="3">
        <f t="shared" si="203"/>
        <v>0.67090604156416678</v>
      </c>
      <c r="AN89" s="3">
        <f t="shared" si="204"/>
        <v>0.35105600815371574</v>
      </c>
      <c r="AO89" s="3">
        <f t="shared" si="205"/>
        <v>0.22410709573051335</v>
      </c>
      <c r="AP89" s="3">
        <f t="shared" si="206"/>
        <v>0.48877805266499053</v>
      </c>
      <c r="AQ89" s="3">
        <f t="shared" si="207"/>
        <v>0.52518615384439649</v>
      </c>
      <c r="AR89" s="3">
        <f t="shared" si="208"/>
        <v>4.0232002992206972E-2</v>
      </c>
      <c r="AS89" s="3">
        <f t="shared" si="209"/>
        <v>0.35315442440429656</v>
      </c>
      <c r="AT89" s="3">
        <f t="shared" si="210"/>
        <v>0.12220225877312707</v>
      </c>
      <c r="AV89" s="1"/>
      <c r="AW89" s="4">
        <f t="shared" si="211"/>
        <v>-6.2036129932472175</v>
      </c>
      <c r="AX89" s="4">
        <f t="shared" si="212"/>
        <v>-8.3483954417081101</v>
      </c>
      <c r="AY89" s="4">
        <f t="shared" si="213"/>
        <v>-8.7032814282664752</v>
      </c>
      <c r="AZ89" s="4">
        <f t="shared" si="214"/>
        <v>-6.2601515025641348</v>
      </c>
      <c r="BA89" s="4">
        <f t="shared" si="215"/>
        <v>-6.120426868841129</v>
      </c>
      <c r="BB89" s="4">
        <f t="shared" si="216"/>
        <v>-7.58843666564524</v>
      </c>
      <c r="BC89" s="4">
        <f t="shared" si="217"/>
        <v>-5.9619749469975449</v>
      </c>
      <c r="BD89" s="4">
        <f t="shared" si="218"/>
        <v>-9.3568974287555733</v>
      </c>
      <c r="BE89" s="4">
        <f t="shared" si="170"/>
        <v>-8.4943366765330364</v>
      </c>
      <c r="BF89" s="4">
        <f t="shared" si="219"/>
        <v>-6.5509445962631574</v>
      </c>
      <c r="BG89" s="4">
        <f t="shared" si="220"/>
        <v>-8.7685516506702719</v>
      </c>
      <c r="BH89" s="4">
        <f t="shared" si="221"/>
        <v>-8.4070781227284321</v>
      </c>
      <c r="BI89" s="4">
        <f t="shared" si="222"/>
        <v>-8.2798398443437176</v>
      </c>
      <c r="BJ89" s="4">
        <f t="shared" si="223"/>
        <v>-7.5421881832642104</v>
      </c>
      <c r="BK89" s="4">
        <f t="shared" si="224"/>
        <v>-7.5174146930293722</v>
      </c>
      <c r="BL89" s="4">
        <f t="shared" si="225"/>
        <v>-7.6936439947798174</v>
      </c>
      <c r="BM89" s="4">
        <f t="shared" si="226"/>
        <v>-7.3536098993114507</v>
      </c>
      <c r="BN89" s="4">
        <f t="shared" si="227"/>
        <v>-7.9609487239129537</v>
      </c>
      <c r="BO89" s="4">
        <f t="shared" si="228"/>
        <v>-8.6216969609573173</v>
      </c>
      <c r="BP89" s="4">
        <f t="shared" si="229"/>
        <v>-8.4946216022483299</v>
      </c>
      <c r="BQ89" s="4">
        <f t="shared" si="230"/>
        <v>-8.3381957322560289</v>
      </c>
      <c r="BR89" s="4">
        <f t="shared" si="231"/>
        <v>-8.0685637731001645</v>
      </c>
      <c r="BS89" s="4">
        <f t="shared" si="232"/>
        <v>-8.3538430123146501</v>
      </c>
      <c r="BT89" s="4">
        <f t="shared" si="233"/>
        <v>-8.5806210651182511</v>
      </c>
      <c r="BU89" s="4">
        <f t="shared" si="234"/>
        <v>-7.0257426062372197</v>
      </c>
      <c r="BV89" s="4">
        <f t="shared" si="235"/>
        <v>-8.6160072670581194</v>
      </c>
      <c r="BW89" s="4">
        <f t="shared" si="236"/>
        <v>-8.0001186462380964</v>
      </c>
      <c r="BX89" s="4">
        <f t="shared" si="237"/>
        <v>-8.147687203319574</v>
      </c>
      <c r="BY89" s="4">
        <f t="shared" si="238"/>
        <v>-8.3237929610028125</v>
      </c>
      <c r="BZ89" s="4">
        <f t="shared" si="239"/>
        <v>-8.3170865774718994</v>
      </c>
      <c r="CA89" s="4">
        <f t="shared" si="240"/>
        <v>-8.367604283737581</v>
      </c>
      <c r="CB89" s="4">
        <f t="shared" si="241"/>
        <v>-8.2043994480688625</v>
      </c>
      <c r="CC89" s="4">
        <f t="shared" si="242"/>
        <v>-7.8571660446675446</v>
      </c>
      <c r="CD89" s="4">
        <f t="shared" si="243"/>
        <v>-8.1770160780779957</v>
      </c>
      <c r="CE89" s="4">
        <f t="shared" si="244"/>
        <v>-8.3039649905011981</v>
      </c>
      <c r="CF89" s="4">
        <f t="shared" si="245"/>
        <v>-8.0392940335667209</v>
      </c>
      <c r="CG89" s="4">
        <f t="shared" si="246"/>
        <v>-8.0028859323873149</v>
      </c>
      <c r="CH89" s="4">
        <f t="shared" si="247"/>
        <v>-8.4878400832395045</v>
      </c>
      <c r="CI89" s="4">
        <f t="shared" si="248"/>
        <v>-8.1749176618274149</v>
      </c>
      <c r="CJ89" s="4">
        <f t="shared" si="249"/>
        <v>-8.4058698274585844</v>
      </c>
      <c r="CL89" t="s">
        <v>29</v>
      </c>
      <c r="CM89">
        <v>-318.212968515912</v>
      </c>
      <c r="CN89">
        <v>-150.404664384678</v>
      </c>
      <c r="CO89">
        <v>-167.79841804505801</v>
      </c>
      <c r="CP89">
        <v>-321.843646346551</v>
      </c>
      <c r="CQ89">
        <v>-152.308245822955</v>
      </c>
      <c r="CR89">
        <v>-169.52209650916799</v>
      </c>
      <c r="CS89">
        <v>-322.49262779020302</v>
      </c>
      <c r="CT89">
        <v>-152.61711652269301</v>
      </c>
      <c r="CU89">
        <v>-169.861641706287</v>
      </c>
      <c r="CV89">
        <v>-320.58868252315</v>
      </c>
      <c r="CW89">
        <v>-151.55940700340801</v>
      </c>
      <c r="CX89">
        <v>-169.01929933372</v>
      </c>
      <c r="CY89">
        <v>-322.74975718606902</v>
      </c>
      <c r="CZ89">
        <v>-152.75072541636399</v>
      </c>
      <c r="DA89">
        <v>-169.98927824905101</v>
      </c>
      <c r="DB89">
        <v>-322.311513463935</v>
      </c>
      <c r="DC89">
        <v>-152.50969838680001</v>
      </c>
      <c r="DD89">
        <v>-169.78972213405501</v>
      </c>
      <c r="DE89">
        <v>-322.612248414921</v>
      </c>
      <c r="DF89">
        <v>-152.65613449055999</v>
      </c>
      <c r="DG89">
        <v>-169.946612912907</v>
      </c>
      <c r="DH89">
        <v>-322.80126161677799</v>
      </c>
      <c r="DI89">
        <v>-152.84559042512799</v>
      </c>
      <c r="DJ89">
        <v>-169.940760027072</v>
      </c>
      <c r="DK89">
        <v>-323.062164202909</v>
      </c>
      <c r="DL89">
        <v>-153.00659945855</v>
      </c>
      <c r="DM89">
        <v>-170.04202815777899</v>
      </c>
      <c r="DN89">
        <v>-322.83769030425799</v>
      </c>
      <c r="DO89">
        <v>-152.82600446929499</v>
      </c>
      <c r="DP89">
        <v>-170.001246240668</v>
      </c>
      <c r="DQ89">
        <v>-322.54613850092397</v>
      </c>
      <c r="DR89">
        <v>-152.64695201468601</v>
      </c>
      <c r="DS89">
        <v>-169.885212910299</v>
      </c>
      <c r="DT89">
        <v>-322.618575377556</v>
      </c>
      <c r="DU89">
        <v>-152.70147928955501</v>
      </c>
      <c r="DV89">
        <v>-169.90369855677201</v>
      </c>
      <c r="DW89">
        <v>-322.34384065138698</v>
      </c>
      <c r="DX89">
        <v>-152.54485878046199</v>
      </c>
      <c r="DY89">
        <v>-169.78578710679099</v>
      </c>
      <c r="DZ89">
        <v>-322.566132629018</v>
      </c>
      <c r="EA89">
        <v>-152.64463283107699</v>
      </c>
      <c r="EB89">
        <v>-169.909480556506</v>
      </c>
      <c r="EC89">
        <v>-322.54668042462299</v>
      </c>
      <c r="ED89">
        <v>-152.63964408472199</v>
      </c>
      <c r="EE89">
        <v>-169.89505657753401</v>
      </c>
      <c r="EF89">
        <v>-322.53579743498102</v>
      </c>
      <c r="EG89">
        <v>-152.64518243484201</v>
      </c>
      <c r="EH89">
        <v>-169.878354398515</v>
      </c>
      <c r="EI89">
        <v>-322.79885016642902</v>
      </c>
      <c r="EJ89">
        <v>-152.80808927810301</v>
      </c>
      <c r="EK89">
        <v>-169.97904216550299</v>
      </c>
      <c r="EL89">
        <v>-322.74679178578702</v>
      </c>
      <c r="EM89">
        <v>-152.78669917824999</v>
      </c>
      <c r="EN89">
        <v>-169.94740602873</v>
      </c>
      <c r="EO89">
        <v>-322.532267970031</v>
      </c>
      <c r="EP89">
        <v>-152.645283793499</v>
      </c>
      <c r="EQ89">
        <v>-169.87324462842801</v>
      </c>
      <c r="ER89">
        <v>-322.51336953613702</v>
      </c>
      <c r="ES89">
        <v>-152.64364007381499</v>
      </c>
      <c r="ET89">
        <v>-169.856192421684</v>
      </c>
      <c r="EU89">
        <v>-322.48596382044502</v>
      </c>
      <c r="EV89">
        <v>-152.642742470126</v>
      </c>
      <c r="EW89">
        <v>-169.829933590162</v>
      </c>
      <c r="EX89">
        <v>-322.54492452295102</v>
      </c>
      <c r="EY89">
        <v>-152.62273050801599</v>
      </c>
      <c r="EZ89">
        <v>-169.90933594063799</v>
      </c>
      <c r="FA89">
        <v>-322.555514355686</v>
      </c>
      <c r="FB89">
        <v>-152.657793039886</v>
      </c>
      <c r="FC89">
        <v>-169.88440862011601</v>
      </c>
      <c r="FD89">
        <v>-322.63902761370002</v>
      </c>
      <c r="FE89">
        <v>-152.710267835</v>
      </c>
      <c r="FF89">
        <v>-169.9150856892</v>
      </c>
      <c r="FG89">
        <v>-322.91568194540901</v>
      </c>
      <c r="FH89">
        <v>-152.886179807866</v>
      </c>
      <c r="FI89">
        <v>-170.01830590448799</v>
      </c>
      <c r="FJ89">
        <v>-322.57471974689997</v>
      </c>
      <c r="FK89">
        <v>-152.64772423759999</v>
      </c>
      <c r="FL89">
        <v>-169.9132650283</v>
      </c>
      <c r="FM89">
        <v>-322.82876512844899</v>
      </c>
      <c r="FN89">
        <v>-152.801858750858</v>
      </c>
      <c r="FO89">
        <v>-170.01415737754201</v>
      </c>
      <c r="FP89">
        <v>-322.45948748470198</v>
      </c>
      <c r="FQ89">
        <v>-152.582194394802</v>
      </c>
      <c r="FR89">
        <v>-169.864308924396</v>
      </c>
      <c r="FS89">
        <v>-322.35909685186198</v>
      </c>
      <c r="FT89">
        <v>-152.55864085777199</v>
      </c>
      <c r="FU89">
        <v>-169.78719118620899</v>
      </c>
      <c r="FV89">
        <v>-322.510051532886</v>
      </c>
      <c r="FW89">
        <v>-152.62401814813299</v>
      </c>
      <c r="FX89">
        <v>-169.872779264174</v>
      </c>
      <c r="FY89">
        <v>-322.37871929908601</v>
      </c>
      <c r="FZ89">
        <v>-152.55429777994999</v>
      </c>
      <c r="GA89">
        <v>-169.81108689347101</v>
      </c>
      <c r="GB89">
        <v>-322.11554680693001</v>
      </c>
      <c r="GC89">
        <v>-152.39473395188</v>
      </c>
      <c r="GD89">
        <v>-169.707738312835</v>
      </c>
      <c r="GE89">
        <v>-322.33076827895002</v>
      </c>
      <c r="GF89">
        <v>-152.51323640632299</v>
      </c>
      <c r="GG89">
        <v>-169.80501068204001</v>
      </c>
      <c r="GH89">
        <v>-322.55495897329001</v>
      </c>
      <c r="GI89">
        <v>-152.665020847363</v>
      </c>
      <c r="GJ89">
        <v>-169.87690722188799</v>
      </c>
      <c r="GK89">
        <v>-322.08858153</v>
      </c>
      <c r="GL89">
        <v>-152.37740550999999</v>
      </c>
      <c r="GM89">
        <v>-169.69794281</v>
      </c>
      <c r="GN89">
        <v>-322.28465785999998</v>
      </c>
      <c r="GO89">
        <v>-152.45843173</v>
      </c>
      <c r="GP89">
        <v>-169.81341470000001</v>
      </c>
      <c r="GQ89">
        <v>-322.30778081</v>
      </c>
      <c r="GR89">
        <v>-152.48368500000001</v>
      </c>
      <c r="GS89">
        <v>-169.8113424</v>
      </c>
      <c r="GT89">
        <v>-322.79914698250002</v>
      </c>
      <c r="GU89">
        <v>-152.76707201529999</v>
      </c>
      <c r="GV89">
        <v>-170.0185487336</v>
      </c>
      <c r="GW89">
        <v>-322.06421868000001</v>
      </c>
      <c r="GX89">
        <v>-152.36160705</v>
      </c>
      <c r="GY89">
        <v>-169.68958407</v>
      </c>
      <c r="GZ89">
        <v>-322.34707544517198</v>
      </c>
      <c r="HA89">
        <v>-152.533651252829</v>
      </c>
      <c r="HB89">
        <v>-169.800028586655</v>
      </c>
    </row>
    <row r="90" spans="1:210" ht="17" x14ac:dyDescent="0.25">
      <c r="A90" s="5">
        <v>10</v>
      </c>
      <c r="B90" t="s">
        <v>3</v>
      </c>
      <c r="C90" t="s">
        <v>2</v>
      </c>
      <c r="D90" t="s">
        <v>21</v>
      </c>
      <c r="E90" s="3">
        <v>0.9</v>
      </c>
      <c r="F90" s="2">
        <v>-13.512401043732407</v>
      </c>
      <c r="G90" s="3">
        <f t="shared" si="171"/>
        <v>4.7395048008917993</v>
      </c>
      <c r="H90" s="3">
        <f t="shared" si="172"/>
        <v>1.1871306882374686</v>
      </c>
      <c r="I90" s="3">
        <f t="shared" si="173"/>
        <v>0.18613303177995277</v>
      </c>
      <c r="J90" s="3">
        <f t="shared" si="174"/>
        <v>3.4497502604089938</v>
      </c>
      <c r="K90" s="3">
        <f t="shared" si="175"/>
        <v>1.2560767832126043</v>
      </c>
      <c r="L90" s="3">
        <f t="shared" si="176"/>
        <v>1.9071378988538221</v>
      </c>
      <c r="M90" s="3">
        <f t="shared" si="177"/>
        <v>0.72724125263342465</v>
      </c>
      <c r="N90" s="3">
        <f t="shared" si="178"/>
        <v>0.5909386936060308</v>
      </c>
      <c r="O90" s="3">
        <f t="shared" si="179"/>
        <v>5.253645312577504E-2</v>
      </c>
      <c r="P90" s="3">
        <f t="shared" si="180"/>
        <v>1.4528590780591788</v>
      </c>
      <c r="Q90" s="3">
        <f t="shared" si="181"/>
        <v>1.5176942820426902</v>
      </c>
      <c r="R90" s="3">
        <f t="shared" si="182"/>
        <v>0.11494530971902428</v>
      </c>
      <c r="S90" s="3">
        <f t="shared" si="183"/>
        <v>1.0362485161192243</v>
      </c>
      <c r="T90" s="3">
        <f t="shared" si="184"/>
        <v>0.22916708736652502</v>
      </c>
      <c r="U90" s="3">
        <f t="shared" si="185"/>
        <v>0.5026586880304329</v>
      </c>
      <c r="V90" s="3">
        <f t="shared" si="186"/>
        <v>5.6166913395454543E-2</v>
      </c>
      <c r="W90" s="3">
        <f t="shared" si="187"/>
        <v>1.1471613322982428</v>
      </c>
      <c r="X90" s="3">
        <f t="shared" si="188"/>
        <v>0.6750059863404374</v>
      </c>
      <c r="Y90" s="3">
        <f t="shared" si="189"/>
        <v>1.261490091171158</v>
      </c>
      <c r="Z90" s="3">
        <f t="shared" si="190"/>
        <v>0.93216990337358929</v>
      </c>
      <c r="AA90" s="3">
        <f t="shared" si="191"/>
        <v>0.52070254861931886</v>
      </c>
      <c r="AB90" s="3">
        <f t="shared" si="192"/>
        <v>0.75259592831072197</v>
      </c>
      <c r="AC90" s="3">
        <f t="shared" si="193"/>
        <v>0.82930535340781653</v>
      </c>
      <c r="AD90" s="3">
        <f t="shared" si="194"/>
        <v>0.10872534615628915</v>
      </c>
      <c r="AE90" s="3">
        <f t="shared" si="195"/>
        <v>0.96470992838415626</v>
      </c>
      <c r="AF90" s="3">
        <f t="shared" si="196"/>
        <v>7.6598979757301677E-2</v>
      </c>
      <c r="AG90" s="3">
        <f t="shared" si="197"/>
        <v>0.41060893259969689</v>
      </c>
      <c r="AH90" s="3">
        <f t="shared" si="198"/>
        <v>0.28530862473522234</v>
      </c>
      <c r="AI90" s="3">
        <f t="shared" si="199"/>
        <v>0.60613048711896589</v>
      </c>
      <c r="AJ90" s="3">
        <f t="shared" si="200"/>
        <v>0.32886170690466265</v>
      </c>
      <c r="AK90" s="3">
        <f t="shared" si="201"/>
        <v>0.17362196665656704</v>
      </c>
      <c r="AL90" s="3">
        <f t="shared" si="202"/>
        <v>0.28393254499663634</v>
      </c>
      <c r="AM90" s="3">
        <f t="shared" si="203"/>
        <v>0.42471668836811638</v>
      </c>
      <c r="AN90" s="3">
        <f t="shared" si="204"/>
        <v>0.4434027776954359</v>
      </c>
      <c r="AO90" s="3">
        <f t="shared" si="205"/>
        <v>0.26502916394731812</v>
      </c>
      <c r="AP90" s="3">
        <f t="shared" si="206"/>
        <v>0.50870992806883208</v>
      </c>
      <c r="AQ90" s="3">
        <f t="shared" si="207"/>
        <v>0.54487957565417844</v>
      </c>
      <c r="AR90" s="3">
        <f t="shared" si="208"/>
        <v>6.9016029460893691E-2</v>
      </c>
      <c r="AS90" s="3">
        <f t="shared" si="209"/>
        <v>0.38679738241629202</v>
      </c>
      <c r="AT90" s="3">
        <f t="shared" si="210"/>
        <v>0.2357437383097416</v>
      </c>
      <c r="AV90" s="1"/>
      <c r="AW90" s="4">
        <f t="shared" si="211"/>
        <v>-8.7728962428406074</v>
      </c>
      <c r="AX90" s="4">
        <f t="shared" si="212"/>
        <v>-12.325270355494938</v>
      </c>
      <c r="AY90" s="4">
        <f t="shared" si="213"/>
        <v>-13.698534075512359</v>
      </c>
      <c r="AZ90" s="4">
        <f t="shared" si="214"/>
        <v>-10.062650783323413</v>
      </c>
      <c r="BA90" s="4">
        <f t="shared" si="215"/>
        <v>-14.768477826945011</v>
      </c>
      <c r="BB90" s="4">
        <f t="shared" si="216"/>
        <v>-15.419538942586229</v>
      </c>
      <c r="BC90" s="4">
        <f t="shared" si="217"/>
        <v>-14.239642296365831</v>
      </c>
      <c r="BD90" s="4">
        <f t="shared" si="218"/>
        <v>-14.103339737338437</v>
      </c>
      <c r="BE90" s="4">
        <f t="shared" si="170"/>
        <v>-13.564937496858182</v>
      </c>
      <c r="BF90" s="4">
        <f t="shared" si="219"/>
        <v>-14.965260121791585</v>
      </c>
      <c r="BG90" s="4">
        <f t="shared" si="220"/>
        <v>-15.030095325775097</v>
      </c>
      <c r="BH90" s="4">
        <f t="shared" si="221"/>
        <v>-13.397455734013382</v>
      </c>
      <c r="BI90" s="4">
        <f t="shared" si="222"/>
        <v>-14.548649559851631</v>
      </c>
      <c r="BJ90" s="4">
        <f t="shared" si="223"/>
        <v>-13.741568131098932</v>
      </c>
      <c r="BK90" s="4">
        <f t="shared" si="224"/>
        <v>-14.01505973176284</v>
      </c>
      <c r="BL90" s="4">
        <f t="shared" si="225"/>
        <v>-13.456234130336952</v>
      </c>
      <c r="BM90" s="4">
        <f t="shared" si="226"/>
        <v>-14.659562376030649</v>
      </c>
      <c r="BN90" s="4">
        <f t="shared" si="227"/>
        <v>-14.187407030072844</v>
      </c>
      <c r="BO90" s="4">
        <f t="shared" si="228"/>
        <v>-14.773891134903565</v>
      </c>
      <c r="BP90" s="4">
        <f t="shared" si="229"/>
        <v>-14.444570947105996</v>
      </c>
      <c r="BQ90" s="4">
        <f t="shared" si="230"/>
        <v>-14.033103592351726</v>
      </c>
      <c r="BR90" s="4">
        <f t="shared" si="231"/>
        <v>-14.264996972043129</v>
      </c>
      <c r="BS90" s="4">
        <f t="shared" si="232"/>
        <v>-14.341706397140223</v>
      </c>
      <c r="BT90" s="4">
        <f t="shared" si="233"/>
        <v>-13.621126389888696</v>
      </c>
      <c r="BU90" s="4">
        <f t="shared" si="234"/>
        <v>-12.54769111534825</v>
      </c>
      <c r="BV90" s="4">
        <f t="shared" si="235"/>
        <v>-13.435802063975105</v>
      </c>
      <c r="BW90" s="4">
        <f t="shared" si="236"/>
        <v>-13.10179211113271</v>
      </c>
      <c r="BX90" s="4">
        <f t="shared" si="237"/>
        <v>-13.797709668467629</v>
      </c>
      <c r="BY90" s="4">
        <f t="shared" si="238"/>
        <v>-14.118531530851373</v>
      </c>
      <c r="BZ90" s="4">
        <f t="shared" si="239"/>
        <v>-13.183539336827744</v>
      </c>
      <c r="CA90" s="4">
        <f t="shared" si="240"/>
        <v>-13.33877907707584</v>
      </c>
      <c r="CB90" s="4">
        <f t="shared" si="241"/>
        <v>-13.22846849873577</v>
      </c>
      <c r="CC90" s="4">
        <f t="shared" si="242"/>
        <v>-13.08768435536429</v>
      </c>
      <c r="CD90" s="4">
        <f t="shared" si="243"/>
        <v>-13.955803821427843</v>
      </c>
      <c r="CE90" s="4">
        <f t="shared" si="244"/>
        <v>-13.247371879785089</v>
      </c>
      <c r="CF90" s="4">
        <f t="shared" si="245"/>
        <v>-13.003691115663575</v>
      </c>
      <c r="CG90" s="4">
        <f t="shared" si="246"/>
        <v>-12.967521468078228</v>
      </c>
      <c r="CH90" s="4">
        <f t="shared" si="247"/>
        <v>-13.443385014271513</v>
      </c>
      <c r="CI90" s="4">
        <f t="shared" si="248"/>
        <v>-13.125603661316115</v>
      </c>
      <c r="CJ90" s="4">
        <f t="shared" si="249"/>
        <v>-13.748144782042148</v>
      </c>
      <c r="CL90" t="s">
        <v>28</v>
      </c>
      <c r="CM90">
        <v>-264.715079029077</v>
      </c>
      <c r="CN90">
        <v>-150.406474342872</v>
      </c>
      <c r="CO90">
        <v>-114.294624186718</v>
      </c>
      <c r="CP90">
        <v>-267.79631210241098</v>
      </c>
      <c r="CQ90">
        <v>-152.309398200679</v>
      </c>
      <c r="CR90">
        <v>-115.467272333986</v>
      </c>
      <c r="CS90">
        <v>-268.334892608416</v>
      </c>
      <c r="CT90">
        <v>-152.61754499380399</v>
      </c>
      <c r="CU90">
        <v>-115.69551761191801</v>
      </c>
      <c r="CV90">
        <v>-266.67988799842698</v>
      </c>
      <c r="CW90">
        <v>-151.55955974054501</v>
      </c>
      <c r="CX90">
        <v>-115.10429240379</v>
      </c>
      <c r="CY90">
        <v>-268.55680871536401</v>
      </c>
      <c r="CZ90">
        <v>-152.747214466472</v>
      </c>
      <c r="DA90">
        <v>-115.78605918236801</v>
      </c>
      <c r="DB90">
        <v>-268.17362337259999</v>
      </c>
      <c r="DC90">
        <v>-152.50697954192199</v>
      </c>
      <c r="DD90">
        <v>-115.642071232267</v>
      </c>
      <c r="DE90">
        <v>-268.42201353377402</v>
      </c>
      <c r="DF90">
        <v>-152.65131153553699</v>
      </c>
      <c r="DG90">
        <v>-115.74800968474</v>
      </c>
      <c r="DH90">
        <v>-268.62062238838701</v>
      </c>
      <c r="DI90">
        <v>-152.84584481187201</v>
      </c>
      <c r="DJ90">
        <v>-115.752302474963</v>
      </c>
      <c r="DK90">
        <v>-268.85706497963298</v>
      </c>
      <c r="DL90">
        <v>-153.00683624216299</v>
      </c>
      <c r="DM90">
        <v>-115.82861163446699</v>
      </c>
      <c r="DN90">
        <v>-268.643348403228</v>
      </c>
      <c r="DO90">
        <v>-152.82247199483899</v>
      </c>
      <c r="DP90">
        <v>-115.79702774933</v>
      </c>
      <c r="DQ90">
        <v>-268.38366637268501</v>
      </c>
      <c r="DR90">
        <v>-152.647111681231</v>
      </c>
      <c r="DS90">
        <v>-115.712602710925</v>
      </c>
      <c r="DT90">
        <v>-268.44939285700099</v>
      </c>
      <c r="DU90">
        <v>-152.70165715955301</v>
      </c>
      <c r="DV90">
        <v>-115.726385493612</v>
      </c>
      <c r="DW90">
        <v>-268.21523240359301</v>
      </c>
      <c r="DX90">
        <v>-152.54501028620899</v>
      </c>
      <c r="DY90">
        <v>-115.647037369488</v>
      </c>
      <c r="DZ90">
        <v>-268.39541340256602</v>
      </c>
      <c r="EA90">
        <v>-152.64474052554701</v>
      </c>
      <c r="EB90">
        <v>-115.728774295195</v>
      </c>
      <c r="EC90">
        <v>-268.383696995854</v>
      </c>
      <c r="ED90">
        <v>-152.63950375283699</v>
      </c>
      <c r="EE90">
        <v>-115.721858824603</v>
      </c>
      <c r="EF90">
        <v>-268.37990132073998</v>
      </c>
      <c r="EG90">
        <v>-152.64529305346599</v>
      </c>
      <c r="EH90">
        <v>-115.71316439410499</v>
      </c>
      <c r="EI90">
        <v>-268.61416135367301</v>
      </c>
      <c r="EJ90">
        <v>-152.806942227707</v>
      </c>
      <c r="EK90">
        <v>-115.78385762725399</v>
      </c>
      <c r="EL90">
        <v>-268.57451297521601</v>
      </c>
      <c r="EM90">
        <v>-152.786836256627</v>
      </c>
      <c r="EN90">
        <v>-115.765067647284</v>
      </c>
      <c r="EO90">
        <v>-268.37502848789899</v>
      </c>
      <c r="EP90">
        <v>-152.64543388663799</v>
      </c>
      <c r="EQ90">
        <v>-115.70605090808201</v>
      </c>
      <c r="ER90">
        <v>-268.36352233088297</v>
      </c>
      <c r="ES90">
        <v>-152.64377477326801</v>
      </c>
      <c r="ET90">
        <v>-115.696728669539</v>
      </c>
      <c r="EU90">
        <v>-268.347625113672</v>
      </c>
      <c r="EV90">
        <v>-152.642853734059</v>
      </c>
      <c r="EW90">
        <v>-115.682408206478</v>
      </c>
      <c r="EX90">
        <v>-268.37835713922499</v>
      </c>
      <c r="EY90">
        <v>-152.62285417661101</v>
      </c>
      <c r="EZ90">
        <v>-115.732770243871</v>
      </c>
      <c r="FA90">
        <v>-268.40145521735002</v>
      </c>
      <c r="FB90">
        <v>-152.65791868954199</v>
      </c>
      <c r="FC90">
        <v>-115.72068156482</v>
      </c>
      <c r="FD90">
        <v>-268.46974042300002</v>
      </c>
      <c r="FE90">
        <v>-152.71042832320001</v>
      </c>
      <c r="FF90">
        <v>-115.73760545410001</v>
      </c>
      <c r="FG90">
        <v>-268.72122264252198</v>
      </c>
      <c r="FH90">
        <v>-152.88633309970999</v>
      </c>
      <c r="FI90">
        <v>-115.814893525038</v>
      </c>
      <c r="FJ90">
        <v>-268.39301072550001</v>
      </c>
      <c r="FK90">
        <v>-152.6478666909</v>
      </c>
      <c r="FL90">
        <v>-115.72373272199999</v>
      </c>
      <c r="FM90">
        <v>-268.62288329260099</v>
      </c>
      <c r="FN90">
        <v>-152.80199525126301</v>
      </c>
      <c r="FO90">
        <v>-115.80000900745701</v>
      </c>
      <c r="FP90">
        <v>-268.30327914307099</v>
      </c>
      <c r="FQ90">
        <v>-152.58239679950501</v>
      </c>
      <c r="FR90">
        <v>-115.69889429451101</v>
      </c>
      <c r="FS90">
        <v>-268.23305289409399</v>
      </c>
      <c r="FT90">
        <v>-152.55880513583801</v>
      </c>
      <c r="FU90">
        <v>-115.651748447041</v>
      </c>
      <c r="FV90">
        <v>-268.35010202585698</v>
      </c>
      <c r="FW90">
        <v>-152.62421602099801</v>
      </c>
      <c r="FX90">
        <v>-115.704876698487</v>
      </c>
      <c r="FY90">
        <v>-268.247349817253</v>
      </c>
      <c r="FZ90">
        <v>-152.554554247629</v>
      </c>
      <c r="GA90">
        <v>-115.671538872989</v>
      </c>
      <c r="GB90">
        <v>-268.01280894045902</v>
      </c>
      <c r="GC90">
        <v>-152.39501274869599</v>
      </c>
      <c r="GD90">
        <v>-115.59671528621701</v>
      </c>
      <c r="GE90">
        <v>-268.19721948903901</v>
      </c>
      <c r="GF90">
        <v>-152.51348964658399</v>
      </c>
      <c r="GG90">
        <v>-115.66287329071299</v>
      </c>
      <c r="GH90">
        <v>-268.41063804466302</v>
      </c>
      <c r="GI90">
        <v>-152.665289166419</v>
      </c>
      <c r="GJ90">
        <v>-115.72310889013001</v>
      </c>
      <c r="GK90">
        <v>-267.98903522000001</v>
      </c>
      <c r="GL90">
        <v>-152.37768835</v>
      </c>
      <c r="GM90">
        <v>-115.59023584000001</v>
      </c>
      <c r="GN90">
        <v>-268.16670692000002</v>
      </c>
      <c r="GO90">
        <v>-152.4589522</v>
      </c>
      <c r="GP90">
        <v>-115.68703202</v>
      </c>
      <c r="GQ90">
        <v>-268.18947600000001</v>
      </c>
      <c r="GR90">
        <v>-152.48414996</v>
      </c>
      <c r="GS90">
        <v>-115.68466098</v>
      </c>
      <c r="GT90">
        <v>-268.5923152062</v>
      </c>
      <c r="GU90">
        <v>-152.76725983349999</v>
      </c>
      <c r="GV90">
        <v>-115.8036319759</v>
      </c>
      <c r="GW90">
        <v>-267.96664361000001</v>
      </c>
      <c r="GX90">
        <v>-152.36189023</v>
      </c>
      <c r="GY90">
        <v>-115.5838364</v>
      </c>
      <c r="GZ90">
        <v>-268.21743021149899</v>
      </c>
      <c r="HA90">
        <v>-152.53388174701101</v>
      </c>
      <c r="HB90">
        <v>-115.661639402104</v>
      </c>
    </row>
    <row r="91" spans="1:210" ht="17" x14ac:dyDescent="0.25">
      <c r="A91" s="5">
        <v>10</v>
      </c>
      <c r="B91" t="s">
        <v>3</v>
      </c>
      <c r="C91" t="s">
        <v>2</v>
      </c>
      <c r="D91" t="s">
        <v>21</v>
      </c>
      <c r="E91" s="3">
        <v>0.95</v>
      </c>
      <c r="F91" s="2">
        <v>-14.120691267641106</v>
      </c>
      <c r="G91" s="3">
        <f t="shared" si="171"/>
        <v>4.0708466611490355</v>
      </c>
      <c r="H91" s="3">
        <f t="shared" si="172"/>
        <v>0.94655797064289793</v>
      </c>
      <c r="I91" s="3">
        <f t="shared" si="173"/>
        <v>5.0481030560858287E-2</v>
      </c>
      <c r="J91" s="3">
        <f t="shared" si="174"/>
        <v>3.1233935554284571</v>
      </c>
      <c r="K91" s="3">
        <f t="shared" si="175"/>
        <v>1.0164679763570472</v>
      </c>
      <c r="L91" s="3">
        <f t="shared" si="176"/>
        <v>1.6868412710456138</v>
      </c>
      <c r="M91" s="3">
        <f t="shared" si="177"/>
        <v>0.55536917652602291</v>
      </c>
      <c r="N91" s="3">
        <f t="shared" si="178"/>
        <v>0.61246649932979302</v>
      </c>
      <c r="O91" s="3">
        <f t="shared" si="179"/>
        <v>4.9206637199086245E-2</v>
      </c>
      <c r="P91" s="3">
        <f t="shared" si="180"/>
        <v>1.2235954216996561</v>
      </c>
      <c r="Q91" s="3">
        <f t="shared" si="181"/>
        <v>1.2988031951954184</v>
      </c>
      <c r="R91" s="3">
        <f t="shared" si="182"/>
        <v>0.15749300040601533</v>
      </c>
      <c r="S91" s="3">
        <f t="shared" si="183"/>
        <v>0.88760643317169574</v>
      </c>
      <c r="T91" s="3">
        <f t="shared" si="184"/>
        <v>0.1360413710411752</v>
      </c>
      <c r="U91" s="3">
        <f t="shared" si="185"/>
        <v>0.38384923254685255</v>
      </c>
      <c r="V91" s="3">
        <f t="shared" si="186"/>
        <v>7.6815333287052923E-2</v>
      </c>
      <c r="W91" s="3">
        <f t="shared" si="187"/>
        <v>0.95112110554139306</v>
      </c>
      <c r="X91" s="3">
        <f t="shared" si="188"/>
        <v>0.52571429052344953</v>
      </c>
      <c r="Y91" s="3">
        <f t="shared" si="189"/>
        <v>1.0738191920558489</v>
      </c>
      <c r="Z91" s="3">
        <f t="shared" si="190"/>
        <v>0.7877493347689537</v>
      </c>
      <c r="AA91" s="3">
        <f t="shared" si="191"/>
        <v>0.44008721438054899</v>
      </c>
      <c r="AB91" s="3">
        <f t="shared" si="192"/>
        <v>0.66189346671106719</v>
      </c>
      <c r="AC91" s="3">
        <f t="shared" si="193"/>
        <v>0.69796634038527472</v>
      </c>
      <c r="AD91" s="3">
        <f t="shared" si="194"/>
        <v>0.11835019026496063</v>
      </c>
      <c r="AE91" s="3">
        <f t="shared" si="195"/>
        <v>0.98441270716712026</v>
      </c>
      <c r="AF91" s="3">
        <f t="shared" si="196"/>
        <v>2.0277012208509859E-2</v>
      </c>
      <c r="AG91" s="3">
        <f t="shared" si="197"/>
        <v>0.3659816468835082</v>
      </c>
      <c r="AH91" s="3">
        <f t="shared" si="198"/>
        <v>0.21766681283023281</v>
      </c>
      <c r="AI91" s="3">
        <f t="shared" si="199"/>
        <v>0.50525030962883655</v>
      </c>
      <c r="AJ91" s="3">
        <f t="shared" si="200"/>
        <v>0.31912336075427739</v>
      </c>
      <c r="AK91" s="3">
        <f t="shared" si="201"/>
        <v>0.19011021630845804</v>
      </c>
      <c r="AL91" s="3">
        <f t="shared" si="202"/>
        <v>0.27460234299036479</v>
      </c>
      <c r="AM91" s="3">
        <f t="shared" si="203"/>
        <v>0.43631984810203583</v>
      </c>
      <c r="AN91" s="3">
        <f t="shared" si="204"/>
        <v>0.38280202272319563</v>
      </c>
      <c r="AO91" s="3">
        <f t="shared" si="205"/>
        <v>0.24870270665106275</v>
      </c>
      <c r="AP91" s="3">
        <f t="shared" si="206"/>
        <v>0.50742487350595944</v>
      </c>
      <c r="AQ91" s="3">
        <f t="shared" si="207"/>
        <v>0.54363217164658373</v>
      </c>
      <c r="AR91" s="3">
        <f t="shared" si="208"/>
        <v>6.5639109198418311E-2</v>
      </c>
      <c r="AS91" s="3">
        <f t="shared" si="209"/>
        <v>0.37417323116425649</v>
      </c>
      <c r="AT91" s="3">
        <f t="shared" si="210"/>
        <v>0.17455551711464956</v>
      </c>
      <c r="AV91" s="1"/>
      <c r="AW91" s="4">
        <f t="shared" si="211"/>
        <v>-10.049844606492071</v>
      </c>
      <c r="AX91" s="4">
        <f t="shared" si="212"/>
        <v>-13.174133296998209</v>
      </c>
      <c r="AY91" s="4">
        <f t="shared" si="213"/>
        <v>-14.171172298201965</v>
      </c>
      <c r="AZ91" s="4">
        <f t="shared" si="214"/>
        <v>-10.997297712212649</v>
      </c>
      <c r="BA91" s="4">
        <f t="shared" si="215"/>
        <v>-15.137159243998154</v>
      </c>
      <c r="BB91" s="4">
        <f t="shared" si="216"/>
        <v>-15.80753253868672</v>
      </c>
      <c r="BC91" s="4">
        <f t="shared" si="217"/>
        <v>-14.676060444167129</v>
      </c>
      <c r="BD91" s="4">
        <f t="shared" si="218"/>
        <v>-14.7331577669709</v>
      </c>
      <c r="BE91" s="4">
        <f t="shared" si="170"/>
        <v>-14.169897904840193</v>
      </c>
      <c r="BF91" s="4">
        <f t="shared" si="219"/>
        <v>-15.344286689340763</v>
      </c>
      <c r="BG91" s="4">
        <f t="shared" si="220"/>
        <v>-15.419494462836525</v>
      </c>
      <c r="BH91" s="4">
        <f t="shared" si="221"/>
        <v>-13.963198267235091</v>
      </c>
      <c r="BI91" s="4">
        <f t="shared" si="222"/>
        <v>-15.008297700812802</v>
      </c>
      <c r="BJ91" s="4">
        <f t="shared" si="223"/>
        <v>-14.256732638682282</v>
      </c>
      <c r="BK91" s="4">
        <f t="shared" si="224"/>
        <v>-14.504540500187959</v>
      </c>
      <c r="BL91" s="4">
        <f t="shared" si="225"/>
        <v>-14.043875934354054</v>
      </c>
      <c r="BM91" s="4">
        <f t="shared" si="226"/>
        <v>-15.0718123731825</v>
      </c>
      <c r="BN91" s="4">
        <f t="shared" si="227"/>
        <v>-14.646405558164556</v>
      </c>
      <c r="BO91" s="4">
        <f t="shared" si="228"/>
        <v>-15.194510459696955</v>
      </c>
      <c r="BP91" s="4">
        <f t="shared" si="229"/>
        <v>-14.90844060241006</v>
      </c>
      <c r="BQ91" s="4">
        <f t="shared" si="230"/>
        <v>-14.560778482021655</v>
      </c>
      <c r="BR91" s="4">
        <f t="shared" si="231"/>
        <v>-14.782584734352174</v>
      </c>
      <c r="BS91" s="4">
        <f t="shared" si="232"/>
        <v>-14.818657608026381</v>
      </c>
      <c r="BT91" s="4">
        <f t="shared" si="233"/>
        <v>-14.239041457906067</v>
      </c>
      <c r="BU91" s="4">
        <f t="shared" si="234"/>
        <v>-13.136278560473986</v>
      </c>
      <c r="BV91" s="4">
        <f t="shared" si="235"/>
        <v>-14.100414255432597</v>
      </c>
      <c r="BW91" s="4">
        <f t="shared" si="236"/>
        <v>-13.754709620757598</v>
      </c>
      <c r="BX91" s="4">
        <f t="shared" si="237"/>
        <v>-14.338358080471339</v>
      </c>
      <c r="BY91" s="4">
        <f t="shared" si="238"/>
        <v>-14.625941577269943</v>
      </c>
      <c r="BZ91" s="4">
        <f t="shared" si="239"/>
        <v>-13.801567906886829</v>
      </c>
      <c r="CA91" s="4">
        <f t="shared" si="240"/>
        <v>-13.930581051332648</v>
      </c>
      <c r="CB91" s="4">
        <f t="shared" si="241"/>
        <v>-13.846088924650742</v>
      </c>
      <c r="CC91" s="4">
        <f t="shared" si="242"/>
        <v>-13.684371419539071</v>
      </c>
      <c r="CD91" s="4">
        <f t="shared" si="243"/>
        <v>-14.503493290364302</v>
      </c>
      <c r="CE91" s="4">
        <f t="shared" si="244"/>
        <v>-13.871988560990044</v>
      </c>
      <c r="CF91" s="4">
        <f t="shared" si="245"/>
        <v>-13.613266394135147</v>
      </c>
      <c r="CG91" s="4">
        <f t="shared" si="246"/>
        <v>-13.577059095994523</v>
      </c>
      <c r="CH91" s="4">
        <f t="shared" si="247"/>
        <v>-14.055052158442688</v>
      </c>
      <c r="CI91" s="4">
        <f t="shared" si="248"/>
        <v>-13.74651803647685</v>
      </c>
      <c r="CJ91" s="4">
        <f t="shared" si="249"/>
        <v>-14.295246784755756</v>
      </c>
      <c r="CL91" t="s">
        <v>27</v>
      </c>
      <c r="CM91">
        <v>-264.71679287690802</v>
      </c>
      <c r="CN91">
        <v>-150.40635262502701</v>
      </c>
      <c r="CO91">
        <v>-114.29442480573</v>
      </c>
      <c r="CP91">
        <v>-267.797406259593</v>
      </c>
      <c r="CQ91">
        <v>-152.309331154033</v>
      </c>
      <c r="CR91">
        <v>-115.467080788666</v>
      </c>
      <c r="CS91">
        <v>-268.33559923303602</v>
      </c>
      <c r="CT91">
        <v>-152.61752565509499</v>
      </c>
      <c r="CU91">
        <v>-115.69549037832699</v>
      </c>
      <c r="CV91">
        <v>-266.68137278004298</v>
      </c>
      <c r="CW91">
        <v>-151.55955870145601</v>
      </c>
      <c r="CX91">
        <v>-115.104288769867</v>
      </c>
      <c r="CY91">
        <v>-268.55738660719197</v>
      </c>
      <c r="CZ91">
        <v>-152.747212477369</v>
      </c>
      <c r="DA91">
        <v>-115.786051532087</v>
      </c>
      <c r="DB91">
        <v>-268.17423329673198</v>
      </c>
      <c r="DC91">
        <v>-152.50697683797</v>
      </c>
      <c r="DD91">
        <v>-115.642065553224</v>
      </c>
      <c r="DE91">
        <v>-268.42268961679503</v>
      </c>
      <c r="DF91">
        <v>-152.65130903124299</v>
      </c>
      <c r="DG91">
        <v>-115.747992795496</v>
      </c>
      <c r="DH91">
        <v>-268.62160487689499</v>
      </c>
      <c r="DI91">
        <v>-152.84583562011301</v>
      </c>
      <c r="DJ91">
        <v>-115.75229047635401</v>
      </c>
      <c r="DK91">
        <v>-268.85800697665201</v>
      </c>
      <c r="DL91">
        <v>-153.00682710227699</v>
      </c>
      <c r="DM91">
        <v>-115.828598705636</v>
      </c>
      <c r="DN91">
        <v>-268.64393385784399</v>
      </c>
      <c r="DO91">
        <v>-152.82246888116899</v>
      </c>
      <c r="DP91">
        <v>-115.79701230035801</v>
      </c>
      <c r="DQ91">
        <v>-268.38427557293102</v>
      </c>
      <c r="DR91">
        <v>-152.64710976036301</v>
      </c>
      <c r="DS91">
        <v>-115.71259328504</v>
      </c>
      <c r="DT91">
        <v>-268.45026533875398</v>
      </c>
      <c r="DU91">
        <v>-152.70163750562199</v>
      </c>
      <c r="DV91">
        <v>-115.726376061219</v>
      </c>
      <c r="DW91">
        <v>-268.21596101137698</v>
      </c>
      <c r="DX91">
        <v>-152.545008367138</v>
      </c>
      <c r="DY91">
        <v>-115.647035400435</v>
      </c>
      <c r="DZ91">
        <v>-268.39621932121599</v>
      </c>
      <c r="EA91">
        <v>-152.644738458944</v>
      </c>
      <c r="EB91">
        <v>-115.728761313582</v>
      </c>
      <c r="EC91">
        <v>-268.38446269379102</v>
      </c>
      <c r="ED91">
        <v>-152.63950165060101</v>
      </c>
      <c r="EE91">
        <v>-115.72184658755199</v>
      </c>
      <c r="EF91">
        <v>-268.38082730809799</v>
      </c>
      <c r="EG91">
        <v>-152.645291556095</v>
      </c>
      <c r="EH91">
        <v>-115.71315541204901</v>
      </c>
      <c r="EI91">
        <v>-268.61480265235201</v>
      </c>
      <c r="EJ91">
        <v>-152.80693951975601</v>
      </c>
      <c r="EK91">
        <v>-115.783844671723</v>
      </c>
      <c r="EL91">
        <v>-268.57523309402501</v>
      </c>
      <c r="EM91">
        <v>-152.78683413505999</v>
      </c>
      <c r="EN91">
        <v>-115.765058426976</v>
      </c>
      <c r="EO91">
        <v>-268.37568934984699</v>
      </c>
      <c r="EP91">
        <v>-152.64543219953401</v>
      </c>
      <c r="EQ91">
        <v>-115.706043157601</v>
      </c>
      <c r="ER91">
        <v>-268.36425489835398</v>
      </c>
      <c r="ES91">
        <v>-152.643773384388</v>
      </c>
      <c r="ET91">
        <v>-115.696723402571</v>
      </c>
      <c r="EU91">
        <v>-268.34846381626602</v>
      </c>
      <c r="EV91">
        <v>-152.642852774478</v>
      </c>
      <c r="EW91">
        <v>-115.682406965225</v>
      </c>
      <c r="EX91">
        <v>-268.37917122552801</v>
      </c>
      <c r="EY91">
        <v>-152.62285235425901</v>
      </c>
      <c r="EZ91">
        <v>-115.732761323958</v>
      </c>
      <c r="FA91">
        <v>-268.40220696693598</v>
      </c>
      <c r="FB91">
        <v>-152.65791718711</v>
      </c>
      <c r="FC91">
        <v>-115.72067474673401</v>
      </c>
      <c r="FD91">
        <v>-268.47071503810002</v>
      </c>
      <c r="FE91">
        <v>-152.71042664929999</v>
      </c>
      <c r="FF91">
        <v>-115.7375970328</v>
      </c>
      <c r="FG91">
        <v>-268.72215078384397</v>
      </c>
      <c r="FH91">
        <v>-152.88633157268401</v>
      </c>
      <c r="FI91">
        <v>-115.81488521962601</v>
      </c>
      <c r="FJ91">
        <v>-268.3940558539</v>
      </c>
      <c r="FK91">
        <v>-152.64786504579999</v>
      </c>
      <c r="FL91">
        <v>-115.7237203686</v>
      </c>
      <c r="FM91">
        <v>-268.62391016754498</v>
      </c>
      <c r="FN91">
        <v>-152.80199398316901</v>
      </c>
      <c r="FO91">
        <v>-115.799996660256</v>
      </c>
      <c r="FP91">
        <v>-268.304110465706</v>
      </c>
      <c r="FQ91">
        <v>-152.582388414126</v>
      </c>
      <c r="FR91">
        <v>-115.698872424474</v>
      </c>
      <c r="FS91">
        <v>-268.23385127680899</v>
      </c>
      <c r="FT91">
        <v>-152.55880062118399</v>
      </c>
      <c r="FU91">
        <v>-115.651742735064</v>
      </c>
      <c r="FV91">
        <v>-268.35106293245201</v>
      </c>
      <c r="FW91">
        <v>-152.62420818909499</v>
      </c>
      <c r="FX91">
        <v>-115.704860545808</v>
      </c>
      <c r="FY91">
        <v>-268.24825471842098</v>
      </c>
      <c r="FZ91">
        <v>-152.55454001877399</v>
      </c>
      <c r="GA91">
        <v>-115.671514906574</v>
      </c>
      <c r="GB91">
        <v>-268.01375312228902</v>
      </c>
      <c r="GC91">
        <v>-152.39499783539901</v>
      </c>
      <c r="GD91">
        <v>-115.59669014058601</v>
      </c>
      <c r="GE91">
        <v>-268.19812798148803</v>
      </c>
      <c r="GF91">
        <v>-152.51347544940401</v>
      </c>
      <c r="GG91">
        <v>-115.662845099018</v>
      </c>
      <c r="GH91">
        <v>-268.41147100795303</v>
      </c>
      <c r="GI91">
        <v>-152.66527422829901</v>
      </c>
      <c r="GJ91">
        <v>-115.723083992851</v>
      </c>
      <c r="GK91">
        <v>-267.98998535999999</v>
      </c>
      <c r="GL91">
        <v>-152.37767131999999</v>
      </c>
      <c r="GM91">
        <v>-115.59020762</v>
      </c>
      <c r="GN91">
        <v>-268.16757493</v>
      </c>
      <c r="GO91">
        <v>-152.45890878</v>
      </c>
      <c r="GP91">
        <v>-115.68697203000001</v>
      </c>
      <c r="GQ91">
        <v>-268.19035815000001</v>
      </c>
      <c r="GR91">
        <v>-152.48411221000001</v>
      </c>
      <c r="GS91">
        <v>-115.68460952</v>
      </c>
      <c r="GT91">
        <v>-268.59325804370002</v>
      </c>
      <c r="GU91">
        <v>-152.7672507186</v>
      </c>
      <c r="GV91">
        <v>-115.8036091747</v>
      </c>
      <c r="GW91">
        <v>-267.96758791000002</v>
      </c>
      <c r="GX91">
        <v>-152.36187341999999</v>
      </c>
      <c r="GY91">
        <v>-115.58380802000001</v>
      </c>
      <c r="GZ91">
        <v>-268.21827016629101</v>
      </c>
      <c r="HA91">
        <v>-152.53387026340999</v>
      </c>
      <c r="HB91">
        <v>-115.661618977995</v>
      </c>
    </row>
    <row r="92" spans="1:210" ht="17" x14ac:dyDescent="0.25">
      <c r="A92" s="5">
        <v>10</v>
      </c>
      <c r="B92" t="s">
        <v>3</v>
      </c>
      <c r="C92" t="s">
        <v>2</v>
      </c>
      <c r="D92" t="s">
        <v>21</v>
      </c>
      <c r="E92" s="3">
        <v>1</v>
      </c>
      <c r="F92" s="2">
        <v>-14.378003104226265</v>
      </c>
      <c r="G92" s="3">
        <f t="shared" si="171"/>
        <v>3.5463250937930102</v>
      </c>
      <c r="H92" s="3">
        <f t="shared" si="172"/>
        <v>0.73980304933116514</v>
      </c>
      <c r="I92" s="3">
        <f t="shared" si="173"/>
        <v>5.2694007231757212E-2</v>
      </c>
      <c r="J92" s="3">
        <f t="shared" si="174"/>
        <v>2.8442937729257185</v>
      </c>
      <c r="K92" s="3">
        <f t="shared" si="175"/>
        <v>0.80026605358204783</v>
      </c>
      <c r="L92" s="3">
        <f t="shared" si="176"/>
        <v>1.4910518620701918</v>
      </c>
      <c r="M92" s="3">
        <f t="shared" si="177"/>
        <v>0.40184213510902467</v>
      </c>
      <c r="N92" s="3">
        <f t="shared" si="178"/>
        <v>0.63294626412923982</v>
      </c>
      <c r="O92" s="3">
        <f t="shared" si="179"/>
        <v>4.7863157052400851E-2</v>
      </c>
      <c r="P92" s="3">
        <f t="shared" si="180"/>
        <v>1.0089814343099537</v>
      </c>
      <c r="Q92" s="3">
        <f t="shared" si="181"/>
        <v>1.1101251423873979</v>
      </c>
      <c r="R92" s="3">
        <f t="shared" si="182"/>
        <v>0.1828183681398805</v>
      </c>
      <c r="S92" s="3">
        <f t="shared" si="183"/>
        <v>0.75349516511500525</v>
      </c>
      <c r="T92" s="3">
        <f t="shared" si="184"/>
        <v>4.968316051595778E-2</v>
      </c>
      <c r="U92" s="3">
        <f t="shared" si="185"/>
        <v>0.2748923404025998</v>
      </c>
      <c r="V92" s="3">
        <f t="shared" si="186"/>
        <v>0.10204804796874178</v>
      </c>
      <c r="W92" s="3">
        <f t="shared" si="187"/>
        <v>0.76662795253206717</v>
      </c>
      <c r="X92" s="3">
        <f t="shared" si="188"/>
        <v>0.38374485778597212</v>
      </c>
      <c r="Y92" s="3">
        <f t="shared" si="189"/>
        <v>0.91181543546128374</v>
      </c>
      <c r="Z92" s="3">
        <f t="shared" si="190"/>
        <v>0.66243449361803286</v>
      </c>
      <c r="AA92" s="3">
        <f t="shared" si="191"/>
        <v>0.36809308534082419</v>
      </c>
      <c r="AB92" s="3">
        <f t="shared" si="192"/>
        <v>0.57485578260527603</v>
      </c>
      <c r="AC92" s="3">
        <f t="shared" si="193"/>
        <v>0.5828223709223419</v>
      </c>
      <c r="AD92" s="3">
        <f t="shared" si="194"/>
        <v>0.12558293013924882</v>
      </c>
      <c r="AE92" s="3">
        <f t="shared" si="195"/>
        <v>1.0013965935907709</v>
      </c>
      <c r="AF92" s="3">
        <f t="shared" si="196"/>
        <v>2.8533252137076914E-2</v>
      </c>
      <c r="AG92" s="3">
        <f t="shared" si="197"/>
        <v>0.32726512696501864</v>
      </c>
      <c r="AH92" s="3">
        <f t="shared" si="198"/>
        <v>0.15660099895621649</v>
      </c>
      <c r="AI92" s="3">
        <f t="shared" si="199"/>
        <v>0.41367438836593884</v>
      </c>
      <c r="AJ92" s="3">
        <f t="shared" si="200"/>
        <v>0.30793722316923855</v>
      </c>
      <c r="AK92" s="3">
        <f t="shared" si="201"/>
        <v>0.20073888986091859</v>
      </c>
      <c r="AL92" s="3">
        <f t="shared" si="202"/>
        <v>0.26659851689071168</v>
      </c>
      <c r="AM92" s="3">
        <f t="shared" si="203"/>
        <v>0.44665977442107874</v>
      </c>
      <c r="AN92" s="3">
        <f t="shared" si="204"/>
        <v>0.32611294703135485</v>
      </c>
      <c r="AO92" s="3">
        <f t="shared" si="205"/>
        <v>0.23496181470713573</v>
      </c>
      <c r="AP92" s="3">
        <f t="shared" si="206"/>
        <v>0.50446459478119721</v>
      </c>
      <c r="AQ92" s="3">
        <f t="shared" si="207"/>
        <v>0.54158805678737032</v>
      </c>
      <c r="AR92" s="3">
        <f t="shared" si="208"/>
        <v>6.1674438767338913E-2</v>
      </c>
      <c r="AS92" s="3">
        <f t="shared" si="209"/>
        <v>0.36293610212293181</v>
      </c>
      <c r="AT92" s="3">
        <f t="shared" si="210"/>
        <v>0.12288991289725892</v>
      </c>
      <c r="AV92" s="1"/>
      <c r="AW92" s="4">
        <f t="shared" si="211"/>
        <v>-10.831678010433254</v>
      </c>
      <c r="AX92" s="4">
        <f t="shared" si="212"/>
        <v>-13.638200054895099</v>
      </c>
      <c r="AY92" s="4">
        <f t="shared" si="213"/>
        <v>-14.325309096994507</v>
      </c>
      <c r="AZ92" s="4">
        <f t="shared" si="214"/>
        <v>-11.533709331300546</v>
      </c>
      <c r="BA92" s="4">
        <f t="shared" si="215"/>
        <v>-15.178269157808312</v>
      </c>
      <c r="BB92" s="4">
        <f t="shared" si="216"/>
        <v>-15.869054966296456</v>
      </c>
      <c r="BC92" s="4">
        <f t="shared" si="217"/>
        <v>-14.779845239335289</v>
      </c>
      <c r="BD92" s="4">
        <f t="shared" si="218"/>
        <v>-15.010949368355504</v>
      </c>
      <c r="BE92" s="4">
        <f t="shared" si="170"/>
        <v>-14.425866261278665</v>
      </c>
      <c r="BF92" s="4">
        <f t="shared" si="219"/>
        <v>-15.386984538536218</v>
      </c>
      <c r="BG92" s="4">
        <f t="shared" si="220"/>
        <v>-15.488128246613662</v>
      </c>
      <c r="BH92" s="4">
        <f t="shared" si="221"/>
        <v>-14.195184736086384</v>
      </c>
      <c r="BI92" s="4">
        <f t="shared" si="222"/>
        <v>-15.13149826934127</v>
      </c>
      <c r="BJ92" s="4">
        <f t="shared" si="223"/>
        <v>-14.427686264742222</v>
      </c>
      <c r="BK92" s="4">
        <f t="shared" si="224"/>
        <v>-14.652895444628864</v>
      </c>
      <c r="BL92" s="4">
        <f t="shared" si="225"/>
        <v>-14.275955056257523</v>
      </c>
      <c r="BM92" s="4">
        <f t="shared" si="226"/>
        <v>-15.144631056758332</v>
      </c>
      <c r="BN92" s="4">
        <f t="shared" si="227"/>
        <v>-14.761747962012237</v>
      </c>
      <c r="BO92" s="4">
        <f t="shared" si="228"/>
        <v>-15.289818539687548</v>
      </c>
      <c r="BP92" s="4">
        <f t="shared" si="229"/>
        <v>-15.040437597844297</v>
      </c>
      <c r="BQ92" s="4">
        <f t="shared" si="230"/>
        <v>-14.746096189567089</v>
      </c>
      <c r="BR92" s="4">
        <f t="shared" si="231"/>
        <v>-14.952858886831541</v>
      </c>
      <c r="BS92" s="4">
        <f t="shared" si="232"/>
        <v>-14.960825475148607</v>
      </c>
      <c r="BT92" s="4">
        <f t="shared" si="233"/>
        <v>-14.503586034365513</v>
      </c>
      <c r="BU92" s="4">
        <f t="shared" si="234"/>
        <v>-13.376606510635494</v>
      </c>
      <c r="BV92" s="4">
        <f t="shared" si="235"/>
        <v>-14.406536356363342</v>
      </c>
      <c r="BW92" s="4">
        <f t="shared" si="236"/>
        <v>-14.050737977261246</v>
      </c>
      <c r="BX92" s="4">
        <f t="shared" si="237"/>
        <v>-14.534604103182481</v>
      </c>
      <c r="BY92" s="4">
        <f t="shared" si="238"/>
        <v>-14.791677492592203</v>
      </c>
      <c r="BZ92" s="4">
        <f t="shared" si="239"/>
        <v>-14.070065881057026</v>
      </c>
      <c r="CA92" s="4">
        <f t="shared" si="240"/>
        <v>-14.177264214365346</v>
      </c>
      <c r="CB92" s="4">
        <f t="shared" si="241"/>
        <v>-14.111404587335553</v>
      </c>
      <c r="CC92" s="4">
        <f t="shared" si="242"/>
        <v>-13.931343329805186</v>
      </c>
      <c r="CD92" s="4">
        <f t="shared" si="243"/>
        <v>-14.704116051257619</v>
      </c>
      <c r="CE92" s="4">
        <f t="shared" si="244"/>
        <v>-14.143041289519129</v>
      </c>
      <c r="CF92" s="4">
        <f t="shared" si="245"/>
        <v>-13.873538509445067</v>
      </c>
      <c r="CG92" s="4">
        <f t="shared" si="246"/>
        <v>-13.836415047438894</v>
      </c>
      <c r="CH92" s="4">
        <f t="shared" si="247"/>
        <v>-14.316328665458926</v>
      </c>
      <c r="CI92" s="4">
        <f t="shared" si="248"/>
        <v>-14.015067002103333</v>
      </c>
      <c r="CJ92" s="4">
        <f t="shared" si="249"/>
        <v>-14.500893017123524</v>
      </c>
      <c r="CL92" t="s">
        <v>26</v>
      </c>
      <c r="CM92">
        <v>-264.71782832819201</v>
      </c>
      <c r="CN92">
        <v>-150.40623269637999</v>
      </c>
      <c r="CO92">
        <v>-114.29433425487601</v>
      </c>
      <c r="CP92">
        <v>-267.79797483266498</v>
      </c>
      <c r="CQ92">
        <v>-152.30926775136899</v>
      </c>
      <c r="CR92">
        <v>-115.46697322698</v>
      </c>
      <c r="CS92">
        <v>-268.33587181726102</v>
      </c>
      <c r="CT92">
        <v>-152.61750623042499</v>
      </c>
      <c r="CU92">
        <v>-115.695536754608</v>
      </c>
      <c r="CV92">
        <v>-266.68234521748099</v>
      </c>
      <c r="CW92">
        <v>-151.55955772024501</v>
      </c>
      <c r="CX92">
        <v>-115.10440736222399</v>
      </c>
      <c r="CY92">
        <v>-268.55750491435401</v>
      </c>
      <c r="CZ92">
        <v>-152.74721061570401</v>
      </c>
      <c r="DA92">
        <v>-115.786106188099</v>
      </c>
      <c r="DB92">
        <v>-268.17438367459903</v>
      </c>
      <c r="DC92">
        <v>-152.50697434675601</v>
      </c>
      <c r="DD92">
        <v>-115.64212038008</v>
      </c>
      <c r="DE92">
        <v>-268.42290797970298</v>
      </c>
      <c r="DF92">
        <v>-152.65130674978801</v>
      </c>
      <c r="DG92">
        <v>-115.74804804826699</v>
      </c>
      <c r="DH92">
        <v>-268.62211040039</v>
      </c>
      <c r="DI92">
        <v>-152.84582720710699</v>
      </c>
      <c r="DJ92">
        <v>-115.75236172377799</v>
      </c>
      <c r="DK92">
        <v>-268.85847816328499</v>
      </c>
      <c r="DL92">
        <v>-153.00681874200501</v>
      </c>
      <c r="DM92">
        <v>-115.828670341017</v>
      </c>
      <c r="DN92">
        <v>-268.64405742612303</v>
      </c>
      <c r="DO92">
        <v>-152.82246614474099</v>
      </c>
      <c r="DP92">
        <v>-115.79707056171399</v>
      </c>
      <c r="DQ92">
        <v>-268.38445045410998</v>
      </c>
      <c r="DR92">
        <v>-152.64710786361999</v>
      </c>
      <c r="DS92">
        <v>-115.71266068807</v>
      </c>
      <c r="DT92">
        <v>-268.45069880268699</v>
      </c>
      <c r="DU92">
        <v>-152.701626058437</v>
      </c>
      <c r="DV92">
        <v>-115.726451278382</v>
      </c>
      <c r="DW92">
        <v>-268.216230451961</v>
      </c>
      <c r="DX92">
        <v>-152.54500660552301</v>
      </c>
      <c r="DY92">
        <v>-115.64711027003899</v>
      </c>
      <c r="DZ92">
        <v>-268.39656518381798</v>
      </c>
      <c r="EA92">
        <v>-152.64473654826</v>
      </c>
      <c r="EB92">
        <v>-115.72883665493499</v>
      </c>
      <c r="EC92">
        <v>-268.38476914278499</v>
      </c>
      <c r="ED92">
        <v>-152.6394996775</v>
      </c>
      <c r="EE92">
        <v>-115.721918591004</v>
      </c>
      <c r="EF92">
        <v>-268.38129014098899</v>
      </c>
      <c r="EG92">
        <v>-152.64529016247599</v>
      </c>
      <c r="EH92">
        <v>-115.713249796952</v>
      </c>
      <c r="EI92">
        <v>-268.61498243217602</v>
      </c>
      <c r="EJ92">
        <v>-152.80693714913099</v>
      </c>
      <c r="EK92">
        <v>-115.783910778218</v>
      </c>
      <c r="EL92">
        <v>-268.57549258702102</v>
      </c>
      <c r="EM92">
        <v>-152.786832286623</v>
      </c>
      <c r="EN92">
        <v>-115.76513595859601</v>
      </c>
      <c r="EO92">
        <v>-268.37591316306498</v>
      </c>
      <c r="EP92">
        <v>-152.64543055983799</v>
      </c>
      <c r="EQ92">
        <v>-115.706116727428</v>
      </c>
      <c r="ER92">
        <v>-268.36454650678797</v>
      </c>
      <c r="ES92">
        <v>-152.643772073923</v>
      </c>
      <c r="ET92">
        <v>-115.69680597087699</v>
      </c>
      <c r="EU92">
        <v>-268.34885515672698</v>
      </c>
      <c r="EV92">
        <v>-152.64285187563701</v>
      </c>
      <c r="EW92">
        <v>-115.682503881974</v>
      </c>
      <c r="EX92">
        <v>-268.37951823033097</v>
      </c>
      <c r="EY92">
        <v>-152.622850747684</v>
      </c>
      <c r="EZ92">
        <v>-115.73283858621301</v>
      </c>
      <c r="FA92">
        <v>-268.40250596585503</v>
      </c>
      <c r="FB92">
        <v>-152.65791594851399</v>
      </c>
      <c r="FC92">
        <v>-115.720748425341</v>
      </c>
      <c r="FD92">
        <v>-268.47120895249998</v>
      </c>
      <c r="FE92">
        <v>-152.7104252705</v>
      </c>
      <c r="FF92">
        <v>-115.7376707474</v>
      </c>
      <c r="FG92">
        <v>-268.72260820220299</v>
      </c>
      <c r="FH92">
        <v>-152.88633030890799</v>
      </c>
      <c r="FI92">
        <v>-115.81496091481</v>
      </c>
      <c r="FJ92">
        <v>-268.39461345939998</v>
      </c>
      <c r="FK92">
        <v>-152.64786329739999</v>
      </c>
      <c r="FL92">
        <v>-115.7237918859</v>
      </c>
      <c r="FM92">
        <v>-268.62445370221599</v>
      </c>
      <c r="FN92">
        <v>-152.80199243788701</v>
      </c>
      <c r="FO92">
        <v>-115.80006998901401</v>
      </c>
      <c r="FP92">
        <v>-268.30448181333998</v>
      </c>
      <c r="FQ92">
        <v>-152.58238087386599</v>
      </c>
      <c r="FR92">
        <v>-115.69893857443699</v>
      </c>
      <c r="FS92">
        <v>-268.23419091985102</v>
      </c>
      <c r="FT92">
        <v>-152.55879655245801</v>
      </c>
      <c r="FU92">
        <v>-115.65182232985001</v>
      </c>
      <c r="FV92">
        <v>-268.35155271331797</v>
      </c>
      <c r="FW92">
        <v>-152.624201165118</v>
      </c>
      <c r="FX92">
        <v>-115.704929471911</v>
      </c>
      <c r="FY92">
        <v>-268.24870080920198</v>
      </c>
      <c r="FZ92">
        <v>-152.55452736727199</v>
      </c>
      <c r="GA92">
        <v>-115.67158053423</v>
      </c>
      <c r="GB92">
        <v>-268.01422187151502</v>
      </c>
      <c r="GC92">
        <v>-152.39498462818301</v>
      </c>
      <c r="GD92">
        <v>-115.596749289624</v>
      </c>
      <c r="GE92">
        <v>-268.19857157680201</v>
      </c>
      <c r="GF92">
        <v>-152.51346280206801</v>
      </c>
      <c r="GG92">
        <v>-115.662907766893</v>
      </c>
      <c r="GH92">
        <v>-268.41183625123199</v>
      </c>
      <c r="GI92">
        <v>-152.66526092399701</v>
      </c>
      <c r="GJ92">
        <v>-115.723142827725</v>
      </c>
      <c r="GK92">
        <v>-267.99045802000001</v>
      </c>
      <c r="GL92">
        <v>-152.37765607</v>
      </c>
      <c r="GM92">
        <v>-115.59026358</v>
      </c>
      <c r="GN92">
        <v>-268.16797885</v>
      </c>
      <c r="GO92">
        <v>-152.45887067000001</v>
      </c>
      <c r="GP92">
        <v>-115.68699929</v>
      </c>
      <c r="GQ92">
        <v>-268.19077668</v>
      </c>
      <c r="GR92">
        <v>-152.48407907999999</v>
      </c>
      <c r="GS92">
        <v>-115.68464787000001</v>
      </c>
      <c r="GT92">
        <v>-268.59373052960001</v>
      </c>
      <c r="GU92">
        <v>-152.76724303079999</v>
      </c>
      <c r="GV92">
        <v>-115.80367297780001</v>
      </c>
      <c r="GW92">
        <v>-267.96805604000002</v>
      </c>
      <c r="GX92">
        <v>-152.36185843999999</v>
      </c>
      <c r="GY92">
        <v>-115.58386317</v>
      </c>
      <c r="GZ92">
        <v>-268.21865164437202</v>
      </c>
      <c r="HA92">
        <v>-152.53386010663201</v>
      </c>
      <c r="HB92">
        <v>-115.661682894736</v>
      </c>
    </row>
    <row r="93" spans="1:210" ht="17" x14ac:dyDescent="0.25">
      <c r="A93" s="5">
        <v>10</v>
      </c>
      <c r="B93" t="s">
        <v>3</v>
      </c>
      <c r="C93" t="s">
        <v>2</v>
      </c>
      <c r="D93" t="s">
        <v>21</v>
      </c>
      <c r="E93" s="3">
        <v>1.05</v>
      </c>
      <c r="F93" s="2">
        <v>-14.463739737077507</v>
      </c>
      <c r="G93" s="3">
        <f t="shared" si="171"/>
        <v>3.1440579825713364</v>
      </c>
      <c r="H93" s="3">
        <f t="shared" si="172"/>
        <v>0.55030283764465793</v>
      </c>
      <c r="I93" s="3">
        <f t="shared" si="173"/>
        <v>0.11049124773923324</v>
      </c>
      <c r="J93" s="3">
        <f t="shared" si="174"/>
        <v>2.6030407694298532</v>
      </c>
      <c r="K93" s="3">
        <f t="shared" si="175"/>
        <v>0.61926427993864053</v>
      </c>
      <c r="L93" s="3">
        <f t="shared" si="176"/>
        <v>1.3296255114887519</v>
      </c>
      <c r="M93" s="3">
        <f t="shared" si="177"/>
        <v>0.27455542947622291</v>
      </c>
      <c r="N93" s="3">
        <f t="shared" si="178"/>
        <v>0.65979577180512372</v>
      </c>
      <c r="O93" s="3">
        <f t="shared" si="179"/>
        <v>5.5553506411595066E-2</v>
      </c>
      <c r="P93" s="3">
        <f t="shared" si="180"/>
        <v>0.82265464329191573</v>
      </c>
      <c r="Q93" s="3">
        <f t="shared" si="181"/>
        <v>0.96269343903282056</v>
      </c>
      <c r="R93" s="3">
        <f t="shared" si="182"/>
        <v>0.18295795117415103</v>
      </c>
      <c r="S93" s="3">
        <f t="shared" si="183"/>
        <v>0.64335304876490973</v>
      </c>
      <c r="T93" s="3">
        <f t="shared" si="184"/>
        <v>2.2684452062575744E-2</v>
      </c>
      <c r="U93" s="3">
        <f t="shared" si="185"/>
        <v>0.18372186183106365</v>
      </c>
      <c r="V93" s="3">
        <f t="shared" si="186"/>
        <v>0.12424406030442192</v>
      </c>
      <c r="W93" s="3">
        <f t="shared" si="187"/>
        <v>0.60671542781913068</v>
      </c>
      <c r="X93" s="3">
        <f t="shared" si="188"/>
        <v>0.26141193927764483</v>
      </c>
      <c r="Y93" s="3">
        <f t="shared" si="189"/>
        <v>0.78610843792428398</v>
      </c>
      <c r="Z93" s="3">
        <f t="shared" si="190"/>
        <v>0.56656768189224138</v>
      </c>
      <c r="AA93" s="3">
        <f t="shared" si="191"/>
        <v>0.31532854072830752</v>
      </c>
      <c r="AB93" s="3">
        <f t="shared" si="192"/>
        <v>0.49830882621623651</v>
      </c>
      <c r="AC93" s="3">
        <f t="shared" si="193"/>
        <v>0.49147243714351063</v>
      </c>
      <c r="AD93" s="3">
        <f t="shared" si="194"/>
        <v>0.13571067261236713</v>
      </c>
      <c r="AE93" s="3">
        <f t="shared" si="195"/>
        <v>1.0122063280988147</v>
      </c>
      <c r="AF93" s="3">
        <f t="shared" si="196"/>
        <v>7.3018959503068359E-2</v>
      </c>
      <c r="AG93" s="3">
        <f t="shared" si="197"/>
        <v>0.29004283954808585</v>
      </c>
      <c r="AH93" s="3">
        <f t="shared" si="198"/>
        <v>0.1075229923007015</v>
      </c>
      <c r="AI93" s="3">
        <f t="shared" si="199"/>
        <v>0.33985998296048692</v>
      </c>
      <c r="AJ93" s="3">
        <f t="shared" si="200"/>
        <v>0.29117194122421353</v>
      </c>
      <c r="AK93" s="3">
        <f t="shared" si="201"/>
        <v>0.20174907454897273</v>
      </c>
      <c r="AL93" s="3">
        <f t="shared" si="202"/>
        <v>0.25619589012140587</v>
      </c>
      <c r="AM93" s="3">
        <f t="shared" si="203"/>
        <v>0.4524380618065944</v>
      </c>
      <c r="AN93" s="3">
        <f t="shared" si="204"/>
        <v>0.27682386377898993</v>
      </c>
      <c r="AO93" s="3">
        <f t="shared" si="205"/>
        <v>0.22025927698014591</v>
      </c>
      <c r="AP93" s="3">
        <f t="shared" si="206"/>
        <v>0.49795105602458456</v>
      </c>
      <c r="AQ93" s="3">
        <f t="shared" si="207"/>
        <v>0.53565810189174812</v>
      </c>
      <c r="AR93" s="3">
        <f t="shared" si="208"/>
        <v>5.5630214412410339E-2</v>
      </c>
      <c r="AS93" s="3">
        <f t="shared" si="209"/>
        <v>0.35046749824918244</v>
      </c>
      <c r="AT93" s="3">
        <f t="shared" si="210"/>
        <v>8.5126351809776679E-2</v>
      </c>
      <c r="AV93" s="1"/>
      <c r="AW93" s="4">
        <f t="shared" si="211"/>
        <v>-11.319681754506171</v>
      </c>
      <c r="AX93" s="4">
        <f t="shared" si="212"/>
        <v>-13.913436899432849</v>
      </c>
      <c r="AY93" s="4">
        <f t="shared" si="213"/>
        <v>-14.353248489338274</v>
      </c>
      <c r="AZ93" s="4">
        <f t="shared" si="214"/>
        <v>-11.860698967647654</v>
      </c>
      <c r="BA93" s="4">
        <f t="shared" si="215"/>
        <v>-15.083004017016147</v>
      </c>
      <c r="BB93" s="4">
        <f t="shared" si="216"/>
        <v>-15.793365248566259</v>
      </c>
      <c r="BC93" s="4">
        <f t="shared" si="217"/>
        <v>-14.73829516655373</v>
      </c>
      <c r="BD93" s="4">
        <f t="shared" si="218"/>
        <v>-15.123535508882631</v>
      </c>
      <c r="BE93" s="4">
        <f t="shared" si="170"/>
        <v>-14.519293243489102</v>
      </c>
      <c r="BF93" s="4">
        <f t="shared" si="219"/>
        <v>-15.286394380369423</v>
      </c>
      <c r="BG93" s="4">
        <f t="shared" si="220"/>
        <v>-15.426433176110327</v>
      </c>
      <c r="BH93" s="4">
        <f t="shared" si="221"/>
        <v>-14.280781785903356</v>
      </c>
      <c r="BI93" s="4">
        <f t="shared" si="222"/>
        <v>-15.107092785842417</v>
      </c>
      <c r="BJ93" s="4">
        <f t="shared" si="223"/>
        <v>-14.441055285014931</v>
      </c>
      <c r="BK93" s="4">
        <f t="shared" si="224"/>
        <v>-14.647461598908571</v>
      </c>
      <c r="BL93" s="4">
        <f t="shared" si="225"/>
        <v>-14.339495676773085</v>
      </c>
      <c r="BM93" s="4">
        <f t="shared" si="226"/>
        <v>-15.070455164896638</v>
      </c>
      <c r="BN93" s="4">
        <f t="shared" si="227"/>
        <v>-14.725151676355152</v>
      </c>
      <c r="BO93" s="4">
        <f t="shared" si="228"/>
        <v>-15.249848175001791</v>
      </c>
      <c r="BP93" s="4">
        <f t="shared" si="229"/>
        <v>-15.030307418969748</v>
      </c>
      <c r="BQ93" s="4">
        <f t="shared" si="230"/>
        <v>-14.779068277805814</v>
      </c>
      <c r="BR93" s="4">
        <f t="shared" si="231"/>
        <v>-14.962048563293743</v>
      </c>
      <c r="BS93" s="4">
        <f t="shared" si="232"/>
        <v>-14.955212174221018</v>
      </c>
      <c r="BT93" s="4">
        <f t="shared" si="233"/>
        <v>-14.599450409689874</v>
      </c>
      <c r="BU93" s="4">
        <f t="shared" si="234"/>
        <v>-13.451533408978692</v>
      </c>
      <c r="BV93" s="4">
        <f t="shared" si="235"/>
        <v>-14.536758696580575</v>
      </c>
      <c r="BW93" s="4">
        <f t="shared" si="236"/>
        <v>-14.173696897529421</v>
      </c>
      <c r="BX93" s="4">
        <f t="shared" si="237"/>
        <v>-14.571262729378208</v>
      </c>
      <c r="BY93" s="4">
        <f t="shared" si="238"/>
        <v>-14.803599720037994</v>
      </c>
      <c r="BZ93" s="4">
        <f t="shared" si="239"/>
        <v>-14.172567795853293</v>
      </c>
      <c r="CA93" s="4">
        <f t="shared" si="240"/>
        <v>-14.261990662528534</v>
      </c>
      <c r="CB93" s="4">
        <f t="shared" si="241"/>
        <v>-14.207543846956101</v>
      </c>
      <c r="CC93" s="4">
        <f t="shared" si="242"/>
        <v>-14.011301675270913</v>
      </c>
      <c r="CD93" s="4">
        <f t="shared" si="243"/>
        <v>-14.740563600856497</v>
      </c>
      <c r="CE93" s="4">
        <f t="shared" si="244"/>
        <v>-14.243480460097361</v>
      </c>
      <c r="CF93" s="4">
        <f t="shared" si="245"/>
        <v>-13.965788681052922</v>
      </c>
      <c r="CG93" s="4">
        <f t="shared" si="246"/>
        <v>-13.928081635185759</v>
      </c>
      <c r="CH93" s="4">
        <f t="shared" si="247"/>
        <v>-14.408109522665097</v>
      </c>
      <c r="CI93" s="4">
        <f t="shared" si="248"/>
        <v>-14.113272238828324</v>
      </c>
      <c r="CJ93" s="4">
        <f t="shared" si="249"/>
        <v>-14.548866088887284</v>
      </c>
      <c r="CL93" t="s">
        <v>25</v>
      </c>
      <c r="CM93">
        <v>-264.71829133566501</v>
      </c>
      <c r="CN93">
        <v>-150.40611504126301</v>
      </c>
      <c r="CO93">
        <v>-114.29413723403</v>
      </c>
      <c r="CP93">
        <v>-267.79811644259701</v>
      </c>
      <c r="CQ93">
        <v>-152.309207101124</v>
      </c>
      <c r="CR93">
        <v>-115.466736869344</v>
      </c>
      <c r="CS93">
        <v>-268.335815631608</v>
      </c>
      <c r="CT93">
        <v>-152.617487041472</v>
      </c>
      <c r="CU93">
        <v>-115.695455233654</v>
      </c>
      <c r="CV93">
        <v>-266.68275049652101</v>
      </c>
      <c r="CW93">
        <v>-151.55955683478899</v>
      </c>
      <c r="CX93">
        <v>-115.104292435587</v>
      </c>
      <c r="CY93">
        <v>-268.55730026270697</v>
      </c>
      <c r="CZ93">
        <v>-152.74720898660601</v>
      </c>
      <c r="DA93">
        <v>-115.786054980209</v>
      </c>
      <c r="DB93">
        <v>-268.17420905364702</v>
      </c>
      <c r="DC93">
        <v>-152.50697210857501</v>
      </c>
      <c r="DD93">
        <v>-115.64206861654699</v>
      </c>
      <c r="DE93">
        <v>-268.42278788612998</v>
      </c>
      <c r="DF93">
        <v>-152.65130476080299</v>
      </c>
      <c r="DG93">
        <v>-115.74799615793199</v>
      </c>
      <c r="DH93">
        <v>-268.622208671674</v>
      </c>
      <c r="DI93">
        <v>-152.84581948619601</v>
      </c>
      <c r="DJ93">
        <v>-115.752288298545</v>
      </c>
      <c r="DK93">
        <v>-268.85854531713699</v>
      </c>
      <c r="DL93">
        <v>-153.006811184268</v>
      </c>
      <c r="DM93">
        <v>-115.828596167239</v>
      </c>
      <c r="DN93">
        <v>-268.643839468046</v>
      </c>
      <c r="DO93">
        <v>-152.82246381475099</v>
      </c>
      <c r="DP93">
        <v>-115.797015234241</v>
      </c>
      <c r="DQ93">
        <v>-268.38428395207899</v>
      </c>
      <c r="DR93">
        <v>-152.647106083643</v>
      </c>
      <c r="DS93">
        <v>-115.71259428336499</v>
      </c>
      <c r="DT93">
        <v>-268.450754385393</v>
      </c>
      <c r="DU93">
        <v>-152.701620789201</v>
      </c>
      <c r="DV93">
        <v>-115.726375722748</v>
      </c>
      <c r="DW93">
        <v>-268.216117920719</v>
      </c>
      <c r="DX93">
        <v>-152.54500504227599</v>
      </c>
      <c r="DY93">
        <v>-115.64703819465601</v>
      </c>
      <c r="DZ93">
        <v>-268.39651266946902</v>
      </c>
      <c r="EA93">
        <v>-152.64473488514199</v>
      </c>
      <c r="EB93">
        <v>-115.728764498815</v>
      </c>
      <c r="EC93">
        <v>-268.38469006195402</v>
      </c>
      <c r="ED93">
        <v>-152.63949795186201</v>
      </c>
      <c r="EE93">
        <v>-115.72184989519501</v>
      </c>
      <c r="EF93">
        <v>-268.38129887925402</v>
      </c>
      <c r="EG93">
        <v>-152.64528895282999</v>
      </c>
      <c r="EH93">
        <v>-115.71315848644301</v>
      </c>
      <c r="EI93">
        <v>-268.61479904799501</v>
      </c>
      <c r="EJ93">
        <v>-152.806935141504</v>
      </c>
      <c r="EK93">
        <v>-115.783847608467</v>
      </c>
      <c r="EL93">
        <v>-268.575358087604</v>
      </c>
      <c r="EM93">
        <v>-152.786830741355</v>
      </c>
      <c r="EN93">
        <v>-115.76506132433801</v>
      </c>
      <c r="EO93">
        <v>-268.375775557091</v>
      </c>
      <c r="EP93">
        <v>-152.645428984728</v>
      </c>
      <c r="EQ93">
        <v>-115.70604439339201</v>
      </c>
      <c r="ER93">
        <v>-268.36444809709002</v>
      </c>
      <c r="ES93">
        <v>-152.64377082131699</v>
      </c>
      <c r="ET93">
        <v>-115.696724957252</v>
      </c>
      <c r="EU93">
        <v>-268.34881195020802</v>
      </c>
      <c r="EV93">
        <v>-152.642851050888</v>
      </c>
      <c r="EW93">
        <v>-115.68240895583899</v>
      </c>
      <c r="EX93">
        <v>-268.379458483137</v>
      </c>
      <c r="EY93">
        <v>-152.62284940342201</v>
      </c>
      <c r="EZ93">
        <v>-115.73276553860001</v>
      </c>
      <c r="FA93">
        <v>-268.40242469654697</v>
      </c>
      <c r="FB93">
        <v>-152.65791494361</v>
      </c>
      <c r="FC93">
        <v>-115.720677106301</v>
      </c>
      <c r="FD93">
        <v>-268.4712868025</v>
      </c>
      <c r="FE93">
        <v>-152.7104239933</v>
      </c>
      <c r="FF93">
        <v>-115.73759710500001</v>
      </c>
      <c r="FG93">
        <v>-268.72265365063498</v>
      </c>
      <c r="FH93">
        <v>-152.88632925188699</v>
      </c>
      <c r="FI93">
        <v>-115.814888016655</v>
      </c>
      <c r="FJ93">
        <v>-268.39474600059998</v>
      </c>
      <c r="FK93">
        <v>-152.64786137249999</v>
      </c>
      <c r="FL93">
        <v>-115.7237188295</v>
      </c>
      <c r="FM93">
        <v>-268.62457578168897</v>
      </c>
      <c r="FN93">
        <v>-152.80199087651999</v>
      </c>
      <c r="FO93">
        <v>-115.79999768235</v>
      </c>
      <c r="FP93">
        <v>-268.30445721329198</v>
      </c>
      <c r="FQ93">
        <v>-152.58237407500499</v>
      </c>
      <c r="FR93">
        <v>-115.698862354013</v>
      </c>
      <c r="FS93">
        <v>-268.23412320128602</v>
      </c>
      <c r="FT93">
        <v>-152.55879289796201</v>
      </c>
      <c r="FU93">
        <v>-115.651739266503</v>
      </c>
      <c r="FV93">
        <v>-268.35163243803299</v>
      </c>
      <c r="FW93">
        <v>-152.624194828584</v>
      </c>
      <c r="FX93">
        <v>-115.70485218596799</v>
      </c>
      <c r="FY93">
        <v>-268.24873707432602</v>
      </c>
      <c r="FZ93">
        <v>-152.55451597944301</v>
      </c>
      <c r="GA93">
        <v>-115.671493166999</v>
      </c>
      <c r="GB93">
        <v>-268.01428252348802</v>
      </c>
      <c r="GC93">
        <v>-152.394972757728</v>
      </c>
      <c r="GD93">
        <v>-115.596668604396</v>
      </c>
      <c r="GE93">
        <v>-268.19860406358902</v>
      </c>
      <c r="GF93">
        <v>-152.51345142538199</v>
      </c>
      <c r="GG93">
        <v>-115.66282420863701</v>
      </c>
      <c r="GH93">
        <v>-268.41180145179902</v>
      </c>
      <c r="GI93">
        <v>-152.665248964852</v>
      </c>
      <c r="GJ93">
        <v>-115.72306190457201</v>
      </c>
      <c r="GK93">
        <v>-267.99052031000002</v>
      </c>
      <c r="GL93">
        <v>-152.37764227</v>
      </c>
      <c r="GM93">
        <v>-115.59017961000001</v>
      </c>
      <c r="GN93">
        <v>-268.16798657999999</v>
      </c>
      <c r="GO93">
        <v>-152.45883595999999</v>
      </c>
      <c r="GP93">
        <v>-115.68689472</v>
      </c>
      <c r="GQ93">
        <v>-268.19078707</v>
      </c>
      <c r="GR93">
        <v>-152.48404891000001</v>
      </c>
      <c r="GS93">
        <v>-115.68454235</v>
      </c>
      <c r="GT93">
        <v>-268.59379032099997</v>
      </c>
      <c r="GU93">
        <v>-152.76723635010001</v>
      </c>
      <c r="GV93">
        <v>-115.8035931878</v>
      </c>
      <c r="GW93">
        <v>-267.96811633999999</v>
      </c>
      <c r="GX93">
        <v>-152.36184535000001</v>
      </c>
      <c r="GY93">
        <v>-115.58378006</v>
      </c>
      <c r="GZ93">
        <v>-268.21863872834098</v>
      </c>
      <c r="HA93">
        <v>-152.533851016791</v>
      </c>
      <c r="HB93">
        <v>-115.66160261859299</v>
      </c>
    </row>
    <row r="94" spans="1:210" ht="17" x14ac:dyDescent="0.25">
      <c r="A94" s="5">
        <v>10</v>
      </c>
      <c r="B94" t="s">
        <v>3</v>
      </c>
      <c r="C94" t="s">
        <v>2</v>
      </c>
      <c r="D94" t="s">
        <v>21</v>
      </c>
      <c r="E94" s="3">
        <v>1.1000000000000001</v>
      </c>
      <c r="F94" s="2">
        <v>-14.34479607232509</v>
      </c>
      <c r="G94" s="3">
        <f t="shared" si="171"/>
        <v>2.8230394635418286</v>
      </c>
      <c r="H94" s="3">
        <f t="shared" si="172"/>
        <v>0.39315745689915715</v>
      </c>
      <c r="I94" s="3">
        <f t="shared" si="173"/>
        <v>0.14507618326067373</v>
      </c>
      <c r="J94" s="3">
        <f t="shared" si="174"/>
        <v>2.3976827632703515</v>
      </c>
      <c r="K94" s="3">
        <f t="shared" si="175"/>
        <v>0.45419965065802792</v>
      </c>
      <c r="L94" s="3">
        <f t="shared" si="176"/>
        <v>1.1839607556635379</v>
      </c>
      <c r="M94" s="3">
        <f t="shared" si="177"/>
        <v>0.15798893926105784</v>
      </c>
      <c r="N94" s="3">
        <f t="shared" si="178"/>
        <v>0.6783614481505893</v>
      </c>
      <c r="O94" s="3">
        <f t="shared" si="179"/>
        <v>5.7237256419252702E-2</v>
      </c>
      <c r="P94" s="3">
        <f t="shared" si="180"/>
        <v>0.6514274602853547</v>
      </c>
      <c r="Q94" s="3">
        <f t="shared" si="181"/>
        <v>0.83667824714011019</v>
      </c>
      <c r="R94" s="3">
        <f t="shared" si="182"/>
        <v>0.17230937264728219</v>
      </c>
      <c r="S94" s="3">
        <f t="shared" si="183"/>
        <v>0.54324816084044514</v>
      </c>
      <c r="T94" s="3">
        <f t="shared" si="184"/>
        <v>9.1700269731108008E-2</v>
      </c>
      <c r="U94" s="3">
        <f t="shared" si="185"/>
        <v>9.8092478536289107E-2</v>
      </c>
      <c r="V94" s="3">
        <f t="shared" si="186"/>
        <v>0.15030376157184477</v>
      </c>
      <c r="W94" s="3">
        <f t="shared" si="187"/>
        <v>0.45948009605872286</v>
      </c>
      <c r="X94" s="3">
        <f t="shared" si="188"/>
        <v>0.14840173430389214</v>
      </c>
      <c r="Y94" s="3">
        <f t="shared" si="189"/>
        <v>0.67875259681016864</v>
      </c>
      <c r="Z94" s="3">
        <f t="shared" si="190"/>
        <v>0.48483204710838557</v>
      </c>
      <c r="AA94" s="3">
        <f t="shared" si="191"/>
        <v>0.26904752465497239</v>
      </c>
      <c r="AB94" s="3">
        <f t="shared" si="192"/>
        <v>0.42430891145116867</v>
      </c>
      <c r="AC94" s="3">
        <f t="shared" si="193"/>
        <v>0.41263196303069982</v>
      </c>
      <c r="AD94" s="3">
        <f t="shared" si="194"/>
        <v>0.14277849239439178</v>
      </c>
      <c r="AE94" s="3">
        <f t="shared" si="195"/>
        <v>1.0224189370684638</v>
      </c>
      <c r="AF94" s="3">
        <f t="shared" si="196"/>
        <v>0.10818100711335354</v>
      </c>
      <c r="AG94" s="3">
        <f t="shared" si="197"/>
        <v>0.26153764362896403</v>
      </c>
      <c r="AH94" s="3">
        <f t="shared" si="198"/>
        <v>6.1900767084189567E-2</v>
      </c>
      <c r="AI94" s="3">
        <f t="shared" si="199"/>
        <v>0.27291591992962339</v>
      </c>
      <c r="AJ94" s="3">
        <f t="shared" si="200"/>
        <v>0.27516325063239755</v>
      </c>
      <c r="AK94" s="3">
        <f t="shared" si="201"/>
        <v>0.19963060166303848</v>
      </c>
      <c r="AL94" s="3">
        <f t="shared" si="202"/>
        <v>0.24784809154401444</v>
      </c>
      <c r="AM94" s="3">
        <f t="shared" si="203"/>
        <v>0.45841553827110459</v>
      </c>
      <c r="AN94" s="3">
        <f t="shared" si="204"/>
        <v>0.23025449265260711</v>
      </c>
      <c r="AO94" s="3">
        <f t="shared" si="205"/>
        <v>0.20849423485853968</v>
      </c>
      <c r="AP94" s="3">
        <f t="shared" si="206"/>
        <v>0.49187752503505955</v>
      </c>
      <c r="AQ94" s="3">
        <f t="shared" si="207"/>
        <v>0.53040033323054558</v>
      </c>
      <c r="AR94" s="3">
        <f t="shared" si="208"/>
        <v>5.0304674737434496E-2</v>
      </c>
      <c r="AS94" s="3">
        <f t="shared" si="209"/>
        <v>0.33990727430674816</v>
      </c>
      <c r="AT94" s="3">
        <f t="shared" si="210"/>
        <v>5.3985851070436297E-2</v>
      </c>
      <c r="AV94" s="1"/>
      <c r="AW94" s="4">
        <f t="shared" si="211"/>
        <v>-11.521756608783262</v>
      </c>
      <c r="AX94" s="4">
        <f t="shared" si="212"/>
        <v>-13.951638615425933</v>
      </c>
      <c r="AY94" s="4">
        <f t="shared" si="213"/>
        <v>-14.199719889064417</v>
      </c>
      <c r="AZ94" s="4">
        <f t="shared" si="214"/>
        <v>-11.947113309054739</v>
      </c>
      <c r="BA94" s="4">
        <f t="shared" si="215"/>
        <v>-14.798995722983118</v>
      </c>
      <c r="BB94" s="4">
        <f t="shared" si="216"/>
        <v>-15.528756827988628</v>
      </c>
      <c r="BC94" s="4">
        <f t="shared" si="217"/>
        <v>-14.502785011586148</v>
      </c>
      <c r="BD94" s="4">
        <f t="shared" si="218"/>
        <v>-15.02315752047568</v>
      </c>
      <c r="BE94" s="4">
        <f t="shared" si="170"/>
        <v>-14.402033328744343</v>
      </c>
      <c r="BF94" s="4">
        <f t="shared" si="219"/>
        <v>-14.996223532610445</v>
      </c>
      <c r="BG94" s="4">
        <f t="shared" si="220"/>
        <v>-15.181474319465201</v>
      </c>
      <c r="BH94" s="4">
        <f t="shared" si="221"/>
        <v>-14.172486699677808</v>
      </c>
      <c r="BI94" s="4">
        <f t="shared" si="222"/>
        <v>-14.888044233165536</v>
      </c>
      <c r="BJ94" s="4">
        <f t="shared" si="223"/>
        <v>-14.253095802593982</v>
      </c>
      <c r="BK94" s="4">
        <f t="shared" si="224"/>
        <v>-14.44288855086138</v>
      </c>
      <c r="BL94" s="4">
        <f t="shared" si="225"/>
        <v>-14.194492310753246</v>
      </c>
      <c r="BM94" s="4">
        <f t="shared" si="226"/>
        <v>-14.804276168383813</v>
      </c>
      <c r="BN94" s="4">
        <f t="shared" si="227"/>
        <v>-14.493197806628983</v>
      </c>
      <c r="BO94" s="4">
        <f t="shared" si="228"/>
        <v>-15.023548669135259</v>
      </c>
      <c r="BP94" s="4">
        <f t="shared" si="229"/>
        <v>-14.829628119433476</v>
      </c>
      <c r="BQ94" s="4">
        <f t="shared" si="230"/>
        <v>-14.613843596980063</v>
      </c>
      <c r="BR94" s="4">
        <f t="shared" si="231"/>
        <v>-14.769104983776259</v>
      </c>
      <c r="BS94" s="4">
        <f t="shared" si="232"/>
        <v>-14.75742803535579</v>
      </c>
      <c r="BT94" s="4">
        <f t="shared" si="233"/>
        <v>-14.487574564719482</v>
      </c>
      <c r="BU94" s="4">
        <f t="shared" si="234"/>
        <v>-13.322377135256627</v>
      </c>
      <c r="BV94" s="4">
        <f t="shared" si="235"/>
        <v>-14.452977079438444</v>
      </c>
      <c r="BW94" s="4">
        <f t="shared" si="236"/>
        <v>-14.083258428696126</v>
      </c>
      <c r="BX94" s="4">
        <f t="shared" si="237"/>
        <v>-14.40669683940928</v>
      </c>
      <c r="BY94" s="4">
        <f t="shared" si="238"/>
        <v>-14.617711992254714</v>
      </c>
      <c r="BZ94" s="4">
        <f t="shared" si="239"/>
        <v>-14.069632821692693</v>
      </c>
      <c r="CA94" s="4">
        <f t="shared" si="240"/>
        <v>-14.145165470662052</v>
      </c>
      <c r="CB94" s="4">
        <f t="shared" si="241"/>
        <v>-14.096947980781076</v>
      </c>
      <c r="CC94" s="4">
        <f t="shared" si="242"/>
        <v>-13.886380534053986</v>
      </c>
      <c r="CD94" s="4">
        <f t="shared" si="243"/>
        <v>-14.575050564977698</v>
      </c>
      <c r="CE94" s="4">
        <f t="shared" si="244"/>
        <v>-14.136301837466551</v>
      </c>
      <c r="CF94" s="4">
        <f t="shared" si="245"/>
        <v>-13.852918547290031</v>
      </c>
      <c r="CG94" s="4">
        <f t="shared" si="246"/>
        <v>-13.814395739094545</v>
      </c>
      <c r="CH94" s="4">
        <f t="shared" si="247"/>
        <v>-14.294491397587656</v>
      </c>
      <c r="CI94" s="4">
        <f t="shared" si="248"/>
        <v>-14.004888798018342</v>
      </c>
      <c r="CJ94" s="4">
        <f t="shared" si="249"/>
        <v>-14.398781923395527</v>
      </c>
      <c r="CL94" t="s">
        <v>24</v>
      </c>
      <c r="CM94">
        <v>-264.71840572959599</v>
      </c>
      <c r="CN94">
        <v>-150.405998998992</v>
      </c>
      <c r="CO94">
        <v>-114.294045643467</v>
      </c>
      <c r="CP94">
        <v>-267.79796610497402</v>
      </c>
      <c r="CQ94">
        <v>-152.30914985646501</v>
      </c>
      <c r="CR94">
        <v>-115.466582898073</v>
      </c>
      <c r="CS94">
        <v>-268.33554539354299</v>
      </c>
      <c r="CT94">
        <v>-152.61746854780199</v>
      </c>
      <c r="CU94">
        <v>-115.695448152647</v>
      </c>
      <c r="CV94">
        <v>-266.68288603573501</v>
      </c>
      <c r="CW94">
        <v>-151.55955592336699</v>
      </c>
      <c r="CX94">
        <v>-115.10429117621</v>
      </c>
      <c r="CY94">
        <v>-268.55685736792401</v>
      </c>
      <c r="CZ94">
        <v>-152.74720789507401</v>
      </c>
      <c r="DA94">
        <v>-115.786065772965</v>
      </c>
      <c r="DB94">
        <v>-268.173793900497</v>
      </c>
      <c r="DC94">
        <v>-152.50697041401401</v>
      </c>
      <c r="DD94">
        <v>-115.6420768383</v>
      </c>
      <c r="DE94">
        <v>-268.42243208655299</v>
      </c>
      <c r="DF94">
        <v>-152.65130340714401</v>
      </c>
      <c r="DG94">
        <v>-115.74801702132</v>
      </c>
      <c r="DH94">
        <v>-268.62204880611898</v>
      </c>
      <c r="DI94">
        <v>-152.84581295874</v>
      </c>
      <c r="DJ94">
        <v>-115.75229492294601</v>
      </c>
      <c r="DK94">
        <v>-268.85835976297898</v>
      </c>
      <c r="DL94">
        <v>-153.00680481904499</v>
      </c>
      <c r="DM94">
        <v>-115.828603843865</v>
      </c>
      <c r="DN94">
        <v>-268.64339116452697</v>
      </c>
      <c r="DO94">
        <v>-152.822462059906</v>
      </c>
      <c r="DP94">
        <v>-115.797031102228</v>
      </c>
      <c r="DQ94">
        <v>-268.38390035220402</v>
      </c>
      <c r="DR94">
        <v>-152.647104525809</v>
      </c>
      <c r="DS94">
        <v>-115.712602608094</v>
      </c>
      <c r="DT94">
        <v>-268.45058380190602</v>
      </c>
      <c r="DU94">
        <v>-152.701618126575</v>
      </c>
      <c r="DV94">
        <v>-115.72638038108499</v>
      </c>
      <c r="DW94">
        <v>-268.21576832390099</v>
      </c>
      <c r="DX94">
        <v>-152.54500385276901</v>
      </c>
      <c r="DY94">
        <v>-115.647038863419</v>
      </c>
      <c r="DZ94">
        <v>-268.396224853538</v>
      </c>
      <c r="EA94">
        <v>-152.64473365936399</v>
      </c>
      <c r="EB94">
        <v>-115.728777441151</v>
      </c>
      <c r="EC94">
        <v>-268.38437541202501</v>
      </c>
      <c r="ED94">
        <v>-152.639496700942</v>
      </c>
      <c r="EE94">
        <v>-115.721862504076</v>
      </c>
      <c r="EF94">
        <v>-268.38107183939502</v>
      </c>
      <c r="EG94">
        <v>-152.64528801693299</v>
      </c>
      <c r="EH94">
        <v>-115.713163460044</v>
      </c>
      <c r="EI94">
        <v>-268.61438552554603</v>
      </c>
      <c r="EJ94">
        <v>-152.806933637881</v>
      </c>
      <c r="EK94">
        <v>-115.783859772855</v>
      </c>
      <c r="EL94">
        <v>-268.57499388789699</v>
      </c>
      <c r="EM94">
        <v>-152.78682958847199</v>
      </c>
      <c r="EN94">
        <v>-115.765067919519</v>
      </c>
      <c r="EO94">
        <v>-268.37541930955302</v>
      </c>
      <c r="EP94">
        <v>-152.645427628909</v>
      </c>
      <c r="EQ94">
        <v>-115.706050132876</v>
      </c>
      <c r="ER94">
        <v>-268.36412907935801</v>
      </c>
      <c r="ES94">
        <v>-152.64376974073201</v>
      </c>
      <c r="ET94">
        <v>-115.696726822912</v>
      </c>
      <c r="EU94">
        <v>-268.348543357469</v>
      </c>
      <c r="EV94">
        <v>-152.64285035418999</v>
      </c>
      <c r="EW94">
        <v>-115.682404362076</v>
      </c>
      <c r="EX94">
        <v>-268.37915763520499</v>
      </c>
      <c r="EY94">
        <v>-152.622848358602</v>
      </c>
      <c r="EZ94">
        <v>-115.732773210641</v>
      </c>
      <c r="FA94">
        <v>-268.40211364131397</v>
      </c>
      <c r="FB94">
        <v>-152.657914046249</v>
      </c>
      <c r="FC94">
        <v>-115.720682137504</v>
      </c>
      <c r="FD94">
        <v>-268.47111323619998</v>
      </c>
      <c r="FE94">
        <v>-152.71042278429999</v>
      </c>
      <c r="FF94">
        <v>-115.7376030332</v>
      </c>
      <c r="FG94">
        <v>-268.722455720558</v>
      </c>
      <c r="FH94">
        <v>-152.88632829050999</v>
      </c>
      <c r="FI94">
        <v>-115.81489687157</v>
      </c>
      <c r="FJ94">
        <v>-268.39461911069998</v>
      </c>
      <c r="FK94">
        <v>-152.647859423</v>
      </c>
      <c r="FL94">
        <v>-115.72372740359999</v>
      </c>
      <c r="FM94">
        <v>-268.62444172055399</v>
      </c>
      <c r="FN94">
        <v>-152.80198941934</v>
      </c>
      <c r="FO94">
        <v>-115.80000920126299</v>
      </c>
      <c r="FP94">
        <v>-268.30419740508398</v>
      </c>
      <c r="FQ94">
        <v>-152.582368051126</v>
      </c>
      <c r="FR94">
        <v>-115.698870822112</v>
      </c>
      <c r="FS94">
        <v>-268.23382030688902</v>
      </c>
      <c r="FT94">
        <v>-152.55878970545999</v>
      </c>
      <c r="FU94">
        <v>-115.651735795546</v>
      </c>
      <c r="FV94">
        <v>-268.351466270858</v>
      </c>
      <c r="FW94">
        <v>-152.62418916853201</v>
      </c>
      <c r="FX94">
        <v>-115.70485571616101</v>
      </c>
      <c r="FY94">
        <v>-268.24853822353299</v>
      </c>
      <c r="FZ94">
        <v>-152.554505678238</v>
      </c>
      <c r="GA94">
        <v>-115.671490790197</v>
      </c>
      <c r="GB94">
        <v>-268.01409572883699</v>
      </c>
      <c r="GC94">
        <v>-152.39496209919201</v>
      </c>
      <c r="GD94">
        <v>-115.59666871400501</v>
      </c>
      <c r="GE94">
        <v>-268.19839802487002</v>
      </c>
      <c r="GF94">
        <v>-152.513441189991</v>
      </c>
      <c r="GG94">
        <v>-115.662827479811</v>
      </c>
      <c r="GH94">
        <v>-268.41152565576499</v>
      </c>
      <c r="GI94">
        <v>-152.665238197816</v>
      </c>
      <c r="GJ94">
        <v>-115.723060637375</v>
      </c>
      <c r="GK94">
        <v>-267.99033415999997</v>
      </c>
      <c r="GL94">
        <v>-152.37762982000001</v>
      </c>
      <c r="GM94">
        <v>-115.59017670999999</v>
      </c>
      <c r="GN94">
        <v>-268.16775531000002</v>
      </c>
      <c r="GO94">
        <v>-152.45880431</v>
      </c>
      <c r="GP94">
        <v>-115.68687497000001</v>
      </c>
      <c r="GQ94">
        <v>-268.19055908000001</v>
      </c>
      <c r="GR94">
        <v>-152.48402136999999</v>
      </c>
      <c r="GS94">
        <v>-115.68452307</v>
      </c>
      <c r="GT94">
        <v>-268.59360725639999</v>
      </c>
      <c r="GU94">
        <v>-152.76723025370001</v>
      </c>
      <c r="GV94">
        <v>-115.80359728160001</v>
      </c>
      <c r="GW94">
        <v>-267.96792893000003</v>
      </c>
      <c r="GX94">
        <v>-152.36183313999999</v>
      </c>
      <c r="GY94">
        <v>-115.58377758</v>
      </c>
      <c r="GZ94">
        <v>-268.21839103935997</v>
      </c>
      <c r="HA94">
        <v>-152.533842772339</v>
      </c>
      <c r="HB94">
        <v>-115.661602348396</v>
      </c>
    </row>
    <row r="95" spans="1:210" ht="17" x14ac:dyDescent="0.25">
      <c r="A95" s="5">
        <v>10</v>
      </c>
      <c r="B95" t="s">
        <v>3</v>
      </c>
      <c r="C95" t="s">
        <v>2</v>
      </c>
      <c r="D95" t="s">
        <v>21</v>
      </c>
      <c r="E95" s="3">
        <v>1.25</v>
      </c>
      <c r="F95" s="2">
        <v>-13.426821829765407</v>
      </c>
      <c r="G95" s="3">
        <f t="shared" si="171"/>
        <v>2.1912996821739394</v>
      </c>
      <c r="H95" s="3">
        <f t="shared" si="172"/>
        <v>7.4638534810294033E-2</v>
      </c>
      <c r="I95" s="3">
        <f t="shared" si="173"/>
        <v>0.13775573321520973</v>
      </c>
      <c r="J95" s="3">
        <f t="shared" si="174"/>
        <v>1.940930562209374</v>
      </c>
      <c r="K95" s="3">
        <f t="shared" si="175"/>
        <v>6.8784887809087536E-2</v>
      </c>
      <c r="L95" s="3">
        <f t="shared" si="176"/>
        <v>0.84737944600039938</v>
      </c>
      <c r="M95" s="3">
        <f t="shared" si="177"/>
        <v>0.11724644492486291</v>
      </c>
      <c r="N95" s="3">
        <f t="shared" si="178"/>
        <v>0.70078957406191122</v>
      </c>
      <c r="O95" s="3">
        <f t="shared" si="179"/>
        <v>4.2244653362754292E-2</v>
      </c>
      <c r="P95" s="3">
        <f t="shared" si="180"/>
        <v>0.25668621637002609</v>
      </c>
      <c r="Q95" s="3">
        <f t="shared" si="181"/>
        <v>0.5758668603157453</v>
      </c>
      <c r="R95" s="3">
        <f t="shared" si="182"/>
        <v>0.1380322239804368</v>
      </c>
      <c r="S95" s="3">
        <f t="shared" si="183"/>
        <v>0.31361649368992417</v>
      </c>
      <c r="T95" s="3">
        <f t="shared" si="184"/>
        <v>0.26425620542696748</v>
      </c>
      <c r="U95" s="3">
        <f t="shared" si="185"/>
        <v>0.11162052669353351</v>
      </c>
      <c r="V95" s="3">
        <f t="shared" si="186"/>
        <v>0.23000063564670548</v>
      </c>
      <c r="W95" s="3">
        <f t="shared" si="187"/>
        <v>0.12166181202084836</v>
      </c>
      <c r="X95" s="3">
        <f t="shared" si="188"/>
        <v>0.10735473720282407</v>
      </c>
      <c r="Y95" s="3">
        <f t="shared" si="189"/>
        <v>0.45745146775615808</v>
      </c>
      <c r="Z95" s="3">
        <f t="shared" si="190"/>
        <v>0.31536177142331212</v>
      </c>
      <c r="AA95" s="3">
        <f t="shared" si="191"/>
        <v>0.16876221326543828</v>
      </c>
      <c r="AB95" s="3">
        <f t="shared" si="192"/>
        <v>0.23306762413765725</v>
      </c>
      <c r="AC95" s="3">
        <f t="shared" si="193"/>
        <v>0.24069119690668472</v>
      </c>
      <c r="AD95" s="3">
        <f t="shared" si="194"/>
        <v>0.15817758320530828</v>
      </c>
      <c r="AE95" s="3">
        <f t="shared" si="195"/>
        <v>1.0438381573699314</v>
      </c>
      <c r="AF95" s="3">
        <f t="shared" si="196"/>
        <v>0.17385057420572103</v>
      </c>
      <c r="AG95" s="3">
        <f t="shared" si="197"/>
        <v>0.20934189650240143</v>
      </c>
      <c r="AH95" s="3">
        <f t="shared" si="198"/>
        <v>4.5679489718988719E-2</v>
      </c>
      <c r="AI95" s="3">
        <f t="shared" si="199"/>
        <v>0.12463208558191319</v>
      </c>
      <c r="AJ95" s="3">
        <f t="shared" si="200"/>
        <v>0.22610088999261002</v>
      </c>
      <c r="AK95" s="3">
        <f t="shared" si="201"/>
        <v>0.18071228948719664</v>
      </c>
      <c r="AL95" s="3">
        <f t="shared" si="202"/>
        <v>0.22750847410101649</v>
      </c>
      <c r="AM95" s="3">
        <f t="shared" si="203"/>
        <v>0.47039913604222683</v>
      </c>
      <c r="AN95" s="3">
        <f t="shared" si="204"/>
        <v>0.11290749977966463</v>
      </c>
      <c r="AO95" s="3">
        <f t="shared" si="205"/>
        <v>0.18199763855601425</v>
      </c>
      <c r="AP95" s="3">
        <f t="shared" si="206"/>
        <v>0.47291731785808722</v>
      </c>
      <c r="AQ95" s="3">
        <f t="shared" si="207"/>
        <v>0.51246924162063046</v>
      </c>
      <c r="AR95" s="3">
        <f t="shared" si="208"/>
        <v>4.8945293230165277E-2</v>
      </c>
      <c r="AS95" s="3">
        <f t="shared" si="209"/>
        <v>0.31310947347280482</v>
      </c>
      <c r="AT95" s="3">
        <f t="shared" si="210"/>
        <v>7.7234380205783992E-3</v>
      </c>
      <c r="AV95" s="1"/>
      <c r="AW95" s="4">
        <f t="shared" si="211"/>
        <v>-11.235522147591468</v>
      </c>
      <c r="AX95" s="4">
        <f t="shared" si="212"/>
        <v>-13.352183294955113</v>
      </c>
      <c r="AY95" s="4">
        <f t="shared" si="213"/>
        <v>-13.289066096550197</v>
      </c>
      <c r="AZ95" s="4">
        <f t="shared" si="214"/>
        <v>-11.485891267556033</v>
      </c>
      <c r="BA95" s="4">
        <f t="shared" si="215"/>
        <v>-13.495606717574494</v>
      </c>
      <c r="BB95" s="4">
        <f t="shared" si="216"/>
        <v>-14.274201275765806</v>
      </c>
      <c r="BC95" s="4">
        <f t="shared" si="217"/>
        <v>-13.309575384840544</v>
      </c>
      <c r="BD95" s="4">
        <f t="shared" si="218"/>
        <v>-14.127611403827318</v>
      </c>
      <c r="BE95" s="4">
        <f t="shared" ref="BE95:BE113" si="250">627.5095*(DK95-DL95-DM95)</f>
        <v>-13.469066483128161</v>
      </c>
      <c r="BF95" s="4">
        <f t="shared" si="219"/>
        <v>-13.683508046135433</v>
      </c>
      <c r="BG95" s="4">
        <f t="shared" si="220"/>
        <v>-14.002688690081152</v>
      </c>
      <c r="BH95" s="4">
        <f t="shared" si="221"/>
        <v>-13.28878960578497</v>
      </c>
      <c r="BI95" s="4">
        <f t="shared" si="222"/>
        <v>-13.740438323455331</v>
      </c>
      <c r="BJ95" s="4">
        <f t="shared" si="223"/>
        <v>-13.162565624338439</v>
      </c>
      <c r="BK95" s="4">
        <f t="shared" si="224"/>
        <v>-13.315201303071873</v>
      </c>
      <c r="BL95" s="4">
        <f t="shared" si="225"/>
        <v>-13.196821194118701</v>
      </c>
      <c r="BM95" s="4">
        <f t="shared" si="226"/>
        <v>-13.548483641786255</v>
      </c>
      <c r="BN95" s="4">
        <f t="shared" si="227"/>
        <v>-13.319467092562583</v>
      </c>
      <c r="BO95" s="4">
        <f t="shared" si="228"/>
        <v>-13.884273297521565</v>
      </c>
      <c r="BP95" s="4">
        <f t="shared" si="229"/>
        <v>-13.742183601188719</v>
      </c>
      <c r="BQ95" s="4">
        <f t="shared" si="230"/>
        <v>-13.595584043030845</v>
      </c>
      <c r="BR95" s="4">
        <f t="shared" si="231"/>
        <v>-13.659889453903064</v>
      </c>
      <c r="BS95" s="4">
        <f t="shared" si="232"/>
        <v>-13.667513026672092</v>
      </c>
      <c r="BT95" s="4">
        <f t="shared" si="233"/>
        <v>-13.584999412970715</v>
      </c>
      <c r="BU95" s="4">
        <f t="shared" si="234"/>
        <v>-12.382983672395476</v>
      </c>
      <c r="BV95" s="4">
        <f t="shared" si="235"/>
        <v>-13.600672403971128</v>
      </c>
      <c r="BW95" s="4">
        <f t="shared" si="236"/>
        <v>-13.217479933263006</v>
      </c>
      <c r="BX95" s="4">
        <f t="shared" si="237"/>
        <v>-13.381142340046418</v>
      </c>
      <c r="BY95" s="4">
        <f t="shared" si="238"/>
        <v>-13.55145391534732</v>
      </c>
      <c r="BZ95" s="4">
        <f t="shared" si="239"/>
        <v>-13.200720939772797</v>
      </c>
      <c r="CA95" s="4">
        <f t="shared" si="240"/>
        <v>-13.24610954027821</v>
      </c>
      <c r="CB95" s="4">
        <f t="shared" si="241"/>
        <v>-13.19931335566439</v>
      </c>
      <c r="CC95" s="4">
        <f t="shared" si="242"/>
        <v>-12.95642269372318</v>
      </c>
      <c r="CD95" s="4">
        <f t="shared" si="243"/>
        <v>-13.539729329545072</v>
      </c>
      <c r="CE95" s="4">
        <f t="shared" si="244"/>
        <v>-13.244824191209393</v>
      </c>
      <c r="CF95" s="4">
        <f t="shared" si="245"/>
        <v>-12.95390451190732</v>
      </c>
      <c r="CG95" s="4">
        <f t="shared" si="246"/>
        <v>-12.914352588144776</v>
      </c>
      <c r="CH95" s="4">
        <f t="shared" si="247"/>
        <v>-13.377876536535242</v>
      </c>
      <c r="CI95" s="4">
        <f t="shared" si="248"/>
        <v>-13.113712356292602</v>
      </c>
      <c r="CJ95" s="4">
        <f t="shared" si="249"/>
        <v>-13.419098391744829</v>
      </c>
      <c r="CL95" t="s">
        <v>23</v>
      </c>
      <c r="CM95">
        <v>-264.71734463723499</v>
      </c>
      <c r="CN95">
        <v>-150.40565568688501</v>
      </c>
      <c r="CO95">
        <v>-114.293784006843</v>
      </c>
      <c r="CP95">
        <v>-267.79649542642801</v>
      </c>
      <c r="CQ95">
        <v>-152.30899425415501</v>
      </c>
      <c r="CR95">
        <v>-115.46622311465801</v>
      </c>
      <c r="CS95">
        <v>-268.33399341283803</v>
      </c>
      <c r="CT95">
        <v>-152.61741865685499</v>
      </c>
      <c r="CU95">
        <v>-115.695397282022</v>
      </c>
      <c r="CV95">
        <v>-266.68215482042001</v>
      </c>
      <c r="CW95">
        <v>-151.55955356032001</v>
      </c>
      <c r="CX95">
        <v>-115.10429732802</v>
      </c>
      <c r="CY95">
        <v>-268.55477303801501</v>
      </c>
      <c r="CZ95">
        <v>-152.74720582209699</v>
      </c>
      <c r="DA95">
        <v>-115.78606059854</v>
      </c>
      <c r="DB95">
        <v>-268.17178688039201</v>
      </c>
      <c r="DC95">
        <v>-152.506966698383</v>
      </c>
      <c r="DD95">
        <v>-115.642072795275</v>
      </c>
      <c r="DE95">
        <v>-268.4205143639</v>
      </c>
      <c r="DF95">
        <v>-152.65130066823201</v>
      </c>
      <c r="DG95">
        <v>-115.748003538077</v>
      </c>
      <c r="DH95">
        <v>-268.62060363647601</v>
      </c>
      <c r="DI95">
        <v>-152.845799445664</v>
      </c>
      <c r="DJ95">
        <v>-115.752290409899</v>
      </c>
      <c r="DK95">
        <v>-268.85685428621201</v>
      </c>
      <c r="DL95">
        <v>-153.00679164739401</v>
      </c>
      <c r="DM95">
        <v>-115.828598315994</v>
      </c>
      <c r="DN95">
        <v>-268.64128431797297</v>
      </c>
      <c r="DO95">
        <v>-152.822458008994</v>
      </c>
      <c r="DP95">
        <v>-115.79702025178599</v>
      </c>
      <c r="DQ95">
        <v>-268.38201390705302</v>
      </c>
      <c r="DR95">
        <v>-152.647100921195</v>
      </c>
      <c r="DS95">
        <v>-115.71259828195301</v>
      </c>
      <c r="DT95">
        <v>-268.44916080624898</v>
      </c>
      <c r="DU95">
        <v>-152.70160930503201</v>
      </c>
      <c r="DV95">
        <v>-115.72637446787201</v>
      </c>
      <c r="DW95">
        <v>-268.21393991136802</v>
      </c>
      <c r="DX95">
        <v>-152.54500136477</v>
      </c>
      <c r="DY95">
        <v>-115.64704176523701</v>
      </c>
      <c r="DZ95">
        <v>-268.39447796904699</v>
      </c>
      <c r="EA95">
        <v>-152.644731056582</v>
      </c>
      <c r="EB95">
        <v>-115.72877102983</v>
      </c>
      <c r="EC95">
        <v>-268.382569349096</v>
      </c>
      <c r="ED95">
        <v>-152.639494047254</v>
      </c>
      <c r="EE95">
        <v>-115.72185617878</v>
      </c>
      <c r="EF95">
        <v>-268.37948052085</v>
      </c>
      <c r="EG95">
        <v>-152.64528604261801</v>
      </c>
      <c r="EH95">
        <v>-115.71316400587401</v>
      </c>
      <c r="EI95">
        <v>-268.61237359251197</v>
      </c>
      <c r="EJ95">
        <v>-152.80693023467899</v>
      </c>
      <c r="EK95">
        <v>-115.783852475716</v>
      </c>
      <c r="EL95">
        <v>-268.57311885302897</v>
      </c>
      <c r="EM95">
        <v>-152.786827072797</v>
      </c>
      <c r="EN95">
        <v>-115.765065859202</v>
      </c>
      <c r="EO95">
        <v>-268.37359890666397</v>
      </c>
      <c r="EP95">
        <v>-152.64542455359299</v>
      </c>
      <c r="EQ95">
        <v>-115.70604835609799</v>
      </c>
      <c r="ER95">
        <v>-268.36239566530298</v>
      </c>
      <c r="ES95">
        <v>-152.64376731989199</v>
      </c>
      <c r="ET95">
        <v>-115.69672878277299</v>
      </c>
      <c r="EU95">
        <v>-268.34692704263102</v>
      </c>
      <c r="EV95">
        <v>-152.64284876291401</v>
      </c>
      <c r="EW95">
        <v>-115.68241233833599</v>
      </c>
      <c r="EX95">
        <v>-268.377385381019</v>
      </c>
      <c r="EY95">
        <v>-152.622846268996</v>
      </c>
      <c r="EZ95">
        <v>-115.732770693451</v>
      </c>
      <c r="FA95">
        <v>-268.40037347471002</v>
      </c>
      <c r="FB95">
        <v>-152.65791217404001</v>
      </c>
      <c r="FC95">
        <v>-115.720680733162</v>
      </c>
      <c r="FD95">
        <v>-268.46966460570002</v>
      </c>
      <c r="FE95">
        <v>-152.71042000489999</v>
      </c>
      <c r="FF95">
        <v>-115.7375955271</v>
      </c>
      <c r="FG95">
        <v>-268.72095320007998</v>
      </c>
      <c r="FH95">
        <v>-152.88632623579801</v>
      </c>
      <c r="FI95">
        <v>-115.81489342451501</v>
      </c>
      <c r="FJ95">
        <v>-268.393246573</v>
      </c>
      <c r="FK95">
        <v>-152.6478550603</v>
      </c>
      <c r="FL95">
        <v>-115.72371746250001</v>
      </c>
      <c r="FM95">
        <v>-268.62305324680602</v>
      </c>
      <c r="FN95">
        <v>-152.80198664874001</v>
      </c>
      <c r="FO95">
        <v>-115.80000320391299</v>
      </c>
      <c r="FP95">
        <v>-268.30252714348899</v>
      </c>
      <c r="FQ95">
        <v>-152.58235325352001</v>
      </c>
      <c r="FR95">
        <v>-115.69884968318</v>
      </c>
      <c r="FS95">
        <v>-268.232111605993</v>
      </c>
      <c r="FT95">
        <v>-152.55878210544699</v>
      </c>
      <c r="FU95">
        <v>-115.651733884997</v>
      </c>
      <c r="FV95">
        <v>-268.350053048213</v>
      </c>
      <c r="FW95">
        <v>-152.62417510360299</v>
      </c>
      <c r="FX95">
        <v>-115.704841257612</v>
      </c>
      <c r="FY95">
        <v>-268.24705186126101</v>
      </c>
      <c r="FZ95">
        <v>-152.55448034098399</v>
      </c>
      <c r="GA95">
        <v>-115.671462501943</v>
      </c>
      <c r="GB95">
        <v>-268.01260788710402</v>
      </c>
      <c r="GC95">
        <v>-152.394935674236</v>
      </c>
      <c r="GD95">
        <v>-115.59663776899799</v>
      </c>
      <c r="GE95">
        <v>-268.19685850151598</v>
      </c>
      <c r="GF95">
        <v>-152.51341596219299</v>
      </c>
      <c r="GG95">
        <v>-115.66279516634501</v>
      </c>
      <c r="GH95">
        <v>-268.40981825337298</v>
      </c>
      <c r="GI95">
        <v>-152.665211798652</v>
      </c>
      <c r="GJ95">
        <v>-115.72302952348799</v>
      </c>
      <c r="GK95">
        <v>-267.98884308999999</v>
      </c>
      <c r="GL95">
        <v>-152.37759961</v>
      </c>
      <c r="GM95">
        <v>-115.59013650999999</v>
      </c>
      <c r="GN95">
        <v>-268.16615245999998</v>
      </c>
      <c r="GO95">
        <v>-152.45872824</v>
      </c>
      <c r="GP95">
        <v>-115.68678086</v>
      </c>
      <c r="GQ95">
        <v>-268.18897843000002</v>
      </c>
      <c r="GR95">
        <v>-152.48395517</v>
      </c>
      <c r="GS95">
        <v>-115.68444293</v>
      </c>
      <c r="GT95">
        <v>-268.59210490800001</v>
      </c>
      <c r="GU95">
        <v>-152.76721576759999</v>
      </c>
      <c r="GV95">
        <v>-115.803570138</v>
      </c>
      <c r="GW95">
        <v>-267.96643784000003</v>
      </c>
      <c r="GX95">
        <v>-152.36180275000001</v>
      </c>
      <c r="GY95">
        <v>-115.58373706</v>
      </c>
      <c r="GZ95">
        <v>-268.21678632677703</v>
      </c>
      <c r="HA95">
        <v>-152.533822502655</v>
      </c>
      <c r="HB95">
        <v>-115.661579130517</v>
      </c>
    </row>
    <row r="96" spans="1:210" ht="17" x14ac:dyDescent="0.25">
      <c r="A96" s="5">
        <v>10</v>
      </c>
      <c r="B96" t="s">
        <v>3</v>
      </c>
      <c r="C96" t="s">
        <v>2</v>
      </c>
      <c r="D96" t="s">
        <v>21</v>
      </c>
      <c r="E96" s="3">
        <v>1.5</v>
      </c>
      <c r="F96" s="2">
        <v>-11.250462178083509</v>
      </c>
      <c r="G96" s="3">
        <f t="shared" si="171"/>
        <v>1.5804423713924134</v>
      </c>
      <c r="H96" s="3">
        <f t="shared" si="172"/>
        <v>8.2363631987336205E-2</v>
      </c>
      <c r="I96" s="3">
        <f t="shared" si="173"/>
        <v>7.1322935631673801E-2</v>
      </c>
      <c r="J96" s="3">
        <f t="shared" si="174"/>
        <v>1.5350130982269921</v>
      </c>
      <c r="K96" s="3">
        <f t="shared" si="175"/>
        <v>0.34040769460697717</v>
      </c>
      <c r="L96" s="3">
        <f t="shared" si="176"/>
        <v>0.47451876381150448</v>
      </c>
      <c r="M96" s="3">
        <f t="shared" si="177"/>
        <v>0.42915306874801828</v>
      </c>
      <c r="N96" s="3">
        <f t="shared" si="178"/>
        <v>0.61773638022316746</v>
      </c>
      <c r="O96" s="3">
        <f t="shared" si="179"/>
        <v>7.6086862244428843E-2</v>
      </c>
      <c r="P96" s="3">
        <f t="shared" si="180"/>
        <v>0.11209178733175484</v>
      </c>
      <c r="Q96" s="3">
        <f t="shared" si="181"/>
        <v>0.32798668738544379</v>
      </c>
      <c r="R96" s="3">
        <f t="shared" si="182"/>
        <v>0.14641353240227239</v>
      </c>
      <c r="S96" s="3">
        <f t="shared" si="183"/>
        <v>6.9252674416484084E-2</v>
      </c>
      <c r="T96" s="3">
        <f t="shared" si="184"/>
        <v>0.48795196206276437</v>
      </c>
      <c r="U96" s="3">
        <f t="shared" si="185"/>
        <v>0.37139382569689872</v>
      </c>
      <c r="V96" s="3">
        <f t="shared" si="186"/>
        <v>0.36430060323688096</v>
      </c>
      <c r="W96" s="3">
        <f t="shared" si="187"/>
        <v>0.18866852611540175</v>
      </c>
      <c r="X96" s="3">
        <f t="shared" si="188"/>
        <v>0.32931961490073292</v>
      </c>
      <c r="Y96" s="3">
        <f t="shared" si="189"/>
        <v>0.24598280152451224</v>
      </c>
      <c r="Z96" s="3">
        <f t="shared" si="190"/>
        <v>0.15081416546144943</v>
      </c>
      <c r="AA96" s="3">
        <f t="shared" si="191"/>
        <v>6.2578357220028025E-2</v>
      </c>
      <c r="AB96" s="3">
        <f t="shared" si="192"/>
        <v>1.2305089831471605E-2</v>
      </c>
      <c r="AC96" s="3">
        <f t="shared" si="193"/>
        <v>6.1977910976306561E-2</v>
      </c>
      <c r="AD96" s="3">
        <f t="shared" si="194"/>
        <v>0.15601068392357753</v>
      </c>
      <c r="AE96" s="3">
        <f t="shared" si="195"/>
        <v>1.0810052228924878</v>
      </c>
      <c r="AF96" s="3">
        <f t="shared" si="196"/>
        <v>0.18862360768966724</v>
      </c>
      <c r="AG96" s="3">
        <f t="shared" si="197"/>
        <v>0.21214885170150666</v>
      </c>
      <c r="AH96" s="3">
        <f t="shared" si="198"/>
        <v>0.1751495141812871</v>
      </c>
      <c r="AI96" s="3">
        <f t="shared" si="199"/>
        <v>1.6027893517840397E-2</v>
      </c>
      <c r="AJ96" s="3">
        <f t="shared" si="200"/>
        <v>0.17127581645036472</v>
      </c>
      <c r="AK96" s="3">
        <f t="shared" si="201"/>
        <v>0.15042037005038544</v>
      </c>
      <c r="AL96" s="3">
        <f t="shared" si="202"/>
        <v>0.22117351320020262</v>
      </c>
      <c r="AM96" s="3">
        <f t="shared" si="203"/>
        <v>0.49132762680958031</v>
      </c>
      <c r="AN96" s="3">
        <f t="shared" si="204"/>
        <v>3.6923517436621367E-2</v>
      </c>
      <c r="AO96" s="3">
        <f t="shared" si="205"/>
        <v>0.16934721873302649</v>
      </c>
      <c r="AP96" s="3">
        <f t="shared" si="206"/>
        <v>0.45618181116866729</v>
      </c>
      <c r="AQ96" s="3">
        <f t="shared" si="207"/>
        <v>0.49019282608267289</v>
      </c>
      <c r="AR96" s="3">
        <f t="shared" si="208"/>
        <v>3.0146033313657838E-2</v>
      </c>
      <c r="AS96" s="3">
        <f t="shared" si="209"/>
        <v>0.29255870904657399</v>
      </c>
      <c r="AT96" s="3">
        <f t="shared" si="210"/>
        <v>6.5402959560110219E-2</v>
      </c>
      <c r="AV96" s="1"/>
      <c r="AW96" s="4">
        <f t="shared" si="211"/>
        <v>-9.6700198066910961</v>
      </c>
      <c r="AX96" s="4">
        <f t="shared" si="212"/>
        <v>-11.332825810070846</v>
      </c>
      <c r="AY96" s="4">
        <f t="shared" si="213"/>
        <v>-11.179139242451836</v>
      </c>
      <c r="AZ96" s="4">
        <f t="shared" si="214"/>
        <v>-9.7154490798565174</v>
      </c>
      <c r="BA96" s="4">
        <f t="shared" si="215"/>
        <v>-10.910054483476532</v>
      </c>
      <c r="BB96" s="4">
        <f t="shared" si="216"/>
        <v>-11.724980941895014</v>
      </c>
      <c r="BC96" s="4">
        <f t="shared" si="217"/>
        <v>-10.821309109335491</v>
      </c>
      <c r="BD96" s="4">
        <f t="shared" si="218"/>
        <v>-11.868198558306677</v>
      </c>
      <c r="BE96" s="4">
        <f t="shared" si="250"/>
        <v>-11.174375315839081</v>
      </c>
      <c r="BF96" s="4">
        <f t="shared" si="219"/>
        <v>-11.138370390751755</v>
      </c>
      <c r="BG96" s="4">
        <f t="shared" si="220"/>
        <v>-11.578448865468953</v>
      </c>
      <c r="BH96" s="4">
        <f t="shared" si="221"/>
        <v>-11.104048645681237</v>
      </c>
      <c r="BI96" s="4">
        <f t="shared" si="222"/>
        <v>-11.319714852499994</v>
      </c>
      <c r="BJ96" s="4">
        <f t="shared" si="223"/>
        <v>-10.762510216020745</v>
      </c>
      <c r="BK96" s="4">
        <f t="shared" si="224"/>
        <v>-10.879068352386611</v>
      </c>
      <c r="BL96" s="4">
        <f t="shared" si="225"/>
        <v>-10.886161574846628</v>
      </c>
      <c r="BM96" s="4">
        <f t="shared" si="226"/>
        <v>-11.061793651968108</v>
      </c>
      <c r="BN96" s="4">
        <f t="shared" si="227"/>
        <v>-10.921142563182777</v>
      </c>
      <c r="BO96" s="4">
        <f t="shared" si="228"/>
        <v>-11.496444979608022</v>
      </c>
      <c r="BP96" s="4">
        <f t="shared" si="229"/>
        <v>-11.401276343544959</v>
      </c>
      <c r="BQ96" s="4">
        <f t="shared" si="230"/>
        <v>-11.313040535303537</v>
      </c>
      <c r="BR96" s="4">
        <f t="shared" si="231"/>
        <v>-11.238157088252038</v>
      </c>
      <c r="BS96" s="4">
        <f t="shared" si="232"/>
        <v>-11.312440089059816</v>
      </c>
      <c r="BT96" s="4">
        <f t="shared" si="233"/>
        <v>-11.406472862007087</v>
      </c>
      <c r="BU96" s="4">
        <f t="shared" si="234"/>
        <v>-10.169456955191022</v>
      </c>
      <c r="BV96" s="4">
        <f t="shared" si="235"/>
        <v>-11.439085785773177</v>
      </c>
      <c r="BW96" s="4">
        <f t="shared" si="236"/>
        <v>-11.038313326382003</v>
      </c>
      <c r="BX96" s="4">
        <f t="shared" si="237"/>
        <v>-11.075312663902222</v>
      </c>
      <c r="BY96" s="4">
        <f t="shared" si="238"/>
        <v>-11.234434284565669</v>
      </c>
      <c r="BZ96" s="4">
        <f t="shared" si="239"/>
        <v>-11.079186361633145</v>
      </c>
      <c r="CA96" s="4">
        <f t="shared" si="240"/>
        <v>-11.100041808033124</v>
      </c>
      <c r="CB96" s="4">
        <f t="shared" si="241"/>
        <v>-11.029288664883307</v>
      </c>
      <c r="CC96" s="4">
        <f t="shared" si="242"/>
        <v>-10.759134551273929</v>
      </c>
      <c r="CD96" s="4">
        <f t="shared" si="243"/>
        <v>-11.213538660646888</v>
      </c>
      <c r="CE96" s="4">
        <f t="shared" si="244"/>
        <v>-11.081114959350483</v>
      </c>
      <c r="CF96" s="4">
        <f t="shared" si="245"/>
        <v>-10.794280366914842</v>
      </c>
      <c r="CG96" s="4">
        <f t="shared" si="246"/>
        <v>-10.760269352000837</v>
      </c>
      <c r="CH96" s="4">
        <f t="shared" si="247"/>
        <v>-11.220316144769852</v>
      </c>
      <c r="CI96" s="4">
        <f t="shared" si="248"/>
        <v>-10.957903469036935</v>
      </c>
      <c r="CJ96" s="4">
        <f t="shared" si="249"/>
        <v>-11.185059218523399</v>
      </c>
      <c r="CL96" t="s">
        <v>22</v>
      </c>
      <c r="CM96">
        <v>-264.71419066823</v>
      </c>
      <c r="CN96">
        <v>-150.405124393129</v>
      </c>
      <c r="CO96">
        <v>-114.293656118272</v>
      </c>
      <c r="CP96">
        <v>-267.79270539855099</v>
      </c>
      <c r="CQ96">
        <v>-152.30876834584001</v>
      </c>
      <c r="CR96">
        <v>-115.465877045954</v>
      </c>
      <c r="CS96">
        <v>-268.330564100152</v>
      </c>
      <c r="CT96">
        <v>-152.617350038013</v>
      </c>
      <c r="CU96">
        <v>-115.695398970507</v>
      </c>
      <c r="CV96">
        <v>-266.67944509957402</v>
      </c>
      <c r="CW96">
        <v>-151.55954997576899</v>
      </c>
      <c r="CX96">
        <v>-115.104412570824</v>
      </c>
      <c r="CY96">
        <v>-268.55070046946298</v>
      </c>
      <c r="CZ96">
        <v>-152.74720067698601</v>
      </c>
      <c r="DA96">
        <v>-115.78611351468599</v>
      </c>
      <c r="DB96">
        <v>-268.16777052473401</v>
      </c>
      <c r="DC96">
        <v>-152.50695942565901</v>
      </c>
      <c r="DD96">
        <v>-115.642126153362</v>
      </c>
      <c r="DE96">
        <v>-268.41659722165701</v>
      </c>
      <c r="DF96">
        <v>-152.65129476690601</v>
      </c>
      <c r="DG96">
        <v>-115.74805760171</v>
      </c>
      <c r="DH96">
        <v>-268.61706244575498</v>
      </c>
      <c r="DI96">
        <v>-152.84578705164</v>
      </c>
      <c r="DJ96">
        <v>-115.752362216612</v>
      </c>
      <c r="DK96">
        <v>-268.85325771861102</v>
      </c>
      <c r="DL96">
        <v>-153.00677940045401</v>
      </c>
      <c r="DM96">
        <v>-115.82867081832499</v>
      </c>
      <c r="DN96">
        <v>-268.63727348971702</v>
      </c>
      <c r="DO96">
        <v>-152.82245088603801</v>
      </c>
      <c r="DP96">
        <v>-115.797072481345</v>
      </c>
      <c r="DQ96">
        <v>-268.37820946939001</v>
      </c>
      <c r="DR96">
        <v>-152.64709428127901</v>
      </c>
      <c r="DS96">
        <v>-115.712663756116</v>
      </c>
      <c r="DT96">
        <v>-268.44573897770198</v>
      </c>
      <c r="DU96">
        <v>-152.701597324749</v>
      </c>
      <c r="DV96">
        <v>-115.72644622579899</v>
      </c>
      <c r="DW96">
        <v>-268.21015086475302</v>
      </c>
      <c r="DX96">
        <v>-152.544996697252</v>
      </c>
      <c r="DY96">
        <v>-115.647115054384</v>
      </c>
      <c r="DZ96">
        <v>-268.39072154654798</v>
      </c>
      <c r="EA96">
        <v>-152.64472549618901</v>
      </c>
      <c r="EB96">
        <v>-115.72884489931501</v>
      </c>
      <c r="EC96">
        <v>-268.37875188199098</v>
      </c>
      <c r="ED96">
        <v>-152.63948838133501</v>
      </c>
      <c r="EE96">
        <v>-115.721926602406</v>
      </c>
      <c r="EF96">
        <v>-268.375886753489</v>
      </c>
      <c r="EG96">
        <v>-152.64528216316299</v>
      </c>
      <c r="EH96">
        <v>-115.713256388307</v>
      </c>
      <c r="EI96">
        <v>-268.60846537797403</v>
      </c>
      <c r="EJ96">
        <v>-152.80692422512899</v>
      </c>
      <c r="EK96">
        <v>-115.783913063307</v>
      </c>
      <c r="EL96">
        <v>-268.569365130466</v>
      </c>
      <c r="EM96">
        <v>-152.78682259293799</v>
      </c>
      <c r="EN96">
        <v>-115.765138589758</v>
      </c>
      <c r="EO96">
        <v>-268.36985963310701</v>
      </c>
      <c r="EP96">
        <v>-152.645418810514</v>
      </c>
      <c r="EQ96">
        <v>-115.706120072103</v>
      </c>
      <c r="ER96">
        <v>-268.35874138659301</v>
      </c>
      <c r="ES96">
        <v>-152.64376274614199</v>
      </c>
      <c r="ET96">
        <v>-115.69680955083</v>
      </c>
      <c r="EU96">
        <v>-268.34338164310799</v>
      </c>
      <c r="EV96">
        <v>-152.64284574223501</v>
      </c>
      <c r="EW96">
        <v>-115.68250742395701</v>
      </c>
      <c r="EX96">
        <v>-268.37359618166403</v>
      </c>
      <c r="EY96">
        <v>-152.622842528994</v>
      </c>
      <c r="EZ96">
        <v>-115.732844510118</v>
      </c>
      <c r="FA96">
        <v>-268.39668837553302</v>
      </c>
      <c r="FB96">
        <v>-152.65790921969</v>
      </c>
      <c r="FC96">
        <v>-115.720751635799</v>
      </c>
      <c r="FD96">
        <v>-268.46625753939998</v>
      </c>
      <c r="FE96">
        <v>-152.7104174422</v>
      </c>
      <c r="FF96">
        <v>-115.7376627264</v>
      </c>
      <c r="FG96">
        <v>-268.71749664505597</v>
      </c>
      <c r="FH96">
        <v>-152.88632333388401</v>
      </c>
      <c r="FI96">
        <v>-115.814967250618</v>
      </c>
      <c r="FJ96">
        <v>-268.38986337710003</v>
      </c>
      <c r="FK96">
        <v>-152.64785050660001</v>
      </c>
      <c r="FL96">
        <v>-115.72378352769999</v>
      </c>
      <c r="FM96">
        <v>-268.61964821093397</v>
      </c>
      <c r="FN96">
        <v>-152.801981821091</v>
      </c>
      <c r="FO96">
        <v>-115.800075718584</v>
      </c>
      <c r="FP96">
        <v>-268.29889178727899</v>
      </c>
      <c r="FQ96">
        <v>-152.582334252664</v>
      </c>
      <c r="FR96">
        <v>-115.69890790116099</v>
      </c>
      <c r="FS96">
        <v>-268.22848415545798</v>
      </c>
      <c r="FT96">
        <v>-152.55877215740301</v>
      </c>
      <c r="FU96">
        <v>-115.651808788168</v>
      </c>
      <c r="FV96">
        <v>-268.34671523272601</v>
      </c>
      <c r="FW96">
        <v>-152.624156847758</v>
      </c>
      <c r="FX96">
        <v>-115.70490257838399</v>
      </c>
      <c r="FY96">
        <v>-268.24365415629302</v>
      </c>
      <c r="FZ96">
        <v>-152.55445081410701</v>
      </c>
      <c r="GA96">
        <v>-115.671514300334</v>
      </c>
      <c r="GB96">
        <v>-268.00916342037902</v>
      </c>
      <c r="GC96">
        <v>-152.394904651178</v>
      </c>
      <c r="GD96">
        <v>-115.596682479655</v>
      </c>
      <c r="GE96">
        <v>-268.19337599846</v>
      </c>
      <c r="GF96">
        <v>-152.513385934159</v>
      </c>
      <c r="GG96">
        <v>-115.662844292721</v>
      </c>
      <c r="GH96">
        <v>-268.40612492947201</v>
      </c>
      <c r="GI96">
        <v>-152.66518103128899</v>
      </c>
      <c r="GJ96">
        <v>-115.72307398759099</v>
      </c>
      <c r="GK96">
        <v>-267.98540381999999</v>
      </c>
      <c r="GL96">
        <v>-152.37757094</v>
      </c>
      <c r="GM96">
        <v>-115.590174</v>
      </c>
      <c r="GN96">
        <v>-268.16261254</v>
      </c>
      <c r="GO96">
        <v>-152.45864361</v>
      </c>
      <c r="GP96">
        <v>-115.68676714999999</v>
      </c>
      <c r="GQ96">
        <v>-268.18547398999999</v>
      </c>
      <c r="GR96">
        <v>-152.48388147</v>
      </c>
      <c r="GS96">
        <v>-115.68444494000001</v>
      </c>
      <c r="GT96">
        <v>-268.58869405090002</v>
      </c>
      <c r="GU96">
        <v>-152.7671905981</v>
      </c>
      <c r="GV96">
        <v>-115.80362274159999</v>
      </c>
      <c r="GW96">
        <v>-267.96300967000002</v>
      </c>
      <c r="GX96">
        <v>-152.36177334000001</v>
      </c>
      <c r="GY96">
        <v>-115.5837738</v>
      </c>
      <c r="GZ96">
        <v>-268.213254589043</v>
      </c>
      <c r="HA96">
        <v>-152.53379874447501</v>
      </c>
      <c r="HB96">
        <v>-115.66163131885401</v>
      </c>
    </row>
    <row r="97" spans="1:210" ht="17" x14ac:dyDescent="0.25">
      <c r="A97" s="5">
        <v>10</v>
      </c>
      <c r="B97" t="s">
        <v>3</v>
      </c>
      <c r="C97" t="s">
        <v>2</v>
      </c>
      <c r="D97" t="s">
        <v>21</v>
      </c>
      <c r="E97" s="3">
        <v>2</v>
      </c>
      <c r="F97" s="2">
        <v>-7.6844799895100939</v>
      </c>
      <c r="G97" s="3">
        <f t="shared" si="171"/>
        <v>0.77851221178559538</v>
      </c>
      <c r="H97" s="3">
        <f t="shared" si="172"/>
        <v>1.6902552823477635E-2</v>
      </c>
      <c r="I97" s="3">
        <f t="shared" si="173"/>
        <v>0.12435809489940031</v>
      </c>
      <c r="J97" s="3">
        <f t="shared" si="174"/>
        <v>1.2883011824671247</v>
      </c>
      <c r="K97" s="3">
        <f t="shared" si="175"/>
        <v>0.66992302751996569</v>
      </c>
      <c r="L97" s="3">
        <f t="shared" si="176"/>
        <v>0.12130099333113087</v>
      </c>
      <c r="M97" s="3">
        <f t="shared" si="177"/>
        <v>0.4330659717465597</v>
      </c>
      <c r="N97" s="3">
        <f t="shared" si="178"/>
        <v>0.36594625839848316</v>
      </c>
      <c r="O97" s="3">
        <f t="shared" si="179"/>
        <v>0.3394774604202242</v>
      </c>
      <c r="P97" s="3">
        <f t="shared" si="180"/>
        <v>0.29876560543448072</v>
      </c>
      <c r="Q97" s="3">
        <f t="shared" si="181"/>
        <v>8.4959956564884642E-2</v>
      </c>
      <c r="R97" s="3">
        <f t="shared" si="182"/>
        <v>2.9087402071699131E-3</v>
      </c>
      <c r="S97" s="3">
        <f t="shared" si="183"/>
        <v>0.17893948741766597</v>
      </c>
      <c r="T97" s="3">
        <f t="shared" si="184"/>
        <v>0.73682830126100018</v>
      </c>
      <c r="U97" s="3">
        <f t="shared" si="185"/>
        <v>0.65379407176688886</v>
      </c>
      <c r="V97" s="3">
        <f t="shared" si="186"/>
        <v>0.53315956719321367</v>
      </c>
      <c r="W97" s="3">
        <f t="shared" si="187"/>
        <v>0.39361233537306184</v>
      </c>
      <c r="X97" s="3">
        <f t="shared" si="188"/>
        <v>0.44926913928170542</v>
      </c>
      <c r="Y97" s="3">
        <f t="shared" si="189"/>
        <v>4.4095820086947235E-2</v>
      </c>
      <c r="Z97" s="3">
        <f t="shared" si="190"/>
        <v>1.0415844174058719E-3</v>
      </c>
      <c r="AA97" s="3">
        <f t="shared" si="191"/>
        <v>2.621749414399499E-2</v>
      </c>
      <c r="AB97" s="3">
        <f t="shared" si="192"/>
        <v>0.27346557511926939</v>
      </c>
      <c r="AC97" s="3">
        <f t="shared" si="193"/>
        <v>9.6145591573908007E-2</v>
      </c>
      <c r="AD97" s="3">
        <f t="shared" si="194"/>
        <v>0.10849039819048656</v>
      </c>
      <c r="AE97" s="3">
        <f t="shared" si="195"/>
        <v>1.1467915157419322</v>
      </c>
      <c r="AF97" s="3">
        <f t="shared" si="196"/>
        <v>0.13937127018722695</v>
      </c>
      <c r="AG97" s="3">
        <f t="shared" si="197"/>
        <v>0.27130143227758108</v>
      </c>
      <c r="AH97" s="3">
        <f t="shared" si="198"/>
        <v>0.30755083316908483</v>
      </c>
      <c r="AI97" s="3">
        <f t="shared" si="199"/>
        <v>0.12091778788728202</v>
      </c>
      <c r="AJ97" s="3">
        <f t="shared" si="200"/>
        <v>0.13777260517930845</v>
      </c>
      <c r="AK97" s="3">
        <f t="shared" si="201"/>
        <v>0.11561833651027253</v>
      </c>
      <c r="AL97" s="3">
        <f t="shared" si="202"/>
        <v>0.24543458268647189</v>
      </c>
      <c r="AM97" s="3">
        <f t="shared" si="203"/>
        <v>0.51390972556339953</v>
      </c>
      <c r="AN97" s="3">
        <f t="shared" si="204"/>
        <v>0.20076888129082882</v>
      </c>
      <c r="AO97" s="3">
        <f t="shared" si="205"/>
        <v>0.18947514604604176</v>
      </c>
      <c r="AP97" s="3">
        <f t="shared" si="206"/>
        <v>0.46770030813381336</v>
      </c>
      <c r="AQ97" s="3">
        <f t="shared" si="207"/>
        <v>0.47632228868163828</v>
      </c>
      <c r="AR97" s="3">
        <f t="shared" si="208"/>
        <v>1.1652884455418899E-2</v>
      </c>
      <c r="AS97" s="3">
        <f t="shared" si="209"/>
        <v>0.29453906164293553</v>
      </c>
      <c r="AT97" s="3">
        <f t="shared" si="210"/>
        <v>0.1011026192092066</v>
      </c>
      <c r="AV97" s="1"/>
      <c r="AW97" s="4">
        <f t="shared" si="211"/>
        <v>-6.9059677777244985</v>
      </c>
      <c r="AX97" s="4">
        <f t="shared" si="212"/>
        <v>-7.7013825423335716</v>
      </c>
      <c r="AY97" s="4">
        <f t="shared" si="213"/>
        <v>-7.5601218946106936</v>
      </c>
      <c r="AZ97" s="4">
        <f t="shared" si="214"/>
        <v>-6.3961788070429693</v>
      </c>
      <c r="BA97" s="4">
        <f t="shared" si="215"/>
        <v>-7.0145569619901282</v>
      </c>
      <c r="BB97" s="4">
        <f t="shared" si="216"/>
        <v>-7.8057809828412248</v>
      </c>
      <c r="BC97" s="4">
        <f>627.5095*(DE97-DF97-DG97)</f>
        <v>-7.2514140177635342</v>
      </c>
      <c r="BD97" s="4">
        <f t="shared" si="218"/>
        <v>-8.0504262479085771</v>
      </c>
      <c r="BE97" s="4">
        <f t="shared" si="250"/>
        <v>-7.3450025290898697</v>
      </c>
      <c r="BF97" s="4">
        <f t="shared" si="219"/>
        <v>-7.3857143840756132</v>
      </c>
      <c r="BG97" s="4">
        <f t="shared" si="220"/>
        <v>-7.7694399460749786</v>
      </c>
      <c r="BH97" s="4">
        <f t="shared" si="221"/>
        <v>-7.6873887297172638</v>
      </c>
      <c r="BI97" s="4">
        <f t="shared" si="222"/>
        <v>-7.505540502092428</v>
      </c>
      <c r="BJ97" s="4">
        <f t="shared" si="223"/>
        <v>-6.9476516882490937</v>
      </c>
      <c r="BK97" s="4">
        <f t="shared" si="224"/>
        <v>-7.0306859177432051</v>
      </c>
      <c r="BL97" s="4">
        <f t="shared" si="225"/>
        <v>-7.1513204223168803</v>
      </c>
      <c r="BM97" s="4">
        <f t="shared" si="226"/>
        <v>-7.2908676541370321</v>
      </c>
      <c r="BN97" s="4">
        <f t="shared" si="227"/>
        <v>-7.2352108502283885</v>
      </c>
      <c r="BO97" s="4">
        <f t="shared" si="228"/>
        <v>-7.7285758095970412</v>
      </c>
      <c r="BP97" s="4">
        <f t="shared" si="229"/>
        <v>-7.6855215739274998</v>
      </c>
      <c r="BQ97" s="4">
        <f t="shared" si="230"/>
        <v>-7.6582624953660989</v>
      </c>
      <c r="BR97" s="4">
        <f t="shared" si="231"/>
        <v>-7.4110144143908245</v>
      </c>
      <c r="BS97" s="4">
        <f t="shared" si="232"/>
        <v>-7.5883343979361859</v>
      </c>
      <c r="BT97" s="4">
        <f t="shared" si="233"/>
        <v>-7.7929703877005805</v>
      </c>
      <c r="BU97" s="4">
        <f t="shared" si="234"/>
        <v>-6.5376884737681618</v>
      </c>
      <c r="BV97" s="4">
        <f t="shared" si="235"/>
        <v>-7.8238512596973209</v>
      </c>
      <c r="BW97" s="4">
        <f t="shared" si="236"/>
        <v>-7.4131785572325128</v>
      </c>
      <c r="BX97" s="4">
        <f t="shared" si="237"/>
        <v>-7.3769291563410091</v>
      </c>
      <c r="BY97" s="4">
        <f t="shared" si="238"/>
        <v>-7.5635622016228119</v>
      </c>
      <c r="BZ97" s="4">
        <f t="shared" si="239"/>
        <v>-7.5467073843307855</v>
      </c>
      <c r="CA97" s="4">
        <f t="shared" si="240"/>
        <v>-7.5688616529998214</v>
      </c>
      <c r="CB97" s="4">
        <f t="shared" si="241"/>
        <v>-7.439045406823622</v>
      </c>
      <c r="CC97" s="4">
        <f t="shared" si="242"/>
        <v>-7.1705702639466944</v>
      </c>
      <c r="CD97" s="4">
        <f t="shared" si="243"/>
        <v>-7.4837111082192651</v>
      </c>
      <c r="CE97" s="4">
        <f t="shared" si="244"/>
        <v>-7.4950048434640522</v>
      </c>
      <c r="CF97" s="4">
        <f t="shared" si="245"/>
        <v>-7.2167796813762806</v>
      </c>
      <c r="CG97" s="4">
        <f t="shared" si="246"/>
        <v>-7.2081577008284556</v>
      </c>
      <c r="CH97" s="4">
        <f t="shared" si="247"/>
        <v>-7.672827105054675</v>
      </c>
      <c r="CI97" s="4">
        <f t="shared" si="248"/>
        <v>-7.3899409278671584</v>
      </c>
      <c r="CJ97" s="4">
        <f t="shared" si="249"/>
        <v>-7.5833773703008873</v>
      </c>
      <c r="CL97" t="s">
        <v>20</v>
      </c>
      <c r="CM97">
        <v>-264.70917275327099</v>
      </c>
      <c r="CN97">
        <v>-150.4046091445</v>
      </c>
      <c r="CO97">
        <v>-114.293558249047</v>
      </c>
      <c r="CP97">
        <v>-267.786127682764</v>
      </c>
      <c r="CQ97">
        <v>-152.30835821980401</v>
      </c>
      <c r="CR97">
        <v>-115.46549652917599</v>
      </c>
      <c r="CS97">
        <v>-268.32464089259503</v>
      </c>
      <c r="CT97">
        <v>-152.61726697581901</v>
      </c>
      <c r="CU97">
        <v>-115.69532609615401</v>
      </c>
      <c r="CV97">
        <v>-266.67416291843801</v>
      </c>
      <c r="CW97">
        <v>-151.55954311430301</v>
      </c>
      <c r="CX97">
        <v>-115.104426844814</v>
      </c>
      <c r="CY97">
        <v>-268.54448680010199</v>
      </c>
      <c r="CZ97">
        <v>-152.74719139153299</v>
      </c>
      <c r="DA97">
        <v>-115.786117000972</v>
      </c>
      <c r="DB97">
        <v>-268.16151515249101</v>
      </c>
      <c r="DC97">
        <v>-152.506946097612</v>
      </c>
      <c r="DD97">
        <v>-115.642129751597</v>
      </c>
      <c r="DE97">
        <v>-268.410870904371</v>
      </c>
      <c r="DF97" s="22">
        <v>-152.651254621731</v>
      </c>
      <c r="DG97">
        <v>-115.748060419314</v>
      </c>
      <c r="DH97">
        <v>-268.610967720171</v>
      </c>
      <c r="DI97">
        <v>-152.84576781027499</v>
      </c>
      <c r="DJ97">
        <v>-115.75237073958399</v>
      </c>
      <c r="DK97">
        <v>-268.84714550420102</v>
      </c>
      <c r="DL97">
        <v>-153.006760763096</v>
      </c>
      <c r="DM97">
        <v>-115.828679734999</v>
      </c>
      <c r="DN97">
        <v>-268.63128275596398</v>
      </c>
      <c r="DO97">
        <v>-152.822437706221</v>
      </c>
      <c r="DP97">
        <v>-115.79707516516901</v>
      </c>
      <c r="DQ97">
        <v>-268.37213397947897</v>
      </c>
      <c r="DR97">
        <v>-152.64708242962101</v>
      </c>
      <c r="DS97">
        <v>-115.712670159702</v>
      </c>
      <c r="DT97">
        <v>-268.44028478622403</v>
      </c>
      <c r="DU97">
        <v>-152.70158133952501</v>
      </c>
      <c r="DV97">
        <v>-115.726452813474</v>
      </c>
      <c r="DW97">
        <v>-268.20407274815102</v>
      </c>
      <c r="DX97">
        <v>-152.544988181533</v>
      </c>
      <c r="DY97">
        <v>-115.64712372697799</v>
      </c>
      <c r="DZ97">
        <v>-268.38463985170699</v>
      </c>
      <c r="EA97">
        <v>-152.644715205702</v>
      </c>
      <c r="EB97">
        <v>-115.72885285874401</v>
      </c>
      <c r="EC97">
        <v>-268.37261590710602</v>
      </c>
      <c r="ED97">
        <v>-152.63947795035901</v>
      </c>
      <c r="EE97">
        <v>-115.721933846024</v>
      </c>
      <c r="EF97">
        <v>-268.36994052507498</v>
      </c>
      <c r="EG97">
        <v>-152.64527501328399</v>
      </c>
      <c r="EH97">
        <v>-115.713269157756</v>
      </c>
      <c r="EI97">
        <v>-268.60244953547902</v>
      </c>
      <c r="EJ97">
        <v>-152.80691279173499</v>
      </c>
      <c r="EK97">
        <v>-115.783918007049</v>
      </c>
      <c r="EL97">
        <v>-268.56349077379599</v>
      </c>
      <c r="EM97">
        <v>-152.78681395398101</v>
      </c>
      <c r="EN97">
        <v>-115.765146777879</v>
      </c>
      <c r="EO97">
        <v>-268.36385289103703</v>
      </c>
      <c r="EP97">
        <v>-152.64540850698401</v>
      </c>
      <c r="EQ97">
        <v>-115.706128115041</v>
      </c>
      <c r="ER97">
        <v>-268.352822065814</v>
      </c>
      <c r="ES97">
        <v>-152.643754440827</v>
      </c>
      <c r="ET97">
        <v>-115.69681996726401</v>
      </c>
      <c r="EU97">
        <v>-268.33756560951599</v>
      </c>
      <c r="EV97">
        <v>-152.64283986344199</v>
      </c>
      <c r="EW97">
        <v>-115.68252152845599</v>
      </c>
      <c r="EX97">
        <v>-268.36749897175798</v>
      </c>
      <c r="EY97">
        <v>-152.62283584069999</v>
      </c>
      <c r="EZ97">
        <v>-115.73285292832099</v>
      </c>
      <c r="FA97">
        <v>-268.39075574899402</v>
      </c>
      <c r="FB97">
        <v>-152.65790371011701</v>
      </c>
      <c r="FC97">
        <v>-115.720759258771</v>
      </c>
      <c r="FD97">
        <v>-268.46049450740003</v>
      </c>
      <c r="FE97">
        <v>-152.7104133823</v>
      </c>
      <c r="FF97">
        <v>-115.73766223680001</v>
      </c>
      <c r="FG97">
        <v>-268.711710598823</v>
      </c>
      <c r="FH97">
        <v>-152.88631775642199</v>
      </c>
      <c r="FI97">
        <v>-115.814974373081</v>
      </c>
      <c r="FJ97">
        <v>-268.38409398689998</v>
      </c>
      <c r="FK97">
        <v>-152.64784275709999</v>
      </c>
      <c r="FL97">
        <v>-115.7237831297</v>
      </c>
      <c r="FM97">
        <v>-268.613869416255</v>
      </c>
      <c r="FN97">
        <v>-152.801973245878</v>
      </c>
      <c r="FO97">
        <v>-115.800082518859</v>
      </c>
      <c r="FP97">
        <v>-268.292970045944</v>
      </c>
      <c r="FQ97">
        <v>-152.58231012323799</v>
      </c>
      <c r="FR97">
        <v>-115.698904038283</v>
      </c>
      <c r="FS97">
        <v>-268.22262631677398</v>
      </c>
      <c r="FT97">
        <v>-152.55875890655699</v>
      </c>
      <c r="FU97">
        <v>-115.651814107117</v>
      </c>
      <c r="FV97">
        <v>-268.34106150776603</v>
      </c>
      <c r="FW97">
        <v>-152.624133708101</v>
      </c>
      <c r="FX97">
        <v>-115.704901356425</v>
      </c>
      <c r="FY97">
        <v>-268.23798185390598</v>
      </c>
      <c r="FZ97">
        <v>-152.55441811860601</v>
      </c>
      <c r="GA97">
        <v>-115.671501986987</v>
      </c>
      <c r="GB97">
        <v>-268.00339220333399</v>
      </c>
      <c r="GC97">
        <v>-152.394869626836</v>
      </c>
      <c r="GD97">
        <v>-115.596667703533</v>
      </c>
      <c r="GE97">
        <v>-268.18760992544901</v>
      </c>
      <c r="GF97">
        <v>-152.51335174584599</v>
      </c>
      <c r="GG97">
        <v>-115.662831148994</v>
      </c>
      <c r="GH97">
        <v>-268.40013248228701</v>
      </c>
      <c r="GI97">
        <v>-152.665147281955</v>
      </c>
      <c r="GJ97">
        <v>-115.723059148044</v>
      </c>
      <c r="GK97">
        <v>-267.97963736999998</v>
      </c>
      <c r="GL97">
        <v>-152.37754169999999</v>
      </c>
      <c r="GM97">
        <v>-115.59015162</v>
      </c>
      <c r="GN97">
        <v>-268.15675813000001</v>
      </c>
      <c r="GO97">
        <v>-152.45855883999999</v>
      </c>
      <c r="GP97">
        <v>-115.68669862</v>
      </c>
      <c r="GQ97">
        <v>-268.17968116999998</v>
      </c>
      <c r="GR97">
        <v>-152.48380735999999</v>
      </c>
      <c r="GS97">
        <v>-115.68438688000001</v>
      </c>
      <c r="GT97">
        <v>-268.58301938609998</v>
      </c>
      <c r="GU97">
        <v>-152.76717981749999</v>
      </c>
      <c r="GV97">
        <v>-115.8036121408</v>
      </c>
      <c r="GW97">
        <v>-267.95727154999997</v>
      </c>
      <c r="GX97">
        <v>-152.36174371000001</v>
      </c>
      <c r="GY97">
        <v>-115.58375122</v>
      </c>
      <c r="GZ97">
        <v>-268.20747915502898</v>
      </c>
      <c r="HA97">
        <v>-152.53377186453</v>
      </c>
      <c r="HB97">
        <v>-115.661622409919</v>
      </c>
    </row>
    <row r="98" spans="1:210" ht="17" x14ac:dyDescent="0.25">
      <c r="A98" s="5">
        <v>11</v>
      </c>
      <c r="B98" t="s">
        <v>3</v>
      </c>
      <c r="C98" t="s">
        <v>2</v>
      </c>
      <c r="D98" t="s">
        <v>12</v>
      </c>
      <c r="E98" s="3">
        <v>0.9</v>
      </c>
      <c r="F98" s="2">
        <v>-12.262350520566828</v>
      </c>
      <c r="G98" s="3">
        <f t="shared" si="171"/>
        <v>3.4752452707573731</v>
      </c>
      <c r="H98" s="3">
        <f t="shared" si="172"/>
        <v>0.67583252989863674</v>
      </c>
      <c r="I98" s="3">
        <f t="shared" si="173"/>
        <v>0.15979393954979848</v>
      </c>
      <c r="J98" s="3">
        <f t="shared" si="174"/>
        <v>3.4988829167100644</v>
      </c>
      <c r="K98" s="3">
        <f t="shared" si="175"/>
        <v>0.93499365880819241</v>
      </c>
      <c r="L98" s="3">
        <f t="shared" si="176"/>
        <v>1.637754251174572</v>
      </c>
      <c r="M98" s="3">
        <f t="shared" si="177"/>
        <v>0.39396896889624777</v>
      </c>
      <c r="N98" s="3">
        <f t="shared" si="178"/>
        <v>0.44103212053177998</v>
      </c>
      <c r="O98" s="3">
        <f t="shared" si="179"/>
        <v>0.28277554707590724</v>
      </c>
      <c r="P98" s="3">
        <f t="shared" si="180"/>
        <v>1.2255926292867159</v>
      </c>
      <c r="Q98" s="3">
        <f t="shared" si="181"/>
        <v>1.2750264992619122</v>
      </c>
      <c r="R98" s="3">
        <f t="shared" si="182"/>
        <v>6.3603210988301129E-2</v>
      </c>
      <c r="S98" s="3">
        <f t="shared" si="183"/>
        <v>0.98446719553761675</v>
      </c>
      <c r="T98" s="3">
        <f t="shared" si="184"/>
        <v>0.18852966218782363</v>
      </c>
      <c r="U98" s="3">
        <f t="shared" si="185"/>
        <v>0.42107130313134356</v>
      </c>
      <c r="V98" s="3">
        <f t="shared" si="186"/>
        <v>0.17842774818494433</v>
      </c>
      <c r="W98" s="3">
        <f t="shared" si="187"/>
        <v>1.0001107858601355</v>
      </c>
      <c r="X98" s="3">
        <f t="shared" si="188"/>
        <v>0.65428805957456859</v>
      </c>
      <c r="Y98" s="3">
        <f t="shared" si="189"/>
        <v>1.1000724054017059</v>
      </c>
      <c r="Z98" s="3">
        <f t="shared" si="190"/>
        <v>0.88703991996999854</v>
      </c>
      <c r="AA98" s="3">
        <f t="shared" si="191"/>
        <v>0.65596610719972581</v>
      </c>
      <c r="AB98" s="3">
        <f t="shared" si="192"/>
        <v>0.92184900961803073</v>
      </c>
      <c r="AC98" s="3">
        <f t="shared" si="193"/>
        <v>0.92032712147737783</v>
      </c>
      <c r="AD98" s="3">
        <f t="shared" si="194"/>
        <v>0.30065642371285328</v>
      </c>
      <c r="AE98" s="3">
        <f t="shared" si="195"/>
        <v>0.85337252954894716</v>
      </c>
      <c r="AF98" s="3">
        <f t="shared" si="196"/>
        <v>2.4676741609489738E-2</v>
      </c>
      <c r="AG98" s="3">
        <f t="shared" si="197"/>
        <v>0.5147034285187857</v>
      </c>
      <c r="AH98" s="3">
        <f t="shared" si="198"/>
        <v>0.28790994687511784</v>
      </c>
      <c r="AI98" s="3">
        <f t="shared" si="199"/>
        <v>0.65357940808282855</v>
      </c>
      <c r="AJ98" s="3">
        <f t="shared" si="200"/>
        <v>0.21764882915883099</v>
      </c>
      <c r="AK98" s="3">
        <f t="shared" si="201"/>
        <v>8.4375492587440704E-2</v>
      </c>
      <c r="AL98" s="3">
        <f t="shared" si="202"/>
        <v>0.242331147279641</v>
      </c>
      <c r="AM98" s="3">
        <f t="shared" si="203"/>
        <v>0.38952171145852432</v>
      </c>
      <c r="AN98" s="3">
        <f t="shared" si="204"/>
        <v>0.21538882265508086</v>
      </c>
      <c r="AO98" s="3">
        <f t="shared" si="205"/>
        <v>0.18933756963630266</v>
      </c>
      <c r="AP98" s="3">
        <f t="shared" si="206"/>
        <v>0.5473066390099568</v>
      </c>
      <c r="AQ98" s="3">
        <f t="shared" si="207"/>
        <v>0.47924695865341782</v>
      </c>
      <c r="AR98" s="3">
        <f t="shared" si="208"/>
        <v>1.9394115643475374E-2</v>
      </c>
      <c r="AS98" s="3">
        <f t="shared" si="209"/>
        <v>0.31520970026272543</v>
      </c>
      <c r="AT98" s="3">
        <f t="shared" si="210"/>
        <v>0.31618572197033856</v>
      </c>
      <c r="AV98" s="1"/>
      <c r="AW98" s="4">
        <f t="shared" si="211"/>
        <v>-8.7871052498094553</v>
      </c>
      <c r="AX98" s="4">
        <f t="shared" si="212"/>
        <v>-11.586517990668192</v>
      </c>
      <c r="AY98" s="4">
        <f t="shared" si="213"/>
        <v>-12.422144460116627</v>
      </c>
      <c r="AZ98" s="4">
        <f t="shared" si="214"/>
        <v>-8.763467603856764</v>
      </c>
      <c r="BA98" s="4">
        <f t="shared" si="215"/>
        <v>-13.197344179375021</v>
      </c>
      <c r="BB98" s="4">
        <f t="shared" si="216"/>
        <v>-13.9001047717414</v>
      </c>
      <c r="BC98" s="4">
        <f t="shared" si="217"/>
        <v>-12.656319489463076</v>
      </c>
      <c r="BD98" s="4">
        <f t="shared" si="218"/>
        <v>-12.703382641098608</v>
      </c>
      <c r="BE98" s="4">
        <f t="shared" si="250"/>
        <v>-11.979574973490921</v>
      </c>
      <c r="BF98" s="4">
        <f t="shared" si="219"/>
        <v>-13.487943149853544</v>
      </c>
      <c r="BG98" s="4">
        <f t="shared" si="220"/>
        <v>-13.537377019828741</v>
      </c>
      <c r="BH98" s="4">
        <f t="shared" si="221"/>
        <v>-12.32595373155513</v>
      </c>
      <c r="BI98" s="4">
        <f t="shared" si="222"/>
        <v>-13.246817716104445</v>
      </c>
      <c r="BJ98" s="4">
        <f t="shared" si="223"/>
        <v>-12.450880182754652</v>
      </c>
      <c r="BK98" s="4">
        <f t="shared" si="224"/>
        <v>-12.683421823698172</v>
      </c>
      <c r="BL98" s="4">
        <f t="shared" si="225"/>
        <v>-12.440778268751773</v>
      </c>
      <c r="BM98" s="4">
        <f t="shared" si="226"/>
        <v>-13.262461306426964</v>
      </c>
      <c r="BN98" s="4">
        <f t="shared" si="227"/>
        <v>-12.916638580141397</v>
      </c>
      <c r="BO98" s="4">
        <f t="shared" si="228"/>
        <v>-13.362422925968534</v>
      </c>
      <c r="BP98" s="4">
        <f t="shared" si="229"/>
        <v>-13.149390440536827</v>
      </c>
      <c r="BQ98" s="4">
        <f t="shared" si="230"/>
        <v>-12.918316627766554</v>
      </c>
      <c r="BR98" s="4">
        <f t="shared" si="231"/>
        <v>-13.184199530184859</v>
      </c>
      <c r="BS98" s="4">
        <f t="shared" si="232"/>
        <v>-13.182677642044206</v>
      </c>
      <c r="BT98" s="4">
        <f t="shared" si="233"/>
        <v>-12.563006944279682</v>
      </c>
      <c r="BU98" s="4">
        <f t="shared" si="234"/>
        <v>-11.408977991017881</v>
      </c>
      <c r="BV98" s="4">
        <f t="shared" si="235"/>
        <v>-12.287027262176318</v>
      </c>
      <c r="BW98" s="4">
        <f t="shared" si="236"/>
        <v>-11.747647092048043</v>
      </c>
      <c r="BX98" s="4">
        <f t="shared" si="237"/>
        <v>-12.550260467441946</v>
      </c>
      <c r="BY98" s="4">
        <f t="shared" si="238"/>
        <v>-12.915929928649657</v>
      </c>
      <c r="BZ98" s="4">
        <f t="shared" si="239"/>
        <v>-12.044701691407997</v>
      </c>
      <c r="CA98" s="4">
        <f t="shared" si="240"/>
        <v>-12.177975027979388</v>
      </c>
      <c r="CB98" s="4">
        <f t="shared" si="241"/>
        <v>-12.020019373287187</v>
      </c>
      <c r="CC98" s="4">
        <f t="shared" si="242"/>
        <v>-11.872828809108304</v>
      </c>
      <c r="CD98" s="4">
        <f t="shared" si="243"/>
        <v>-12.477739343221909</v>
      </c>
      <c r="CE98" s="4">
        <f t="shared" si="244"/>
        <v>-12.073012950930526</v>
      </c>
      <c r="CF98" s="4">
        <f t="shared" si="245"/>
        <v>-11.715043881556872</v>
      </c>
      <c r="CG98" s="4">
        <f t="shared" si="246"/>
        <v>-11.783103561913411</v>
      </c>
      <c r="CH98" s="4">
        <f t="shared" si="247"/>
        <v>-12.281744636210304</v>
      </c>
      <c r="CI98" s="4">
        <f t="shared" si="248"/>
        <v>-11.947140820304103</v>
      </c>
      <c r="CJ98" s="4">
        <f t="shared" si="249"/>
        <v>-12.578536242537167</v>
      </c>
      <c r="CL98" t="s">
        <v>19</v>
      </c>
      <c r="CM98">
        <v>-225.93259151466501</v>
      </c>
      <c r="CN98">
        <v>-150.40634966250201</v>
      </c>
      <c r="CO98">
        <v>-75.512238709182995</v>
      </c>
      <c r="CP98">
        <v>-228.58646564263299</v>
      </c>
      <c r="CQ98">
        <v>-152.30916480890599</v>
      </c>
      <c r="CR98">
        <v>-76.258836542763007</v>
      </c>
      <c r="CS98">
        <v>-229.055350848122</v>
      </c>
      <c r="CT98">
        <v>-152.61746164401001</v>
      </c>
      <c r="CU98">
        <v>-76.418093257660004</v>
      </c>
      <c r="CV98">
        <v>-227.63795407503699</v>
      </c>
      <c r="CW98">
        <v>-151.559579670647</v>
      </c>
      <c r="CX98">
        <v>-76.064408930395004</v>
      </c>
      <c r="CY98">
        <v>-229.24299555061901</v>
      </c>
      <c r="CZ98">
        <v>-152.74722275231801</v>
      </c>
      <c r="DA98">
        <v>-76.474741492513004</v>
      </c>
      <c r="DB98">
        <v>-228.91647698823601</v>
      </c>
      <c r="DC98">
        <v>-152.50698037252999</v>
      </c>
      <c r="DD98">
        <v>-76.387345389673996</v>
      </c>
      <c r="DE98">
        <v>-229.12843473326799</v>
      </c>
      <c r="DF98">
        <v>-152.651306046163</v>
      </c>
      <c r="DG98">
        <v>-76.456959559005</v>
      </c>
      <c r="DH98">
        <v>-229.307265380291</v>
      </c>
      <c r="DI98">
        <v>-152.845810368489</v>
      </c>
      <c r="DJ98">
        <v>-76.441210883799002</v>
      </c>
      <c r="DK98">
        <v>-229.51004816620599</v>
      </c>
      <c r="DL98">
        <v>-153.00679913673699</v>
      </c>
      <c r="DM98">
        <v>-76.484158362358002</v>
      </c>
      <c r="DN98">
        <v>-229.31727232781299</v>
      </c>
      <c r="DO98">
        <v>-152.82247210166599</v>
      </c>
      <c r="DP98">
        <v>-76.473305821441002</v>
      </c>
      <c r="DQ98">
        <v>-229.09683863990099</v>
      </c>
      <c r="DR98">
        <v>-152.64711090921099</v>
      </c>
      <c r="DS98">
        <v>-76.428154548101006</v>
      </c>
      <c r="DT98">
        <v>-229.156441394399</v>
      </c>
      <c r="DU98">
        <v>-152.701623757059</v>
      </c>
      <c r="DV98">
        <v>-76.435174980564994</v>
      </c>
      <c r="DW98">
        <v>-228.95175524378499</v>
      </c>
      <c r="DX98">
        <v>-152.54500829933099</v>
      </c>
      <c r="DY98">
        <v>-76.385636797570001</v>
      </c>
      <c r="DZ98">
        <v>-229.105346519801</v>
      </c>
      <c r="EA98">
        <v>-152.644735199835</v>
      </c>
      <c r="EB98">
        <v>-76.440769580226998</v>
      </c>
      <c r="EC98">
        <v>-229.09520013175401</v>
      </c>
      <c r="ED98">
        <v>-152.63949816777401</v>
      </c>
      <c r="EE98">
        <v>-76.435489645562996</v>
      </c>
      <c r="EF98">
        <v>-229.091619835724</v>
      </c>
      <c r="EG98">
        <v>-152.64528003948601</v>
      </c>
      <c r="EH98">
        <v>-76.426514154922998</v>
      </c>
      <c r="EI98">
        <v>-229.292390326733</v>
      </c>
      <c r="EJ98">
        <v>-152.806942823859</v>
      </c>
      <c r="EK98">
        <v>-76.464312426343</v>
      </c>
      <c r="EL98">
        <v>-229.25873724043501</v>
      </c>
      <c r="EM98">
        <v>-152.78683426987101</v>
      </c>
      <c r="EN98">
        <v>-76.451318997604005</v>
      </c>
      <c r="EO98">
        <v>-229.08974251796701</v>
      </c>
      <c r="EP98">
        <v>-152.64543159240199</v>
      </c>
      <c r="EQ98">
        <v>-76.423016550059998</v>
      </c>
      <c r="ER98">
        <v>-229.08026997942</v>
      </c>
      <c r="ES98">
        <v>-152.64376927890899</v>
      </c>
      <c r="ET98">
        <v>-76.415545813866999</v>
      </c>
      <c r="EU98">
        <v>-229.06711583837301</v>
      </c>
      <c r="EV98">
        <v>-152.64284160287701</v>
      </c>
      <c r="EW98">
        <v>-76.403687588397005</v>
      </c>
      <c r="EX98">
        <v>-229.087935620937</v>
      </c>
      <c r="EY98">
        <v>-152.62283720325999</v>
      </c>
      <c r="EZ98">
        <v>-76.444088059219993</v>
      </c>
      <c r="FA98">
        <v>-229.11179584305501</v>
      </c>
      <c r="FB98">
        <v>-152.65790318142501</v>
      </c>
      <c r="FC98">
        <v>-76.432884728456003</v>
      </c>
      <c r="FD98">
        <v>-229.16910939909999</v>
      </c>
      <c r="FE98">
        <v>-152.71044071380001</v>
      </c>
      <c r="FF98">
        <v>-76.438648260199997</v>
      </c>
      <c r="FG98">
        <v>-229.38667886503001</v>
      </c>
      <c r="FH98">
        <v>-152.886338313268</v>
      </c>
      <c r="FI98">
        <v>-76.482159188785005</v>
      </c>
      <c r="FJ98">
        <v>-229.10581226240001</v>
      </c>
      <c r="FK98">
        <v>-152.6478711618</v>
      </c>
      <c r="FL98">
        <v>-76.438360477100005</v>
      </c>
      <c r="FM98">
        <v>-229.30213530994399</v>
      </c>
      <c r="FN98">
        <v>-152.80199596347401</v>
      </c>
      <c r="FO98">
        <v>-76.481418279948997</v>
      </c>
      <c r="FP98">
        <v>-229.02682266517701</v>
      </c>
      <c r="FQ98">
        <v>-152.582376319302</v>
      </c>
      <c r="FR98">
        <v>-76.424446233577996</v>
      </c>
      <c r="FS98">
        <v>-228.966871485459</v>
      </c>
      <c r="FT98">
        <v>-152.55879233761499</v>
      </c>
      <c r="FU98">
        <v>-76.387496304191998</v>
      </c>
      <c r="FV98">
        <v>-229.069364024127</v>
      </c>
      <c r="FW98">
        <v>-152.62418961046399</v>
      </c>
      <c r="FX98">
        <v>-76.425979960524998</v>
      </c>
      <c r="FY98">
        <v>-228.97780951535401</v>
      </c>
      <c r="FZ98">
        <v>-152.55452160244701</v>
      </c>
      <c r="GA98">
        <v>-76.403881075197006</v>
      </c>
      <c r="GB98">
        <v>-228.775839094541</v>
      </c>
      <c r="GC98">
        <v>-152.394986003279</v>
      </c>
      <c r="GD98">
        <v>-76.3616979719</v>
      </c>
      <c r="GE98">
        <v>-228.93474312237899</v>
      </c>
      <c r="GF98">
        <v>-152.51345463969199</v>
      </c>
      <c r="GG98">
        <v>-76.402367926409994</v>
      </c>
      <c r="GH98">
        <v>-229.11594512386799</v>
      </c>
      <c r="GI98">
        <v>-152.66525795441501</v>
      </c>
      <c r="GJ98">
        <v>-76.430802626919004</v>
      </c>
      <c r="GK98">
        <v>-228.75533093000001</v>
      </c>
      <c r="GL98">
        <v>-152.37766765999999</v>
      </c>
      <c r="GM98">
        <v>-76.358423700000003</v>
      </c>
      <c r="GN98">
        <v>-228.89885308000001</v>
      </c>
      <c r="GO98">
        <v>-152.45884531999999</v>
      </c>
      <c r="GP98">
        <v>-76.421338649999996</v>
      </c>
      <c r="GQ98">
        <v>-228.91995123000001</v>
      </c>
      <c r="GR98">
        <v>-152.48405489000001</v>
      </c>
      <c r="GS98">
        <v>-76.417118770000002</v>
      </c>
      <c r="GT98">
        <v>-229.2727042436</v>
      </c>
      <c r="GU98">
        <v>-152.76724044299999</v>
      </c>
      <c r="GV98">
        <v>-76.485891595499993</v>
      </c>
      <c r="GW98">
        <v>-228.73621854999999</v>
      </c>
      <c r="GX98">
        <v>-152.36186816</v>
      </c>
      <c r="GY98">
        <v>-76.355311409999999</v>
      </c>
      <c r="GZ98">
        <v>-228.952856201435</v>
      </c>
      <c r="HA98">
        <v>-152.53385217903701</v>
      </c>
      <c r="HB98">
        <v>-76.398958849786993</v>
      </c>
    </row>
    <row r="99" spans="1:210" ht="17" x14ac:dyDescent="0.25">
      <c r="A99" s="5">
        <v>11</v>
      </c>
      <c r="B99" t="s">
        <v>3</v>
      </c>
      <c r="C99" t="s">
        <v>2</v>
      </c>
      <c r="D99" t="s">
        <v>12</v>
      </c>
      <c r="E99" s="3">
        <v>0.95</v>
      </c>
      <c r="F99" s="2">
        <v>-12.837095499321034</v>
      </c>
      <c r="G99" s="3">
        <f t="shared" si="171"/>
        <v>2.834719216040293</v>
      </c>
      <c r="H99" s="3">
        <f t="shared" si="172"/>
        <v>0.41799423499562671</v>
      </c>
      <c r="I99" s="3">
        <f t="shared" si="173"/>
        <v>4.9589328369462393E-2</v>
      </c>
      <c r="J99" s="3">
        <f t="shared" si="174"/>
        <v>3.2077625915892281</v>
      </c>
      <c r="K99" s="3">
        <f t="shared" si="175"/>
        <v>0.70201787944822414</v>
      </c>
      <c r="L99" s="3">
        <f t="shared" si="176"/>
        <v>1.4173400310187034</v>
      </c>
      <c r="M99" s="3">
        <f t="shared" si="177"/>
        <v>0.21811735033113244</v>
      </c>
      <c r="N99" s="3">
        <f t="shared" si="178"/>
        <v>0.46753150499816343</v>
      </c>
      <c r="O99" s="3">
        <f t="shared" si="179"/>
        <v>0.27723948103038865</v>
      </c>
      <c r="P99" s="3">
        <f t="shared" si="180"/>
        <v>0.98443578331024639</v>
      </c>
      <c r="Q99" s="3">
        <f t="shared" si="181"/>
        <v>1.0714811413849681</v>
      </c>
      <c r="R99" s="3">
        <f t="shared" si="182"/>
        <v>3.1599191355153877E-2</v>
      </c>
      <c r="S99" s="3">
        <f t="shared" si="183"/>
        <v>0.82925067906091954</v>
      </c>
      <c r="T99" s="3">
        <f t="shared" si="184"/>
        <v>8.1122577465677637E-2</v>
      </c>
      <c r="U99" s="3">
        <f t="shared" si="185"/>
        <v>0.29035948569711323</v>
      </c>
      <c r="V99" s="3">
        <f t="shared" si="186"/>
        <v>0.13339750045401289</v>
      </c>
      <c r="W99" s="3">
        <f t="shared" si="187"/>
        <v>0.79083890177575356</v>
      </c>
      <c r="X99" s="3">
        <f t="shared" si="188"/>
        <v>0.48981413891609726</v>
      </c>
      <c r="Y99" s="3">
        <f t="shared" si="189"/>
        <v>0.92349936489288709</v>
      </c>
      <c r="Z99" s="3">
        <f t="shared" si="190"/>
        <v>0.74757921134397343</v>
      </c>
      <c r="AA99" s="3">
        <f t="shared" si="191"/>
        <v>0.57020159609967358</v>
      </c>
      <c r="AB99" s="3">
        <f t="shared" si="192"/>
        <v>0.80616951231973921</v>
      </c>
      <c r="AC99" s="3">
        <f t="shared" si="193"/>
        <v>0.78094665878399816</v>
      </c>
      <c r="AD99" s="3">
        <f t="shared" si="194"/>
        <v>0.29012807777740335</v>
      </c>
      <c r="AE99" s="3">
        <f t="shared" si="195"/>
        <v>0.88740824295007847</v>
      </c>
      <c r="AF99" s="3">
        <f t="shared" si="196"/>
        <v>6.4129464581355933E-2</v>
      </c>
      <c r="AG99" s="3">
        <f t="shared" si="197"/>
        <v>0.48604193432605669</v>
      </c>
      <c r="AH99" s="3">
        <f t="shared" si="198"/>
        <v>0.21317426284923258</v>
      </c>
      <c r="AI99" s="3">
        <f t="shared" si="199"/>
        <v>0.54631901812625117</v>
      </c>
      <c r="AJ99" s="3">
        <f t="shared" si="200"/>
        <v>0.22408238948836789</v>
      </c>
      <c r="AK99" s="3">
        <f t="shared" si="201"/>
        <v>0.10385061171015586</v>
      </c>
      <c r="AL99" s="3">
        <f t="shared" si="202"/>
        <v>0.24307770884762192</v>
      </c>
      <c r="AM99" s="3">
        <f t="shared" si="203"/>
        <v>0.41066411644488987</v>
      </c>
      <c r="AN99" s="3">
        <f t="shared" si="204"/>
        <v>0.15301161319453094</v>
      </c>
      <c r="AO99" s="3">
        <f t="shared" si="205"/>
        <v>0.18232476605932213</v>
      </c>
      <c r="AP99" s="3">
        <f t="shared" si="206"/>
        <v>0.55121250071789518</v>
      </c>
      <c r="AQ99" s="3">
        <f t="shared" si="207"/>
        <v>0.48585111119384194</v>
      </c>
      <c r="AR99" s="3">
        <f t="shared" si="208"/>
        <v>1.2595184147054184E-2</v>
      </c>
      <c r="AS99" s="3">
        <f t="shared" si="209"/>
        <v>0.31145994605253868</v>
      </c>
      <c r="AT99" s="3">
        <f t="shared" si="210"/>
        <v>0.24989978030806448</v>
      </c>
      <c r="AV99" s="1"/>
      <c r="AW99" s="4">
        <f t="shared" si="211"/>
        <v>-10.002376283280741</v>
      </c>
      <c r="AX99" s="4">
        <f t="shared" si="212"/>
        <v>-12.419101264325407</v>
      </c>
      <c r="AY99" s="4">
        <f t="shared" si="213"/>
        <v>-12.886684827690496</v>
      </c>
      <c r="AZ99" s="4">
        <f t="shared" si="214"/>
        <v>-9.6293329077318059</v>
      </c>
      <c r="BA99" s="4">
        <f t="shared" si="215"/>
        <v>-13.539113378769258</v>
      </c>
      <c r="BB99" s="4">
        <f t="shared" si="216"/>
        <v>-14.254435530339737</v>
      </c>
      <c r="BC99" s="4">
        <f t="shared" si="217"/>
        <v>-13.055212849652166</v>
      </c>
      <c r="BD99" s="4">
        <f t="shared" si="218"/>
        <v>-13.304627004319197</v>
      </c>
      <c r="BE99" s="4">
        <f t="shared" si="250"/>
        <v>-12.559856018290645</v>
      </c>
      <c r="BF99" s="4">
        <f t="shared" si="219"/>
        <v>-13.82153128263128</v>
      </c>
      <c r="BG99" s="4">
        <f t="shared" si="220"/>
        <v>-13.908576640706002</v>
      </c>
      <c r="BH99" s="4">
        <f t="shared" si="221"/>
        <v>-12.868694690676188</v>
      </c>
      <c r="BI99" s="4">
        <f t="shared" si="222"/>
        <v>-13.666346178381954</v>
      </c>
      <c r="BJ99" s="4">
        <f t="shared" si="223"/>
        <v>-12.918218076786712</v>
      </c>
      <c r="BK99" s="4">
        <f t="shared" si="224"/>
        <v>-13.127454985018147</v>
      </c>
      <c r="BL99" s="4">
        <f t="shared" si="225"/>
        <v>-12.970492999775047</v>
      </c>
      <c r="BM99" s="4">
        <f t="shared" si="226"/>
        <v>-13.627934401096788</v>
      </c>
      <c r="BN99" s="4">
        <f t="shared" si="227"/>
        <v>-13.326909638237131</v>
      </c>
      <c r="BO99" s="4">
        <f t="shared" si="228"/>
        <v>-13.760594864213921</v>
      </c>
      <c r="BP99" s="4">
        <f t="shared" si="229"/>
        <v>-13.584674710665007</v>
      </c>
      <c r="BQ99" s="4">
        <f t="shared" si="230"/>
        <v>-13.407297095420708</v>
      </c>
      <c r="BR99" s="4">
        <f t="shared" si="231"/>
        <v>-13.643265011640773</v>
      </c>
      <c r="BS99" s="4">
        <f t="shared" si="232"/>
        <v>-13.618042158105032</v>
      </c>
      <c r="BT99" s="4">
        <f t="shared" si="233"/>
        <v>-13.127223577098437</v>
      </c>
      <c r="BU99" s="4">
        <f t="shared" si="234"/>
        <v>-11.949687256370956</v>
      </c>
      <c r="BV99" s="4">
        <f t="shared" si="235"/>
        <v>-12.90122496390239</v>
      </c>
      <c r="BW99" s="4">
        <f t="shared" si="236"/>
        <v>-12.351053564994977</v>
      </c>
      <c r="BX99" s="4">
        <f t="shared" si="237"/>
        <v>-13.050269762170267</v>
      </c>
      <c r="BY99" s="4">
        <f t="shared" si="238"/>
        <v>-13.383414517447285</v>
      </c>
      <c r="BZ99" s="4">
        <f t="shared" si="239"/>
        <v>-12.613013109832666</v>
      </c>
      <c r="CA99" s="4">
        <f t="shared" si="240"/>
        <v>-12.733244887610878</v>
      </c>
      <c r="CB99" s="4">
        <f t="shared" si="241"/>
        <v>-12.594017790473412</v>
      </c>
      <c r="CC99" s="4">
        <f t="shared" si="242"/>
        <v>-12.426431382876144</v>
      </c>
      <c r="CD99" s="4">
        <f t="shared" si="243"/>
        <v>-12.990107112515565</v>
      </c>
      <c r="CE99" s="4">
        <f t="shared" si="244"/>
        <v>-12.654770733261712</v>
      </c>
      <c r="CF99" s="4">
        <f t="shared" si="245"/>
        <v>-12.285882998603139</v>
      </c>
      <c r="CG99" s="4">
        <f t="shared" si="246"/>
        <v>-12.351244388127192</v>
      </c>
      <c r="CH99" s="4">
        <f t="shared" si="247"/>
        <v>-12.849690683468088</v>
      </c>
      <c r="CI99" s="4">
        <f t="shared" si="248"/>
        <v>-12.525635553268495</v>
      </c>
      <c r="CJ99" s="4">
        <f t="shared" si="249"/>
        <v>-13.086995279629098</v>
      </c>
      <c r="CL99" t="s">
        <v>18</v>
      </c>
      <c r="CM99">
        <v>-225.93423924533701</v>
      </c>
      <c r="CN99">
        <v>-150.406247691787</v>
      </c>
      <c r="CO99">
        <v>-75.512051752983993</v>
      </c>
      <c r="CP99">
        <v>-228.58746452871901</v>
      </c>
      <c r="CQ99">
        <v>-152.309108640603</v>
      </c>
      <c r="CR99">
        <v>-76.258564791305005</v>
      </c>
      <c r="CS99">
        <v>-229.05605932166</v>
      </c>
      <c r="CT99">
        <v>-152.617443467865</v>
      </c>
      <c r="CU99">
        <v>-76.418079615175998</v>
      </c>
      <c r="CV99">
        <v>-227.63936619632301</v>
      </c>
      <c r="CW99">
        <v>-151.55957885141299</v>
      </c>
      <c r="CX99">
        <v>-76.064442026779005</v>
      </c>
      <c r="CY99">
        <v>-229.24353796033699</v>
      </c>
      <c r="CZ99">
        <v>-152.74722134565101</v>
      </c>
      <c r="DA99">
        <v>-76.474740665032996</v>
      </c>
      <c r="DB99">
        <v>-228.917038981004</v>
      </c>
      <c r="DC99">
        <v>-152.50697832719601</v>
      </c>
      <c r="DD99">
        <v>-76.387344765793003</v>
      </c>
      <c r="DE99">
        <v>-229.129067525746</v>
      </c>
      <c r="DF99">
        <v>-152.65130432093301</v>
      </c>
      <c r="DG99">
        <v>-76.456958399707005</v>
      </c>
      <c r="DH99">
        <v>-229.308226315751</v>
      </c>
      <c r="DI99">
        <v>-152.845802599509</v>
      </c>
      <c r="DJ99">
        <v>-76.441221444397002</v>
      </c>
      <c r="DK99">
        <v>-229.51097592458501</v>
      </c>
      <c r="DL99">
        <v>-153.006791394359</v>
      </c>
      <c r="DM99">
        <v>-76.484169126446005</v>
      </c>
      <c r="DN99">
        <v>-229.31780177370899</v>
      </c>
      <c r="DO99">
        <v>-152.82246967903001</v>
      </c>
      <c r="DP99">
        <v>-76.473306083466994</v>
      </c>
      <c r="DQ99">
        <v>-229.09743633294201</v>
      </c>
      <c r="DR99">
        <v>-152.64710939956399</v>
      </c>
      <c r="DS99">
        <v>-76.428162206563997</v>
      </c>
      <c r="DT99">
        <v>-229.15730131527499</v>
      </c>
      <c r="DU99">
        <v>-152.70160918361901</v>
      </c>
      <c r="DV99">
        <v>-76.435184562144002</v>
      </c>
      <c r="DW99">
        <v>-228.95243336707799</v>
      </c>
      <c r="DX99">
        <v>-152.54500681485601</v>
      </c>
      <c r="DY99">
        <v>-76.385647844204996</v>
      </c>
      <c r="DZ99">
        <v>-229.10610025096801</v>
      </c>
      <c r="EA99">
        <v>-152.644733725213</v>
      </c>
      <c r="EB99">
        <v>-76.440780035706993</v>
      </c>
      <c r="EC99">
        <v>-229.09591480131201</v>
      </c>
      <c r="ED99">
        <v>-152.63949663948901</v>
      </c>
      <c r="EE99">
        <v>-76.435498231550994</v>
      </c>
      <c r="EF99">
        <v>-229.092484346822</v>
      </c>
      <c r="EG99">
        <v>-152.645278913271</v>
      </c>
      <c r="EH99">
        <v>-76.426535638114004</v>
      </c>
      <c r="EI99">
        <v>-229.29297562391699</v>
      </c>
      <c r="EJ99">
        <v>-152.80694071528399</v>
      </c>
      <c r="EK99">
        <v>-76.464317413676994</v>
      </c>
      <c r="EL99">
        <v>-229.25940126536199</v>
      </c>
      <c r="EM99">
        <v>-152.78683260761301</v>
      </c>
      <c r="EN99">
        <v>-76.451330876268003</v>
      </c>
      <c r="EO99">
        <v>-229.090386884758</v>
      </c>
      <c r="EP99">
        <v>-152.64543027068399</v>
      </c>
      <c r="EQ99">
        <v>-76.423027711222005</v>
      </c>
      <c r="ER99">
        <v>-229.080978753935</v>
      </c>
      <c r="ES99">
        <v>-152.64376821486201</v>
      </c>
      <c r="ET99">
        <v>-76.415561982819</v>
      </c>
      <c r="EU99">
        <v>-229.06791852538601</v>
      </c>
      <c r="EV99">
        <v>-152.64284087118699</v>
      </c>
      <c r="EW99">
        <v>-76.403711767155997</v>
      </c>
      <c r="EX99">
        <v>-229.08867662597001</v>
      </c>
      <c r="EY99">
        <v>-152.62283578260701</v>
      </c>
      <c r="EZ99">
        <v>-76.444098917524997</v>
      </c>
      <c r="FA99">
        <v>-229.112498122072</v>
      </c>
      <c r="FB99">
        <v>-152.65790201514</v>
      </c>
      <c r="FC99">
        <v>-76.432894376267996</v>
      </c>
      <c r="FD99">
        <v>-229.17001434790001</v>
      </c>
      <c r="FE99">
        <v>-152.71043952599999</v>
      </c>
      <c r="FF99">
        <v>-76.438655260399997</v>
      </c>
      <c r="FG99">
        <v>-229.387549402356</v>
      </c>
      <c r="FH99">
        <v>-152.88633709637401</v>
      </c>
      <c r="FI99">
        <v>-76.482169267977994</v>
      </c>
      <c r="FJ99">
        <v>-229.106796672</v>
      </c>
      <c r="FK99">
        <v>-152.64786986319999</v>
      </c>
      <c r="FL99">
        <v>-76.438367399000001</v>
      </c>
      <c r="FM99">
        <v>-229.30310575951199</v>
      </c>
      <c r="FN99">
        <v>-152.80199485789899</v>
      </c>
      <c r="FO99">
        <v>-76.481428245708997</v>
      </c>
      <c r="FP99">
        <v>-229.02761603159499</v>
      </c>
      <c r="FQ99">
        <v>-152.582369592643</v>
      </c>
      <c r="FR99">
        <v>-76.424449511156993</v>
      </c>
      <c r="FS99">
        <v>-228.9676257157</v>
      </c>
      <c r="FT99">
        <v>-152.558788679099</v>
      </c>
      <c r="FU99">
        <v>-76.387509208867002</v>
      </c>
      <c r="FV99">
        <v>-229.07026892553699</v>
      </c>
      <c r="FW99">
        <v>-152.62418325919899</v>
      </c>
      <c r="FX99">
        <v>-76.425985551343999</v>
      </c>
      <c r="FY99">
        <v>-228.97868435829201</v>
      </c>
      <c r="FZ99">
        <v>-152.55450985602101</v>
      </c>
      <c r="GA99">
        <v>-76.403882785750994</v>
      </c>
      <c r="GB99">
        <v>-228.77673779384301</v>
      </c>
      <c r="GC99">
        <v>-152.39497367266699</v>
      </c>
      <c r="GD99">
        <v>-76.361694277148999</v>
      </c>
      <c r="GE99">
        <v>-228.93561260225499</v>
      </c>
      <c r="GF99">
        <v>-152.51344300749901</v>
      </c>
      <c r="GG99">
        <v>-76.402366816658002</v>
      </c>
      <c r="GH99">
        <v>-229.11674587631899</v>
      </c>
      <c r="GI99">
        <v>-152.66524561131001</v>
      </c>
      <c r="GJ99">
        <v>-76.430799212495003</v>
      </c>
      <c r="GK99">
        <v>-228.75623580999999</v>
      </c>
      <c r="GL99">
        <v>-152.37765357000001</v>
      </c>
      <c r="GM99">
        <v>-76.358415579999999</v>
      </c>
      <c r="GN99">
        <v>-228.89969192999999</v>
      </c>
      <c r="GO99">
        <v>-152.45880933999999</v>
      </c>
      <c r="GP99">
        <v>-76.421303789999996</v>
      </c>
      <c r="GQ99">
        <v>-228.92079913000001</v>
      </c>
      <c r="GR99">
        <v>-152.48402361999999</v>
      </c>
      <c r="GS99">
        <v>-76.417092550000007</v>
      </c>
      <c r="GT99">
        <v>-229.27360232960001</v>
      </c>
      <c r="GU99">
        <v>-152.7672329557</v>
      </c>
      <c r="GV99">
        <v>-76.485892089199993</v>
      </c>
      <c r="GW99">
        <v>-228.73711772999999</v>
      </c>
      <c r="GX99">
        <v>-152.36185409999999</v>
      </c>
      <c r="GY99">
        <v>-76.355302760000001</v>
      </c>
      <c r="GZ99">
        <v>-228.95365789093199</v>
      </c>
      <c r="HA99">
        <v>-152.533842707373</v>
      </c>
      <c r="HB99">
        <v>-76.398959729929004</v>
      </c>
    </row>
    <row r="100" spans="1:210" ht="17" x14ac:dyDescent="0.25">
      <c r="A100" s="5">
        <v>11</v>
      </c>
      <c r="B100" t="s">
        <v>3</v>
      </c>
      <c r="C100" t="s">
        <v>2</v>
      </c>
      <c r="D100" t="s">
        <v>12</v>
      </c>
      <c r="E100" s="3">
        <v>1</v>
      </c>
      <c r="F100" s="2">
        <v>-13.120483983547121</v>
      </c>
      <c r="G100" s="3">
        <f t="shared" si="171"/>
        <v>2.353163820576972</v>
      </c>
      <c r="H100" s="3">
        <f t="shared" si="172"/>
        <v>0.19041184694073721</v>
      </c>
      <c r="I100" s="3">
        <f t="shared" si="173"/>
        <v>2.3194858602952451E-2</v>
      </c>
      <c r="J100" s="3">
        <f t="shared" si="174"/>
        <v>2.9609916338477369</v>
      </c>
      <c r="K100" s="3">
        <f t="shared" si="175"/>
        <v>0.49709403905236194</v>
      </c>
      <c r="L100" s="3">
        <f t="shared" si="176"/>
        <v>1.2256380786846517</v>
      </c>
      <c r="M100" s="3">
        <f t="shared" si="177"/>
        <v>6.4516915164331223E-2</v>
      </c>
      <c r="N100" s="3">
        <f t="shared" si="178"/>
        <v>0.49432563656370654</v>
      </c>
      <c r="O100" s="3">
        <f t="shared" si="179"/>
        <v>0.26932536021477027</v>
      </c>
      <c r="P100" s="3">
        <f t="shared" si="180"/>
        <v>0.7648921864000453</v>
      </c>
      <c r="Q100" s="3">
        <f t="shared" si="181"/>
        <v>0.90340829019060109</v>
      </c>
      <c r="R100" s="3">
        <f t="shared" si="182"/>
        <v>2.0756212991420497E-2</v>
      </c>
      <c r="S100" s="3">
        <f t="shared" si="183"/>
        <v>0.6926282990460777</v>
      </c>
      <c r="T100" s="3">
        <f t="shared" si="184"/>
        <v>1.5450311435891706E-2</v>
      </c>
      <c r="U100" s="3">
        <f t="shared" si="185"/>
        <v>0.17373289544349468</v>
      </c>
      <c r="V100" s="3">
        <f t="shared" si="186"/>
        <v>8.8237608224664754E-2</v>
      </c>
      <c r="W100" s="3">
        <f t="shared" si="187"/>
        <v>0.59977091977266994</v>
      </c>
      <c r="X100" s="3">
        <f t="shared" si="188"/>
        <v>0.33876524649880402</v>
      </c>
      <c r="Y100" s="3">
        <f t="shared" si="189"/>
        <v>0.77764396697816274</v>
      </c>
      <c r="Z100" s="3">
        <f t="shared" si="190"/>
        <v>0.63215534910036375</v>
      </c>
      <c r="AA100" s="3">
        <f t="shared" si="191"/>
        <v>0.49794022869742172</v>
      </c>
      <c r="AB100" s="3">
        <f t="shared" si="192"/>
        <v>0.69898275769749141</v>
      </c>
      <c r="AC100" s="3">
        <f t="shared" si="193"/>
        <v>0.66230667983634639</v>
      </c>
      <c r="AD100" s="3">
        <f t="shared" si="194"/>
        <v>0.2806005525863835</v>
      </c>
      <c r="AE100" s="3">
        <f t="shared" si="195"/>
        <v>0.91737837227603336</v>
      </c>
      <c r="AF100" s="3">
        <f t="shared" si="196"/>
        <v>9.760886773062083E-2</v>
      </c>
      <c r="AG100" s="3">
        <f t="shared" si="197"/>
        <v>0.46143048978855816</v>
      </c>
      <c r="AH100" s="3">
        <f t="shared" si="198"/>
        <v>0.14757925016643014</v>
      </c>
      <c r="AI100" s="3">
        <f t="shared" si="199"/>
        <v>0.45163443396012504</v>
      </c>
      <c r="AJ100" s="3">
        <f t="shared" si="200"/>
        <v>0.22777482369033031</v>
      </c>
      <c r="AK100" s="3">
        <f t="shared" si="201"/>
        <v>0.11519107081837987</v>
      </c>
      <c r="AL100" s="3">
        <f t="shared" si="202"/>
        <v>0.2437729851267143</v>
      </c>
      <c r="AM100" s="3">
        <f t="shared" si="203"/>
        <v>0.42911082946983115</v>
      </c>
      <c r="AN100" s="3">
        <f t="shared" si="204"/>
        <v>9.5475512381327121E-2</v>
      </c>
      <c r="AO100" s="3">
        <f t="shared" si="205"/>
        <v>0.17655687266817743</v>
      </c>
      <c r="AP100" s="3">
        <f t="shared" si="206"/>
        <v>0.55293707077029275</v>
      </c>
      <c r="AQ100" s="3">
        <f t="shared" si="207"/>
        <v>0.49057517666364703</v>
      </c>
      <c r="AR100" s="3">
        <f t="shared" si="208"/>
        <v>7.4599744366636855E-3</v>
      </c>
      <c r="AS100" s="3">
        <f t="shared" si="209"/>
        <v>0.30803266311616539</v>
      </c>
      <c r="AT100" s="3">
        <f t="shared" si="210"/>
        <v>0.19575457389348472</v>
      </c>
      <c r="AV100" s="1"/>
      <c r="AW100" s="4">
        <f t="shared" si="211"/>
        <v>-10.767320162970149</v>
      </c>
      <c r="AX100" s="4">
        <f t="shared" si="212"/>
        <v>-12.930072136606384</v>
      </c>
      <c r="AY100" s="4">
        <f t="shared" si="213"/>
        <v>-13.097289124944169</v>
      </c>
      <c r="AZ100" s="4">
        <f t="shared" si="214"/>
        <v>-10.159492349699384</v>
      </c>
      <c r="BA100" s="4">
        <f t="shared" si="215"/>
        <v>-13.617578022599483</v>
      </c>
      <c r="BB100" s="4">
        <f t="shared" si="216"/>
        <v>-14.346122062231773</v>
      </c>
      <c r="BC100" s="4">
        <f t="shared" si="217"/>
        <v>-13.185000898711452</v>
      </c>
      <c r="BD100" s="4">
        <f t="shared" si="218"/>
        <v>-13.614809620110828</v>
      </c>
      <c r="BE100" s="4">
        <f t="shared" si="250"/>
        <v>-12.851158623332351</v>
      </c>
      <c r="BF100" s="4">
        <f t="shared" si="219"/>
        <v>-13.885376169947167</v>
      </c>
      <c r="BG100" s="4">
        <f t="shared" si="220"/>
        <v>-14.023892273737722</v>
      </c>
      <c r="BH100" s="4">
        <f t="shared" si="221"/>
        <v>-13.141240196538542</v>
      </c>
      <c r="BI100" s="4">
        <f t="shared" si="222"/>
        <v>-13.813112282593199</v>
      </c>
      <c r="BJ100" s="4">
        <f t="shared" si="223"/>
        <v>-13.105033672111229</v>
      </c>
      <c r="BK100" s="4">
        <f t="shared" si="224"/>
        <v>-13.294216878990616</v>
      </c>
      <c r="BL100" s="4">
        <f t="shared" si="225"/>
        <v>-13.208721591771786</v>
      </c>
      <c r="BM100" s="4">
        <f t="shared" si="226"/>
        <v>-13.720254903319791</v>
      </c>
      <c r="BN100" s="4">
        <f t="shared" si="227"/>
        <v>-13.459249230045925</v>
      </c>
      <c r="BO100" s="4">
        <f t="shared" si="228"/>
        <v>-13.898127950525284</v>
      </c>
      <c r="BP100" s="4">
        <f t="shared" si="229"/>
        <v>-13.752639332647485</v>
      </c>
      <c r="BQ100" s="4">
        <f t="shared" si="230"/>
        <v>-13.618424212244543</v>
      </c>
      <c r="BR100" s="4">
        <f t="shared" si="231"/>
        <v>-13.819466741244613</v>
      </c>
      <c r="BS100" s="4">
        <f t="shared" si="232"/>
        <v>-13.782790663383468</v>
      </c>
      <c r="BT100" s="4">
        <f t="shared" si="233"/>
        <v>-13.401084536133505</v>
      </c>
      <c r="BU100" s="4">
        <f t="shared" si="234"/>
        <v>-12.203105611271088</v>
      </c>
      <c r="BV100" s="4">
        <f t="shared" si="235"/>
        <v>-13.218092851277742</v>
      </c>
      <c r="BW100" s="4">
        <f t="shared" si="236"/>
        <v>-12.659053493758563</v>
      </c>
      <c r="BX100" s="4">
        <f t="shared" si="237"/>
        <v>-13.268063233713551</v>
      </c>
      <c r="BY100" s="4">
        <f t="shared" si="238"/>
        <v>-13.572118417507246</v>
      </c>
      <c r="BZ100" s="4">
        <f t="shared" si="239"/>
        <v>-12.892709159856791</v>
      </c>
      <c r="CA100" s="4">
        <f t="shared" si="240"/>
        <v>-13.005292912728741</v>
      </c>
      <c r="CB100" s="4">
        <f t="shared" si="241"/>
        <v>-12.876710998420407</v>
      </c>
      <c r="CC100" s="4">
        <f t="shared" si="242"/>
        <v>-12.69137315407729</v>
      </c>
      <c r="CD100" s="4">
        <f t="shared" si="243"/>
        <v>-13.215959495928448</v>
      </c>
      <c r="CE100" s="4">
        <f t="shared" si="244"/>
        <v>-12.943927110878944</v>
      </c>
      <c r="CF100" s="4">
        <f t="shared" si="245"/>
        <v>-12.567546912776828</v>
      </c>
      <c r="CG100" s="4">
        <f t="shared" si="246"/>
        <v>-12.629908806883474</v>
      </c>
      <c r="CH100" s="4">
        <f t="shared" si="247"/>
        <v>-13.127943957983785</v>
      </c>
      <c r="CI100" s="4">
        <f t="shared" si="248"/>
        <v>-12.812451320430956</v>
      </c>
      <c r="CJ100" s="4">
        <f t="shared" si="249"/>
        <v>-13.316238557440606</v>
      </c>
      <c r="CL100" t="s">
        <v>17</v>
      </c>
      <c r="CM100">
        <v>-225.93517182555701</v>
      </c>
      <c r="CN100">
        <v>-150.40614556361999</v>
      </c>
      <c r="CO100">
        <v>-75.511867445755001</v>
      </c>
      <c r="CP100">
        <v>-228.587953744489</v>
      </c>
      <c r="CQ100">
        <v>-152.30905628509899</v>
      </c>
      <c r="CR100">
        <v>-76.258292078696002</v>
      </c>
      <c r="CS100">
        <v>-229.056352167547</v>
      </c>
      <c r="CT100">
        <v>-152.617426120277</v>
      </c>
      <c r="CU100">
        <v>-76.418054189353995</v>
      </c>
      <c r="CV100">
        <v>-227.640201140253</v>
      </c>
      <c r="CW100">
        <v>-151.55957806691401</v>
      </c>
      <c r="CX100">
        <v>-76.064432892393995</v>
      </c>
      <c r="CY100">
        <v>-229.24365280692501</v>
      </c>
      <c r="CZ100">
        <v>-152.74722026605099</v>
      </c>
      <c r="DA100">
        <v>-76.474731549856998</v>
      </c>
      <c r="DB100">
        <v>-228.91717441682499</v>
      </c>
      <c r="DC100">
        <v>-152.50697662044101</v>
      </c>
      <c r="DD100">
        <v>-76.387335796586001</v>
      </c>
      <c r="DE100">
        <v>-229.12926177692901</v>
      </c>
      <c r="DF100">
        <v>-152.65130299234801</v>
      </c>
      <c r="DG100">
        <v>-76.456947149062003</v>
      </c>
      <c r="DH100">
        <v>-229.30870748703501</v>
      </c>
      <c r="DI100">
        <v>-152.84579572380099</v>
      </c>
      <c r="DJ100">
        <v>-76.441215183946994</v>
      </c>
      <c r="DK100">
        <v>-229.511427486456</v>
      </c>
      <c r="DL100">
        <v>-153.006784584781</v>
      </c>
      <c r="DM100">
        <v>-76.484163277663995</v>
      </c>
      <c r="DN100">
        <v>-229.317891125492</v>
      </c>
      <c r="DO100">
        <v>-152.822467791821</v>
      </c>
      <c r="DP100">
        <v>-76.473295579159</v>
      </c>
      <c r="DQ100">
        <v>-229.097611960053</v>
      </c>
      <c r="DR100">
        <v>-152.64710801433199</v>
      </c>
      <c r="DS100">
        <v>-76.428155451755998</v>
      </c>
      <c r="DT100">
        <v>-229.15771740282099</v>
      </c>
      <c r="DU100">
        <v>-152.70160252470001</v>
      </c>
      <c r="DV100">
        <v>-76.435172979716995</v>
      </c>
      <c r="DW100">
        <v>-228.952658367119</v>
      </c>
      <c r="DX100">
        <v>-152.54500559722501</v>
      </c>
      <c r="DY100">
        <v>-76.385640175212004</v>
      </c>
      <c r="DZ100">
        <v>-229.106386689712</v>
      </c>
      <c r="EA100">
        <v>-152.64473255592</v>
      </c>
      <c r="EB100">
        <v>-76.440769934155</v>
      </c>
      <c r="EC100">
        <v>-229.09616908192899</v>
      </c>
      <c r="ED100">
        <v>-152.639495427339</v>
      </c>
      <c r="EE100">
        <v>-76.435487972334997</v>
      </c>
      <c r="EF100">
        <v>-229.09285405444501</v>
      </c>
      <c r="EG100">
        <v>-152.64527798945301</v>
      </c>
      <c r="EH100">
        <v>-76.426526628144003</v>
      </c>
      <c r="EI100">
        <v>-229.29311137328099</v>
      </c>
      <c r="EJ100">
        <v>-152.80693908321101</v>
      </c>
      <c r="EK100">
        <v>-76.464307673034995</v>
      </c>
      <c r="EL100">
        <v>-229.25960224889101</v>
      </c>
      <c r="EM100">
        <v>-152.78683133051399</v>
      </c>
      <c r="EN100">
        <v>-76.451322240341</v>
      </c>
      <c r="EO100">
        <v>-229.09059821675501</v>
      </c>
      <c r="EP100">
        <v>-152.64542907336499</v>
      </c>
      <c r="EQ100">
        <v>-76.423021067622997</v>
      </c>
      <c r="ER100">
        <v>-229.081239041836</v>
      </c>
      <c r="ES100">
        <v>-152.64376725845901</v>
      </c>
      <c r="ET100">
        <v>-76.415555558470999</v>
      </c>
      <c r="EU100">
        <v>-229.06824804948101</v>
      </c>
      <c r="EV100">
        <v>-152.64284023408001</v>
      </c>
      <c r="EW100">
        <v>-76.403705475894995</v>
      </c>
      <c r="EX100">
        <v>-229.088944837432</v>
      </c>
      <c r="EY100">
        <v>-152.62283465779399</v>
      </c>
      <c r="EZ100">
        <v>-76.444087458482002</v>
      </c>
      <c r="FA100">
        <v>-229.11275031228701</v>
      </c>
      <c r="FB100">
        <v>-152.65790109728999</v>
      </c>
      <c r="FC100">
        <v>-76.432884940888997</v>
      </c>
      <c r="FD100">
        <v>-229.17043756390001</v>
      </c>
      <c r="FE100">
        <v>-152.71043848599999</v>
      </c>
      <c r="FF100">
        <v>-76.438643091200007</v>
      </c>
      <c r="FG100">
        <v>-229.387943161279</v>
      </c>
      <c r="FH100">
        <v>-152.886336113081</v>
      </c>
      <c r="FI100">
        <v>-76.482160162355996</v>
      </c>
      <c r="FJ100">
        <v>-229.1072886005</v>
      </c>
      <c r="FK100">
        <v>-152.64786831539999</v>
      </c>
      <c r="FL100">
        <v>-76.438355914200002</v>
      </c>
      <c r="FM100">
        <v>-229.30358695557899</v>
      </c>
      <c r="FN100">
        <v>-152.801993625725</v>
      </c>
      <c r="FO100">
        <v>-76.481419844841</v>
      </c>
      <c r="FP100">
        <v>-229.027943637113</v>
      </c>
      <c r="FQ100">
        <v>-152.582363715079</v>
      </c>
      <c r="FR100">
        <v>-76.424435918263995</v>
      </c>
      <c r="FS100">
        <v>-228.96791430729701</v>
      </c>
      <c r="FT100">
        <v>-152.55878550120701</v>
      </c>
      <c r="FU100">
        <v>-76.387500259562003</v>
      </c>
      <c r="FV100">
        <v>-229.07069688927101</v>
      </c>
      <c r="FW100">
        <v>-152.624177715831</v>
      </c>
      <c r="FX100">
        <v>-76.425973334437003</v>
      </c>
      <c r="FY100">
        <v>-228.97909067732601</v>
      </c>
      <c r="FZ100">
        <v>-152.55449954306499</v>
      </c>
      <c r="GA100">
        <v>-76.403865881634999</v>
      </c>
      <c r="GB100">
        <v>-228.77715982665899</v>
      </c>
      <c r="GC100">
        <v>-152.39496297500199</v>
      </c>
      <c r="GD100">
        <v>-76.361676507346004</v>
      </c>
      <c r="GE100">
        <v>-228.93600704411901</v>
      </c>
      <c r="GF100">
        <v>-152.51343280389</v>
      </c>
      <c r="GG100">
        <v>-76.402349250561002</v>
      </c>
      <c r="GH100">
        <v>-229.117077492318</v>
      </c>
      <c r="GI100">
        <v>-152.665234794572</v>
      </c>
      <c r="GJ100">
        <v>-76.430781726564007</v>
      </c>
      <c r="GK100">
        <v>-228.75666254000001</v>
      </c>
      <c r="GL100">
        <v>-152.37764129999999</v>
      </c>
      <c r="GM100">
        <v>-76.35839378</v>
      </c>
      <c r="GN100">
        <v>-228.90006679000001</v>
      </c>
      <c r="GO100">
        <v>-152.45877772</v>
      </c>
      <c r="GP100">
        <v>-76.42126141</v>
      </c>
      <c r="GQ100">
        <v>-228.92117787000001</v>
      </c>
      <c r="GR100">
        <v>-152.48399613000001</v>
      </c>
      <c r="GS100">
        <v>-76.417054699999994</v>
      </c>
      <c r="GT100">
        <v>-229.27402398679999</v>
      </c>
      <c r="GU100">
        <v>-152.76722641000001</v>
      </c>
      <c r="GV100">
        <v>-76.485876867299993</v>
      </c>
      <c r="GW100">
        <v>-228.73754063000001</v>
      </c>
      <c r="GX100">
        <v>-152.36184184000001</v>
      </c>
      <c r="GY100">
        <v>-76.35528085</v>
      </c>
      <c r="GZ100">
        <v>-228.95399963397799</v>
      </c>
      <c r="HA100">
        <v>-152.53383443108601</v>
      </c>
      <c r="HB100">
        <v>-76.398944426859998</v>
      </c>
    </row>
    <row r="101" spans="1:210" ht="17" x14ac:dyDescent="0.25">
      <c r="A101" s="5">
        <v>11</v>
      </c>
      <c r="B101" t="s">
        <v>3</v>
      </c>
      <c r="C101" t="s">
        <v>2</v>
      </c>
      <c r="D101" t="s">
        <v>12</v>
      </c>
      <c r="E101" s="3">
        <v>1.05</v>
      </c>
      <c r="F101" s="2">
        <v>-13.17583395728728</v>
      </c>
      <c r="G101" s="3">
        <f t="shared" si="171"/>
        <v>1.9964125765266072</v>
      </c>
      <c r="H101" s="3">
        <f t="shared" si="172"/>
        <v>3.7093759380315561E-3</v>
      </c>
      <c r="I101" s="3">
        <f t="shared" si="173"/>
        <v>6.4307421167493217E-2</v>
      </c>
      <c r="J101" s="3">
        <f t="shared" si="174"/>
        <v>2.7578852211279621</v>
      </c>
      <c r="K101" s="3">
        <f t="shared" si="175"/>
        <v>0.32071430816313651</v>
      </c>
      <c r="L101" s="3">
        <f t="shared" si="176"/>
        <v>1.062349238918328</v>
      </c>
      <c r="M101" s="3">
        <f t="shared" si="177"/>
        <v>6.7680060082086158E-2</v>
      </c>
      <c r="N101" s="3">
        <f t="shared" si="178"/>
        <v>0.51772075063888856</v>
      </c>
      <c r="O101" s="3">
        <f t="shared" si="179"/>
        <v>0.26252509816582759</v>
      </c>
      <c r="P101" s="3">
        <f t="shared" si="180"/>
        <v>0.57183967117446599</v>
      </c>
      <c r="Q101" s="3">
        <f t="shared" si="181"/>
        <v>0.76809546170854404</v>
      </c>
      <c r="R101" s="3">
        <f t="shared" si="182"/>
        <v>2.4412905329249668E-2</v>
      </c>
      <c r="S101" s="3">
        <f t="shared" si="183"/>
        <v>0.57439786864855868</v>
      </c>
      <c r="T101" s="3">
        <f t="shared" si="184"/>
        <v>0.10198692876543092</v>
      </c>
      <c r="U101" s="3">
        <f t="shared" si="185"/>
        <v>7.0472978013574661E-2</v>
      </c>
      <c r="V101" s="3">
        <f t="shared" si="186"/>
        <v>4.2579314762660303E-2</v>
      </c>
      <c r="W101" s="3">
        <f t="shared" si="187"/>
        <v>0.43116797123680861</v>
      </c>
      <c r="X101" s="3">
        <f t="shared" si="188"/>
        <v>0.20458120027886295</v>
      </c>
      <c r="Y101" s="3">
        <f t="shared" si="189"/>
        <v>0.66012134279656465</v>
      </c>
      <c r="Z101" s="3">
        <f t="shared" si="190"/>
        <v>0.53844454178731915</v>
      </c>
      <c r="AA101" s="3">
        <f t="shared" si="191"/>
        <v>0.43692013999814172</v>
      </c>
      <c r="AB101" s="3">
        <f t="shared" si="192"/>
        <v>0.60017426588840372</v>
      </c>
      <c r="AC101" s="3">
        <f t="shared" si="193"/>
        <v>0.56318441759226268</v>
      </c>
      <c r="AD101" s="3">
        <f t="shared" si="194"/>
        <v>0.27161656552589264</v>
      </c>
      <c r="AE101" s="3">
        <f t="shared" si="195"/>
        <v>0.94395536940847791</v>
      </c>
      <c r="AF101" s="3">
        <f t="shared" si="196"/>
        <v>0.12411468447603369</v>
      </c>
      <c r="AG101" s="3">
        <f t="shared" si="197"/>
        <v>0.44248697702573558</v>
      </c>
      <c r="AH101" s="3">
        <f t="shared" si="198"/>
        <v>9.0588745710626029E-2</v>
      </c>
      <c r="AI101" s="3">
        <f t="shared" si="199"/>
        <v>0.36954409794605603</v>
      </c>
      <c r="AJ101" s="3">
        <f t="shared" si="200"/>
        <v>0.2290344009789127</v>
      </c>
      <c r="AK101" s="3">
        <f t="shared" si="201"/>
        <v>0.12123364788898705</v>
      </c>
      <c r="AL101" s="3">
        <f t="shared" si="202"/>
        <v>0.24415065928048563</v>
      </c>
      <c r="AM101" s="3">
        <f t="shared" si="203"/>
        <v>0.44528512597518422</v>
      </c>
      <c r="AN101" s="3">
        <f t="shared" si="204"/>
        <v>4.3203330289674824E-2</v>
      </c>
      <c r="AO101" s="3">
        <f t="shared" si="205"/>
        <v>0.17193576351169959</v>
      </c>
      <c r="AP101" s="3">
        <f t="shared" si="206"/>
        <v>0.55184256498349704</v>
      </c>
      <c r="AQ101" s="3">
        <f t="shared" si="207"/>
        <v>0.49283784670764419</v>
      </c>
      <c r="AR101" s="3">
        <f t="shared" si="208"/>
        <v>3.5721175434844099E-3</v>
      </c>
      <c r="AS101" s="3">
        <f t="shared" si="209"/>
        <v>0.30486737597746405</v>
      </c>
      <c r="AT101" s="3">
        <f t="shared" si="210"/>
        <v>0.15229064918046475</v>
      </c>
      <c r="AV101" s="1"/>
      <c r="AW101" s="4">
        <f t="shared" si="211"/>
        <v>-11.179421380760672</v>
      </c>
      <c r="AX101" s="4">
        <f t="shared" si="212"/>
        <v>-13.172124581349248</v>
      </c>
      <c r="AY101" s="4">
        <f t="shared" si="213"/>
        <v>-13.111526536119786</v>
      </c>
      <c r="AZ101" s="4">
        <f t="shared" si="214"/>
        <v>-10.417948736159317</v>
      </c>
      <c r="BA101" s="4">
        <f t="shared" si="215"/>
        <v>-13.496548265450416</v>
      </c>
      <c r="BB101" s="4">
        <f t="shared" si="216"/>
        <v>-14.238183196205608</v>
      </c>
      <c r="BC101" s="4">
        <f t="shared" si="217"/>
        <v>-13.108153897205193</v>
      </c>
      <c r="BD101" s="4">
        <f t="shared" si="218"/>
        <v>-13.693554707926168</v>
      </c>
      <c r="BE101" s="4">
        <f t="shared" si="250"/>
        <v>-12.913308859121452</v>
      </c>
      <c r="BF101" s="4">
        <f t="shared" si="219"/>
        <v>-13.747673628461746</v>
      </c>
      <c r="BG101" s="4">
        <f t="shared" si="220"/>
        <v>-13.943929418995824</v>
      </c>
      <c r="BH101" s="4">
        <f t="shared" si="221"/>
        <v>-13.200246862616529</v>
      </c>
      <c r="BI101" s="4">
        <f t="shared" si="222"/>
        <v>-13.750231825935838</v>
      </c>
      <c r="BJ101" s="4">
        <f t="shared" si="223"/>
        <v>-13.073847028521849</v>
      </c>
      <c r="BK101" s="4">
        <f t="shared" si="224"/>
        <v>-13.246306935300854</v>
      </c>
      <c r="BL101" s="4">
        <f t="shared" si="225"/>
        <v>-13.21841327204994</v>
      </c>
      <c r="BM101" s="4">
        <f t="shared" si="226"/>
        <v>-13.607001928524088</v>
      </c>
      <c r="BN101" s="4">
        <f t="shared" si="227"/>
        <v>-13.380415157566143</v>
      </c>
      <c r="BO101" s="4">
        <f t="shared" si="228"/>
        <v>-13.835955300083844</v>
      </c>
      <c r="BP101" s="4">
        <f t="shared" si="229"/>
        <v>-13.714278499074599</v>
      </c>
      <c r="BQ101" s="4">
        <f t="shared" si="230"/>
        <v>-13.612754097285421</v>
      </c>
      <c r="BR101" s="4">
        <f t="shared" si="231"/>
        <v>-13.776008223175683</v>
      </c>
      <c r="BS101" s="4">
        <f t="shared" si="232"/>
        <v>-13.739018374879542</v>
      </c>
      <c r="BT101" s="4">
        <f t="shared" si="233"/>
        <v>-13.447450522813172</v>
      </c>
      <c r="BU101" s="4">
        <f t="shared" si="234"/>
        <v>-12.231878587878802</v>
      </c>
      <c r="BV101" s="4">
        <f t="shared" si="235"/>
        <v>-13.299948641763313</v>
      </c>
      <c r="BW101" s="4">
        <f t="shared" si="236"/>
        <v>-12.733346980261544</v>
      </c>
      <c r="BX101" s="4">
        <f t="shared" si="237"/>
        <v>-13.266422702997906</v>
      </c>
      <c r="BY101" s="4">
        <f t="shared" si="238"/>
        <v>-13.545378055233336</v>
      </c>
      <c r="BZ101" s="4">
        <f t="shared" si="239"/>
        <v>-12.946799556308367</v>
      </c>
      <c r="CA101" s="4">
        <f t="shared" si="240"/>
        <v>-13.054600309398293</v>
      </c>
      <c r="CB101" s="4">
        <f t="shared" si="241"/>
        <v>-12.931683298006794</v>
      </c>
      <c r="CC101" s="4">
        <f t="shared" si="242"/>
        <v>-12.730548831312095</v>
      </c>
      <c r="CD101" s="4">
        <f t="shared" si="243"/>
        <v>-13.219037287576954</v>
      </c>
      <c r="CE101" s="4">
        <f t="shared" si="244"/>
        <v>-13.00389819377558</v>
      </c>
      <c r="CF101" s="4">
        <f t="shared" si="245"/>
        <v>-12.623991392303783</v>
      </c>
      <c r="CG101" s="4">
        <f t="shared" si="246"/>
        <v>-12.682996110579635</v>
      </c>
      <c r="CH101" s="4">
        <f t="shared" si="247"/>
        <v>-13.179406074830764</v>
      </c>
      <c r="CI101" s="4">
        <f t="shared" si="248"/>
        <v>-12.870966581309816</v>
      </c>
      <c r="CJ101" s="4">
        <f t="shared" si="249"/>
        <v>-13.328124606467744</v>
      </c>
      <c r="CL101" t="s">
        <v>16</v>
      </c>
      <c r="CM101">
        <v>-225.935640622265</v>
      </c>
      <c r="CN101">
        <v>-150.40604390265</v>
      </c>
      <c r="CO101">
        <v>-75.511781178367002</v>
      </c>
      <c r="CP101">
        <v>-228.588063873772</v>
      </c>
      <c r="CQ101">
        <v>-152.30900771431001</v>
      </c>
      <c r="CR101">
        <v>-76.258065043659997</v>
      </c>
      <c r="CS101">
        <v>-229.05634627471099</v>
      </c>
      <c r="CT101">
        <v>-152.61740959232</v>
      </c>
      <c r="CU101">
        <v>-76.418042135717002</v>
      </c>
      <c r="CV101">
        <v>-227.64059585941999</v>
      </c>
      <c r="CW101">
        <v>-151.55957730476999</v>
      </c>
      <c r="CX101">
        <v>-76.064416497253006</v>
      </c>
      <c r="CY101">
        <v>-229.24347605140599</v>
      </c>
      <c r="CZ101">
        <v>-152.74721939242099</v>
      </c>
      <c r="DA101">
        <v>-76.474748541154995</v>
      </c>
      <c r="DB101">
        <v>-228.91701695494601</v>
      </c>
      <c r="DC101">
        <v>-152.50697515707199</v>
      </c>
      <c r="DD101">
        <v>-76.387351809601</v>
      </c>
      <c r="DE101">
        <v>-229.129157935238</v>
      </c>
      <c r="DF101">
        <v>-152.65130192063501</v>
      </c>
      <c r="DG101">
        <v>-76.456966842571006</v>
      </c>
      <c r="DH101">
        <v>-229.30882528698999</v>
      </c>
      <c r="DI101">
        <v>-152.84578970580699</v>
      </c>
      <c r="DJ101">
        <v>-76.441213513616006</v>
      </c>
      <c r="DK101">
        <v>-229.51151860820201</v>
      </c>
      <c r="DL101">
        <v>-153.006778745264</v>
      </c>
      <c r="DM101">
        <v>-76.484161196225998</v>
      </c>
      <c r="DN101">
        <v>-229.317684632045</v>
      </c>
      <c r="DO101">
        <v>-152.82246624345501</v>
      </c>
      <c r="DP101">
        <v>-76.473310077036999</v>
      </c>
      <c r="DQ101">
        <v>-229.09748796435801</v>
      </c>
      <c r="DR101">
        <v>-152.647106670536</v>
      </c>
      <c r="DS101">
        <v>-76.428160228772001</v>
      </c>
      <c r="DT101">
        <v>-229.15781144095999</v>
      </c>
      <c r="DU101">
        <v>-152.70159980472599</v>
      </c>
      <c r="DV101">
        <v>-76.435175704726007</v>
      </c>
      <c r="DW101">
        <v>-228.952560407264</v>
      </c>
      <c r="DX101">
        <v>-152.54500455267601</v>
      </c>
      <c r="DY101">
        <v>-76.385643466288002</v>
      </c>
      <c r="DZ101">
        <v>-229.10634306383901</v>
      </c>
      <c r="EA101">
        <v>-152.64473158470301</v>
      </c>
      <c r="EB101">
        <v>-76.440776978577006</v>
      </c>
      <c r="EC101">
        <v>-229.09610065412301</v>
      </c>
      <c r="ED101">
        <v>-152.63949442098399</v>
      </c>
      <c r="EE101">
        <v>-76.435496900236004</v>
      </c>
      <c r="EF101">
        <v>-229.09286369870799</v>
      </c>
      <c r="EG101">
        <v>-152.645277195788</v>
      </c>
      <c r="EH101">
        <v>-76.426521621397001</v>
      </c>
      <c r="EI101">
        <v>-229.292939136559</v>
      </c>
      <c r="EJ101">
        <v>-152.806937752431</v>
      </c>
      <c r="EK101">
        <v>-76.464317247189001</v>
      </c>
      <c r="EL101">
        <v>-229.25947791295999</v>
      </c>
      <c r="EM101">
        <v>-152.78683029339501</v>
      </c>
      <c r="EN101">
        <v>-76.451324571615004</v>
      </c>
      <c r="EO101">
        <v>-229.090499511638</v>
      </c>
      <c r="EP101">
        <v>-152.64542793310201</v>
      </c>
      <c r="EQ101">
        <v>-76.423022581189997</v>
      </c>
      <c r="ER101">
        <v>-229.081173603385</v>
      </c>
      <c r="ES101">
        <v>-152.643766350714</v>
      </c>
      <c r="ET101">
        <v>-76.415552159642004</v>
      </c>
      <c r="EU101">
        <v>-229.06822723505101</v>
      </c>
      <c r="EV101">
        <v>-152.64283962321099</v>
      </c>
      <c r="EW101">
        <v>-76.403694308236993</v>
      </c>
      <c r="EX101">
        <v>-229.088882227363</v>
      </c>
      <c r="EY101">
        <v>-152.622833720404</v>
      </c>
      <c r="EZ101">
        <v>-76.444095041357002</v>
      </c>
      <c r="FA101">
        <v>-229.112685368207</v>
      </c>
      <c r="FB101">
        <v>-152.65790029412699</v>
      </c>
      <c r="FC101">
        <v>-76.432890555550998</v>
      </c>
      <c r="FD101">
        <v>-229.1705137541</v>
      </c>
      <c r="FE101">
        <v>-152.7104374836</v>
      </c>
      <c r="FF101">
        <v>-76.438646394900005</v>
      </c>
      <c r="FG101">
        <v>-229.38799417082399</v>
      </c>
      <c r="FH101">
        <v>-152.88633526046999</v>
      </c>
      <c r="FI101">
        <v>-76.482166171857003</v>
      </c>
      <c r="FJ101">
        <v>-229.10741951470001</v>
      </c>
      <c r="FK101">
        <v>-152.64786661700001</v>
      </c>
      <c r="FL101">
        <v>-76.438358081299995</v>
      </c>
      <c r="FM101">
        <v>-229.303708928117</v>
      </c>
      <c r="FN101">
        <v>-152.801992359617</v>
      </c>
      <c r="FO101">
        <v>-76.481424689285006</v>
      </c>
      <c r="FP101">
        <v>-229.02793621301001</v>
      </c>
      <c r="FQ101">
        <v>-152.58235853949</v>
      </c>
      <c r="FR101">
        <v>-76.424436284102001</v>
      </c>
      <c r="FS101">
        <v>-228.96786371293999</v>
      </c>
      <c r="FT101">
        <v>-152.55878270466499</v>
      </c>
      <c r="FU101">
        <v>-76.387495075225004</v>
      </c>
      <c r="FV101">
        <v>-229.07077654430799</v>
      </c>
      <c r="FW101">
        <v>-152.62417279181599</v>
      </c>
      <c r="FX101">
        <v>-76.425971714959005</v>
      </c>
      <c r="FY101">
        <v>-228.97914939421</v>
      </c>
      <c r="FZ101">
        <v>-152.55449043650501</v>
      </c>
      <c r="GA101">
        <v>-76.403855128743999</v>
      </c>
      <c r="GB101">
        <v>-228.77723263674801</v>
      </c>
      <c r="GC101">
        <v>-152.39495339720199</v>
      </c>
      <c r="GD101">
        <v>-76.361671291302997</v>
      </c>
      <c r="GE101">
        <v>-228.93605425282701</v>
      </c>
      <c r="GF101">
        <v>-152.51342382241901</v>
      </c>
      <c r="GG101">
        <v>-76.402343010327002</v>
      </c>
      <c r="GH101">
        <v>-229.11706638108799</v>
      </c>
      <c r="GI101">
        <v>-152.665225264474</v>
      </c>
      <c r="GJ101">
        <v>-76.430775240659003</v>
      </c>
      <c r="GK101">
        <v>-228.75673714999999</v>
      </c>
      <c r="GL101">
        <v>-152.37763053</v>
      </c>
      <c r="GM101">
        <v>-76.358383590000003</v>
      </c>
      <c r="GN101">
        <v>-228.90010128</v>
      </c>
      <c r="GO101">
        <v>-152.45874989999999</v>
      </c>
      <c r="GP101">
        <v>-76.421233770000001</v>
      </c>
      <c r="GQ101">
        <v>-228.92121116999999</v>
      </c>
      <c r="GR101">
        <v>-152.48397193</v>
      </c>
      <c r="GS101">
        <v>-76.417027599999997</v>
      </c>
      <c r="GT101">
        <v>-229.27409334629999</v>
      </c>
      <c r="GU101">
        <v>-152.7672206371</v>
      </c>
      <c r="GV101">
        <v>-76.485869989600005</v>
      </c>
      <c r="GW101">
        <v>-228.73761363</v>
      </c>
      <c r="GX101">
        <v>-152.36183105999999</v>
      </c>
      <c r="GY101">
        <v>-76.355271380000005</v>
      </c>
      <c r="GZ101">
        <v>-228.954006527638</v>
      </c>
      <c r="HA101">
        <v>-152.53382712953999</v>
      </c>
      <c r="HB101">
        <v>-76.398939680441998</v>
      </c>
    </row>
    <row r="102" spans="1:210" ht="17" x14ac:dyDescent="0.25">
      <c r="A102" s="5">
        <v>11</v>
      </c>
      <c r="B102" t="s">
        <v>3</v>
      </c>
      <c r="C102" t="s">
        <v>2</v>
      </c>
      <c r="D102" t="s">
        <v>12</v>
      </c>
      <c r="E102" s="3">
        <v>1.1000000000000001</v>
      </c>
      <c r="F102" s="2">
        <v>-13.083782641595445</v>
      </c>
      <c r="G102" s="3">
        <f t="shared" si="171"/>
        <v>1.7197717196849744</v>
      </c>
      <c r="H102" s="3">
        <f t="shared" si="172"/>
        <v>0.1543654101551688</v>
      </c>
      <c r="I102" s="3">
        <f t="shared" si="173"/>
        <v>7.8493589318396673E-2</v>
      </c>
      <c r="J102" s="3">
        <f t="shared" si="174"/>
        <v>2.5846974522984976</v>
      </c>
      <c r="K102" s="3">
        <f t="shared" si="175"/>
        <v>0.16460067870925421</v>
      </c>
      <c r="L102" s="3">
        <f t="shared" si="176"/>
        <v>0.91873513936661411</v>
      </c>
      <c r="M102" s="3">
        <f t="shared" si="177"/>
        <v>0.18575367896561445</v>
      </c>
      <c r="N102" s="3">
        <f t="shared" si="178"/>
        <v>0.5355258024323426</v>
      </c>
      <c r="O102" s="3">
        <f t="shared" si="179"/>
        <v>0.25958801049058522</v>
      </c>
      <c r="P102" s="3">
        <f t="shared" si="180"/>
        <v>0.39905454441250932</v>
      </c>
      <c r="Q102" s="3">
        <f t="shared" si="181"/>
        <v>0.65805878619103275</v>
      </c>
      <c r="R102" s="3">
        <f t="shared" si="182"/>
        <v>3.5517445810459236E-2</v>
      </c>
      <c r="S102" s="3">
        <f t="shared" si="183"/>
        <v>0.47023235587717949</v>
      </c>
      <c r="T102" s="3">
        <f t="shared" si="184"/>
        <v>0.18127468620978249</v>
      </c>
      <c r="U102" s="3">
        <f t="shared" si="185"/>
        <v>2.3213676445926978E-2</v>
      </c>
      <c r="V102" s="3">
        <f t="shared" si="186"/>
        <v>2.3681635193675277E-3</v>
      </c>
      <c r="W102" s="3">
        <f t="shared" si="187"/>
        <v>0.28038867641759957</v>
      </c>
      <c r="X102" s="3">
        <f t="shared" si="188"/>
        <v>8.4770091044898521E-2</v>
      </c>
      <c r="Y102" s="3">
        <f t="shared" si="189"/>
        <v>0.5647450154919067</v>
      </c>
      <c r="Z102" s="3">
        <f t="shared" si="190"/>
        <v>0.46218879980558469</v>
      </c>
      <c r="AA102" s="3">
        <f t="shared" si="191"/>
        <v>0.38573153942917671</v>
      </c>
      <c r="AB102" s="3">
        <f t="shared" si="192"/>
        <v>0.50839904239323275</v>
      </c>
      <c r="AC102" s="3">
        <f t="shared" si="193"/>
        <v>0.47915549390797629</v>
      </c>
      <c r="AD102" s="3">
        <f t="shared" si="194"/>
        <v>0.26378575084755695</v>
      </c>
      <c r="AE102" s="3">
        <f t="shared" si="195"/>
        <v>0.96693196234604173</v>
      </c>
      <c r="AF102" s="3">
        <f t="shared" si="196"/>
        <v>0.14501269794775595</v>
      </c>
      <c r="AG102" s="3">
        <f t="shared" si="197"/>
        <v>0.42960116862194297</v>
      </c>
      <c r="AH102" s="3">
        <f t="shared" si="198"/>
        <v>3.9743711636285539E-2</v>
      </c>
      <c r="AI102" s="3">
        <f t="shared" si="199"/>
        <v>0.29786671170482748</v>
      </c>
      <c r="AJ102" s="3">
        <f t="shared" si="200"/>
        <v>0.22794523276164647</v>
      </c>
      <c r="AK102" s="3">
        <f t="shared" si="201"/>
        <v>0.12289881904431077</v>
      </c>
      <c r="AL102" s="3">
        <f t="shared" si="202"/>
        <v>0.24477736246505089</v>
      </c>
      <c r="AM102" s="3">
        <f t="shared" si="203"/>
        <v>0.4598302414856601</v>
      </c>
      <c r="AN102" s="3">
        <f t="shared" si="204"/>
        <v>5.458312697482981E-3</v>
      </c>
      <c r="AO102" s="3">
        <f t="shared" si="205"/>
        <v>0.16819385974485357</v>
      </c>
      <c r="AP102" s="3">
        <f t="shared" si="206"/>
        <v>0.55010869162228104</v>
      </c>
      <c r="AQ102" s="3">
        <f t="shared" si="207"/>
        <v>0.49404699289970466</v>
      </c>
      <c r="AR102" s="3">
        <f t="shared" si="208"/>
        <v>3.9541531746323244E-4</v>
      </c>
      <c r="AS102" s="3">
        <f t="shared" si="209"/>
        <v>0.30190358399257811</v>
      </c>
      <c r="AT102" s="3">
        <f t="shared" si="210"/>
        <v>0.11687427653956206</v>
      </c>
      <c r="AV102" s="1"/>
      <c r="AW102" s="4">
        <f t="shared" si="211"/>
        <v>-11.36401092191047</v>
      </c>
      <c r="AX102" s="4">
        <f t="shared" si="212"/>
        <v>-13.238148051750613</v>
      </c>
      <c r="AY102" s="4">
        <f t="shared" si="213"/>
        <v>-13.005289052277048</v>
      </c>
      <c r="AZ102" s="4">
        <f t="shared" si="214"/>
        <v>-10.499085189296947</v>
      </c>
      <c r="BA102" s="4">
        <f t="shared" si="215"/>
        <v>-13.248383320304699</v>
      </c>
      <c r="BB102" s="4">
        <f t="shared" si="216"/>
        <v>-14.002517780962059</v>
      </c>
      <c r="BC102" s="4">
        <f t="shared" si="217"/>
        <v>-12.89802896262983</v>
      </c>
      <c r="BD102" s="4">
        <f t="shared" si="218"/>
        <v>-13.619308444027787</v>
      </c>
      <c r="BE102" s="4">
        <f t="shared" si="250"/>
        <v>-12.824194631104859</v>
      </c>
      <c r="BF102" s="4">
        <f t="shared" si="219"/>
        <v>-13.482837186007954</v>
      </c>
      <c r="BG102" s="4">
        <f t="shared" si="220"/>
        <v>-13.741841427786477</v>
      </c>
      <c r="BH102" s="4">
        <f t="shared" si="221"/>
        <v>-13.119300087405904</v>
      </c>
      <c r="BI102" s="4">
        <f t="shared" si="222"/>
        <v>-13.554014997472624</v>
      </c>
      <c r="BJ102" s="4">
        <f t="shared" si="223"/>
        <v>-12.902507955385662</v>
      </c>
      <c r="BK102" s="4">
        <f t="shared" si="224"/>
        <v>-13.060568965149518</v>
      </c>
      <c r="BL102" s="4">
        <f t="shared" si="225"/>
        <v>-13.081414478076077</v>
      </c>
      <c r="BM102" s="4">
        <f t="shared" si="226"/>
        <v>-13.364171318013044</v>
      </c>
      <c r="BN102" s="4">
        <f t="shared" si="227"/>
        <v>-13.168552732640343</v>
      </c>
      <c r="BO102" s="4">
        <f t="shared" si="228"/>
        <v>-13.648527657087351</v>
      </c>
      <c r="BP102" s="4">
        <f t="shared" si="229"/>
        <v>-13.545971441401029</v>
      </c>
      <c r="BQ102" s="4">
        <f t="shared" si="230"/>
        <v>-13.469514181024621</v>
      </c>
      <c r="BR102" s="4">
        <f t="shared" si="231"/>
        <v>-13.592181683988677</v>
      </c>
      <c r="BS102" s="4">
        <f t="shared" si="232"/>
        <v>-13.562938135503421</v>
      </c>
      <c r="BT102" s="4">
        <f t="shared" si="233"/>
        <v>-13.347568392443002</v>
      </c>
      <c r="BU102" s="4">
        <f t="shared" si="234"/>
        <v>-12.116850679249403</v>
      </c>
      <c r="BV102" s="4">
        <f t="shared" si="235"/>
        <v>-13.228795339543201</v>
      </c>
      <c r="BW102" s="4">
        <f t="shared" si="236"/>
        <v>-12.654181472973502</v>
      </c>
      <c r="BX102" s="4">
        <f t="shared" si="237"/>
        <v>-13.12352635323173</v>
      </c>
      <c r="BY102" s="4">
        <f t="shared" si="238"/>
        <v>-13.381649353300272</v>
      </c>
      <c r="BZ102" s="4">
        <f t="shared" si="239"/>
        <v>-12.855837408833798</v>
      </c>
      <c r="CA102" s="4">
        <f t="shared" si="240"/>
        <v>-12.960883822551134</v>
      </c>
      <c r="CB102" s="4">
        <f t="shared" si="241"/>
        <v>-12.839005279130394</v>
      </c>
      <c r="CC102" s="4">
        <f t="shared" si="242"/>
        <v>-12.623952400109784</v>
      </c>
      <c r="CD102" s="4">
        <f t="shared" si="243"/>
        <v>-13.078324328897962</v>
      </c>
      <c r="CE102" s="4">
        <f t="shared" si="244"/>
        <v>-12.915588781850591</v>
      </c>
      <c r="CF102" s="4">
        <f t="shared" si="245"/>
        <v>-12.533673949973164</v>
      </c>
      <c r="CG102" s="4">
        <f t="shared" si="246"/>
        <v>-12.58973564869574</v>
      </c>
      <c r="CH102" s="4">
        <f t="shared" si="247"/>
        <v>-13.084178056912908</v>
      </c>
      <c r="CI102" s="4">
        <f t="shared" si="248"/>
        <v>-12.781879057602866</v>
      </c>
      <c r="CJ102" s="4">
        <f t="shared" si="249"/>
        <v>-13.200656918135007</v>
      </c>
      <c r="CL102" t="s">
        <v>15</v>
      </c>
      <c r="CM102">
        <v>-225.93573157719899</v>
      </c>
      <c r="CN102">
        <v>-150.40594005885501</v>
      </c>
      <c r="CO102">
        <v>-75.511681814949995</v>
      </c>
      <c r="CP102">
        <v>-228.58791270107</v>
      </c>
      <c r="CQ102">
        <v>-152.308961523265</v>
      </c>
      <c r="CR102">
        <v>-76.257854846910007</v>
      </c>
      <c r="CS102">
        <v>-229.05614400098699</v>
      </c>
      <c r="CT102">
        <v>-152.61739363118599</v>
      </c>
      <c r="CU102">
        <v>-76.418025123326998</v>
      </c>
      <c r="CV102">
        <v>-227.64072491634201</v>
      </c>
      <c r="CW102">
        <v>-151.55957659491199</v>
      </c>
      <c r="CX102">
        <v>-76.064416964870006</v>
      </c>
      <c r="CY102">
        <v>-229.243083607491</v>
      </c>
      <c r="CZ102">
        <v>-152.747218663377</v>
      </c>
      <c r="DA102">
        <v>-76.474752302281004</v>
      </c>
      <c r="DB102">
        <v>-228.916643388979</v>
      </c>
      <c r="DC102">
        <v>-152.50697385668599</v>
      </c>
      <c r="DD102">
        <v>-76.387355100749005</v>
      </c>
      <c r="DE102">
        <v>-229.128826932549</v>
      </c>
      <c r="DF102">
        <v>-152.651301015039</v>
      </c>
      <c r="DG102">
        <v>-76.456971600862005</v>
      </c>
      <c r="DH102">
        <v>-229.30870157818899</v>
      </c>
      <c r="DI102">
        <v>-152.845784658215</v>
      </c>
      <c r="DJ102">
        <v>-76.441213171355002</v>
      </c>
      <c r="DK102">
        <v>-229.51137101630101</v>
      </c>
      <c r="DL102">
        <v>-153.00677367098601</v>
      </c>
      <c r="DM102">
        <v>-76.484160691159005</v>
      </c>
      <c r="DN102">
        <v>-229.31726415345099</v>
      </c>
      <c r="DO102">
        <v>-152.82246486261599</v>
      </c>
      <c r="DP102">
        <v>-76.473313023000003</v>
      </c>
      <c r="DQ102">
        <v>-229.09716617816599</v>
      </c>
      <c r="DR102">
        <v>-152.64710547015</v>
      </c>
      <c r="DS102">
        <v>-76.428161690666002</v>
      </c>
      <c r="DT102">
        <v>-229.15768053416599</v>
      </c>
      <c r="DU102">
        <v>-152.70159759472901</v>
      </c>
      <c r="DV102">
        <v>-76.435176004821002</v>
      </c>
      <c r="DW102">
        <v>-228.95224851507601</v>
      </c>
      <c r="DX102">
        <v>-152.54500365771801</v>
      </c>
      <c r="DY102">
        <v>-76.385645160465003</v>
      </c>
      <c r="DZ102">
        <v>-229.106072325875</v>
      </c>
      <c r="EA102">
        <v>-152.64473074961501</v>
      </c>
      <c r="EB102">
        <v>-76.440780121882995</v>
      </c>
      <c r="EC102">
        <v>-229.0958071247</v>
      </c>
      <c r="ED102">
        <v>-152.63949356035101</v>
      </c>
      <c r="EE102">
        <v>-76.435500223730003</v>
      </c>
      <c r="EF102">
        <v>-229.092646287631</v>
      </c>
      <c r="EG102">
        <v>-152.64527651343101</v>
      </c>
      <c r="EH102">
        <v>-76.426523214143003</v>
      </c>
      <c r="EI102">
        <v>-229.29255339145499</v>
      </c>
      <c r="EJ102">
        <v>-152.806936578293</v>
      </c>
      <c r="EK102">
        <v>-76.464319651417</v>
      </c>
      <c r="EL102">
        <v>-229.25914097007899</v>
      </c>
      <c r="EM102">
        <v>-152.78682939159</v>
      </c>
      <c r="EN102">
        <v>-76.451326154789996</v>
      </c>
      <c r="EO102">
        <v>-229.09020087384701</v>
      </c>
      <c r="EP102">
        <v>-152.64542687064201</v>
      </c>
      <c r="EQ102">
        <v>-76.423023690807995</v>
      </c>
      <c r="ER102">
        <v>-229.08090519814601</v>
      </c>
      <c r="ES102">
        <v>-152.64376551081401</v>
      </c>
      <c r="ET102">
        <v>-76.415552808661005</v>
      </c>
      <c r="EU102">
        <v>-229.06799828057899</v>
      </c>
      <c r="EV102">
        <v>-152.64283906140901</v>
      </c>
      <c r="EW102">
        <v>-76.403694182894</v>
      </c>
      <c r="EX102">
        <v>-229.08859188704699</v>
      </c>
      <c r="EY102">
        <v>-152.62283294311001</v>
      </c>
      <c r="EZ102">
        <v>-76.444098424559996</v>
      </c>
      <c r="FA102">
        <v>-229.11240625279601</v>
      </c>
      <c r="FB102">
        <v>-152.65789960309101</v>
      </c>
      <c r="FC102">
        <v>-76.432892732886998</v>
      </c>
      <c r="FD102">
        <v>-229.17035301850001</v>
      </c>
      <c r="FE102">
        <v>-152.7104365006</v>
      </c>
      <c r="FF102">
        <v>-76.438645814599994</v>
      </c>
      <c r="FG102">
        <v>-229.38781267961701</v>
      </c>
      <c r="FH102">
        <v>-152.886334535505</v>
      </c>
      <c r="FI102">
        <v>-76.482168714248004</v>
      </c>
      <c r="FJ102">
        <v>-229.1073035453</v>
      </c>
      <c r="FK102">
        <v>-152.64786496950001</v>
      </c>
      <c r="FL102">
        <v>-76.438357149400005</v>
      </c>
      <c r="FM102">
        <v>-229.30358375571899</v>
      </c>
      <c r="FN102">
        <v>-152.80199125206201</v>
      </c>
      <c r="FO102">
        <v>-76.481426782702997</v>
      </c>
      <c r="FP102">
        <v>-229.02770123452601</v>
      </c>
      <c r="FQ102">
        <v>-152.58235386495201</v>
      </c>
      <c r="FR102">
        <v>-76.424433699974998</v>
      </c>
      <c r="FS102">
        <v>-228.96759874763899</v>
      </c>
      <c r="FT102">
        <v>-152.55878020144499</v>
      </c>
      <c r="FU102">
        <v>-76.387493531428007</v>
      </c>
      <c r="FV102">
        <v>-229.070624556642</v>
      </c>
      <c r="FW102">
        <v>-152.624168293276</v>
      </c>
      <c r="FX102">
        <v>-76.425969183236006</v>
      </c>
      <c r="FY102">
        <v>-228.97898332434599</v>
      </c>
      <c r="FZ102">
        <v>-152.554482192395</v>
      </c>
      <c r="GA102">
        <v>-76.403846649711994</v>
      </c>
      <c r="GB102">
        <v>-228.777068870905</v>
      </c>
      <c r="GC102">
        <v>-152.39494499837099</v>
      </c>
      <c r="GD102">
        <v>-76.361663616108999</v>
      </c>
      <c r="GE102">
        <v>-228.93586904224699</v>
      </c>
      <c r="GF102">
        <v>-152.513415775608</v>
      </c>
      <c r="GG102">
        <v>-76.402335718776996</v>
      </c>
      <c r="GH102">
        <v>-229.116825381865</v>
      </c>
      <c r="GI102">
        <v>-152.66521670010599</v>
      </c>
      <c r="GJ102">
        <v>-76.430767046168</v>
      </c>
      <c r="GK102">
        <v>-228.75657430999999</v>
      </c>
      <c r="GL102">
        <v>-152.37762079999999</v>
      </c>
      <c r="GM102">
        <v>-76.358371210000001</v>
      </c>
      <c r="GN102">
        <v>-228.89990208</v>
      </c>
      <c r="GO102">
        <v>-152.45872499999999</v>
      </c>
      <c r="GP102">
        <v>-76.421203399999996</v>
      </c>
      <c r="GQ102">
        <v>-228.92101395</v>
      </c>
      <c r="GR102">
        <v>-152.48395026</v>
      </c>
      <c r="GS102">
        <v>-76.417000669999993</v>
      </c>
      <c r="GT102">
        <v>-229.27392838820001</v>
      </c>
      <c r="GU102">
        <v>-152.7672150953</v>
      </c>
      <c r="GV102">
        <v>-76.485862328799996</v>
      </c>
      <c r="GW102">
        <v>-228.73744966000001</v>
      </c>
      <c r="GX102">
        <v>-152.36182127999999</v>
      </c>
      <c r="GY102">
        <v>-76.355259160000003</v>
      </c>
      <c r="GZ102">
        <v>-228.95379064353801</v>
      </c>
      <c r="HA102">
        <v>-152.53382053087299</v>
      </c>
      <c r="HB102">
        <v>-76.398933527691995</v>
      </c>
    </row>
    <row r="103" spans="1:210" ht="17" x14ac:dyDescent="0.25">
      <c r="A103" s="5">
        <v>11</v>
      </c>
      <c r="B103" t="s">
        <v>3</v>
      </c>
      <c r="C103" t="s">
        <v>2</v>
      </c>
      <c r="D103" t="s">
        <v>12</v>
      </c>
      <c r="E103" s="3">
        <v>1.25</v>
      </c>
      <c r="F103" s="2">
        <v>-12.274616175957799</v>
      </c>
      <c r="G103" s="3">
        <f t="shared" si="171"/>
        <v>1.2115150194986981</v>
      </c>
      <c r="H103" s="3">
        <f t="shared" si="172"/>
        <v>0.45202059109524306</v>
      </c>
      <c r="I103" s="3">
        <f t="shared" si="173"/>
        <v>4.7730310316897118E-2</v>
      </c>
      <c r="J103" s="3">
        <f t="shared" si="174"/>
        <v>2.2231670213862014</v>
      </c>
      <c r="K103" s="3">
        <f t="shared" si="175"/>
        <v>0.19854350127539711</v>
      </c>
      <c r="L103" s="3">
        <f t="shared" si="176"/>
        <v>0.58397049883692631</v>
      </c>
      <c r="M103" s="3">
        <f t="shared" si="177"/>
        <v>0.47099459519954401</v>
      </c>
      <c r="N103" s="3">
        <f t="shared" si="178"/>
        <v>0.54390611942277189</v>
      </c>
      <c r="O103" s="3">
        <f t="shared" si="179"/>
        <v>0.28847660030452715</v>
      </c>
      <c r="P103" s="3">
        <f t="shared" si="180"/>
        <v>5.1899221239732896E-3</v>
      </c>
      <c r="Q103" s="3">
        <f t="shared" si="181"/>
        <v>0.42666039264724454</v>
      </c>
      <c r="R103" s="3">
        <f t="shared" si="182"/>
        <v>4.1628301903864795E-2</v>
      </c>
      <c r="S103" s="3">
        <f t="shared" si="183"/>
        <v>0.22760399397278874</v>
      </c>
      <c r="T103" s="3">
        <f t="shared" si="184"/>
        <v>0.38356441692721965</v>
      </c>
      <c r="U103" s="3">
        <f t="shared" si="185"/>
        <v>0.25675802193643626</v>
      </c>
      <c r="V103" s="3">
        <f t="shared" si="186"/>
        <v>0.13215971931460402</v>
      </c>
      <c r="W103" s="3">
        <f t="shared" si="187"/>
        <v>6.2172729472859345E-2</v>
      </c>
      <c r="X103" s="3">
        <f t="shared" si="188"/>
        <v>0.18569231943892639</v>
      </c>
      <c r="Y103" s="3">
        <f t="shared" si="189"/>
        <v>0.36204573128146755</v>
      </c>
      <c r="Z103" s="3">
        <f t="shared" si="190"/>
        <v>0.2960721077375652</v>
      </c>
      <c r="AA103" s="3">
        <f t="shared" si="191"/>
        <v>0.26489054132300716</v>
      </c>
      <c r="AB103" s="3">
        <f t="shared" si="192"/>
        <v>0.27300776074480382</v>
      </c>
      <c r="AC103" s="3">
        <f t="shared" si="193"/>
        <v>0.28638207276392968</v>
      </c>
      <c r="AD103" s="3">
        <f t="shared" si="194"/>
        <v>0.24099968210953904</v>
      </c>
      <c r="AE103" s="3">
        <f t="shared" si="195"/>
        <v>1.0281066915482402</v>
      </c>
      <c r="AF103" s="3">
        <f t="shared" si="196"/>
        <v>0.17367964718493489</v>
      </c>
      <c r="AG103" s="3">
        <f t="shared" si="197"/>
        <v>0.42182296458162583</v>
      </c>
      <c r="AH103" s="3">
        <f t="shared" si="198"/>
        <v>8.4376252666899632E-2</v>
      </c>
      <c r="AI103" s="3">
        <f t="shared" si="199"/>
        <v>0.13487721447306456</v>
      </c>
      <c r="AJ103" s="3">
        <f t="shared" si="200"/>
        <v>0.22493165375739821</v>
      </c>
      <c r="AK103" s="3">
        <f t="shared" si="201"/>
        <v>0.12118005819736588</v>
      </c>
      <c r="AL103" s="3">
        <f t="shared" si="202"/>
        <v>0.25187460998758837</v>
      </c>
      <c r="AM103" s="3">
        <f t="shared" si="203"/>
        <v>0.49868965794066611</v>
      </c>
      <c r="AN103" s="3">
        <f t="shared" si="204"/>
        <v>0.13168394097709779</v>
      </c>
      <c r="AO103" s="3">
        <f t="shared" si="205"/>
        <v>0.16504452158216054</v>
      </c>
      <c r="AP103" s="3">
        <f t="shared" si="206"/>
        <v>0.54174474951562601</v>
      </c>
      <c r="AQ103" s="3">
        <f t="shared" si="207"/>
        <v>0.49237857715469957</v>
      </c>
      <c r="AR103" s="3">
        <f t="shared" si="208"/>
        <v>7.7862483079176315E-3</v>
      </c>
      <c r="AS103" s="3">
        <f t="shared" si="209"/>
        <v>0.29780043139122192</v>
      </c>
      <c r="AT103" s="3">
        <f t="shared" si="210"/>
        <v>3.730579496648545E-2</v>
      </c>
      <c r="AV103" s="1"/>
      <c r="AW103" s="4">
        <f t="shared" si="211"/>
        <v>-11.063101156459101</v>
      </c>
      <c r="AX103" s="4">
        <f t="shared" si="212"/>
        <v>-12.726636767053042</v>
      </c>
      <c r="AY103" s="4">
        <f t="shared" si="213"/>
        <v>-12.226885865640902</v>
      </c>
      <c r="AZ103" s="4">
        <f t="shared" si="214"/>
        <v>-10.051449154571598</v>
      </c>
      <c r="BA103" s="4">
        <f t="shared" si="215"/>
        <v>-12.076072674682402</v>
      </c>
      <c r="BB103" s="4">
        <f t="shared" si="216"/>
        <v>-12.858586674794726</v>
      </c>
      <c r="BC103" s="4">
        <f t="shared" si="217"/>
        <v>-11.803621580758255</v>
      </c>
      <c r="BD103" s="4">
        <f t="shared" si="218"/>
        <v>-12.818522295380571</v>
      </c>
      <c r="BE103" s="4">
        <f t="shared" si="250"/>
        <v>-11.986139575653272</v>
      </c>
      <c r="BF103" s="4">
        <f t="shared" si="219"/>
        <v>-12.279806098081773</v>
      </c>
      <c r="BG103" s="4">
        <f t="shared" si="220"/>
        <v>-12.701276568605044</v>
      </c>
      <c r="BH103" s="4">
        <f t="shared" si="221"/>
        <v>-12.316244477861664</v>
      </c>
      <c r="BI103" s="4">
        <f t="shared" si="222"/>
        <v>-12.502220169930588</v>
      </c>
      <c r="BJ103" s="4">
        <f t="shared" si="223"/>
        <v>-11.89105175903058</v>
      </c>
      <c r="BK103" s="4">
        <f t="shared" si="224"/>
        <v>-12.017858154021363</v>
      </c>
      <c r="BL103" s="4">
        <f t="shared" si="225"/>
        <v>-12.142456456643195</v>
      </c>
      <c r="BM103" s="4">
        <f t="shared" si="226"/>
        <v>-12.21244344648494</v>
      </c>
      <c r="BN103" s="4">
        <f t="shared" si="227"/>
        <v>-12.088923856518873</v>
      </c>
      <c r="BO103" s="4">
        <f t="shared" si="228"/>
        <v>-12.636661907239267</v>
      </c>
      <c r="BP103" s="4">
        <f t="shared" si="229"/>
        <v>-12.570688283695365</v>
      </c>
      <c r="BQ103" s="4">
        <f t="shared" si="230"/>
        <v>-12.539506717280807</v>
      </c>
      <c r="BR103" s="4">
        <f t="shared" si="231"/>
        <v>-12.547623936702603</v>
      </c>
      <c r="BS103" s="4">
        <f t="shared" si="232"/>
        <v>-12.560998248721729</v>
      </c>
      <c r="BT103" s="4">
        <f t="shared" si="233"/>
        <v>-12.515615858067338</v>
      </c>
      <c r="BU103" s="4">
        <f t="shared" si="234"/>
        <v>-11.246509484409559</v>
      </c>
      <c r="BV103" s="4">
        <f t="shared" si="235"/>
        <v>-12.448295823142734</v>
      </c>
      <c r="BW103" s="4">
        <f t="shared" si="236"/>
        <v>-11.852793211376174</v>
      </c>
      <c r="BX103" s="4">
        <f t="shared" si="237"/>
        <v>-12.1902399232909</v>
      </c>
      <c r="BY103" s="4">
        <f t="shared" si="238"/>
        <v>-12.409493390430864</v>
      </c>
      <c r="BZ103" s="4">
        <f t="shared" si="239"/>
        <v>-12.049684522200401</v>
      </c>
      <c r="CA103" s="4">
        <f t="shared" si="240"/>
        <v>-12.153436117760434</v>
      </c>
      <c r="CB103" s="4">
        <f t="shared" si="241"/>
        <v>-12.022741565970211</v>
      </c>
      <c r="CC103" s="4">
        <f t="shared" si="242"/>
        <v>-11.775926518017133</v>
      </c>
      <c r="CD103" s="4">
        <f t="shared" si="243"/>
        <v>-12.142932234980702</v>
      </c>
      <c r="CE103" s="4">
        <f t="shared" si="244"/>
        <v>-12.109571654375639</v>
      </c>
      <c r="CF103" s="4">
        <f t="shared" si="245"/>
        <v>-11.732871426442173</v>
      </c>
      <c r="CG103" s="4">
        <f t="shared" si="246"/>
        <v>-11.7822375988031</v>
      </c>
      <c r="CH103" s="4">
        <f t="shared" si="247"/>
        <v>-12.266829927649882</v>
      </c>
      <c r="CI103" s="4">
        <f t="shared" si="248"/>
        <v>-11.976815744566577</v>
      </c>
      <c r="CJ103" s="4">
        <f t="shared" si="249"/>
        <v>-12.311921970924285</v>
      </c>
      <c r="CL103" t="s">
        <v>14</v>
      </c>
      <c r="CM103">
        <v>-225.93471167447299</v>
      </c>
      <c r="CN103">
        <v>-150.40562256934001</v>
      </c>
      <c r="CO103">
        <v>-75.511458931953996</v>
      </c>
      <c r="CP103">
        <v>-228.58645877660001</v>
      </c>
      <c r="CQ103">
        <v>-152.30883774243799</v>
      </c>
      <c r="CR103">
        <v>-76.257339848352004</v>
      </c>
      <c r="CS103">
        <v>-229.05481269510599</v>
      </c>
      <c r="CT103">
        <v>-152.617351311882</v>
      </c>
      <c r="CU103">
        <v>-76.417976601136004</v>
      </c>
      <c r="CV103">
        <v>-227.640016958437</v>
      </c>
      <c r="CW103">
        <v>-151.55957491637199</v>
      </c>
      <c r="CX103">
        <v>-76.064424038903994</v>
      </c>
      <c r="CY103">
        <v>-229.241219713942</v>
      </c>
      <c r="CZ103">
        <v>-152.74721713077801</v>
      </c>
      <c r="DA103">
        <v>-76.474758137183997</v>
      </c>
      <c r="DB103">
        <v>-228.91482283628801</v>
      </c>
      <c r="DC103">
        <v>-152.50697085339701</v>
      </c>
      <c r="DD103">
        <v>-76.387360521527</v>
      </c>
      <c r="DE103">
        <v>-229.12708667148499</v>
      </c>
      <c r="DF103">
        <v>-152.65129888488801</v>
      </c>
      <c r="DG103">
        <v>-76.456977519054007</v>
      </c>
      <c r="DH103">
        <v>-229.30741924991801</v>
      </c>
      <c r="DI103">
        <v>-152.84577468926</v>
      </c>
      <c r="DJ103">
        <v>-76.441216945944007</v>
      </c>
      <c r="DK103">
        <v>-229.51003003732001</v>
      </c>
      <c r="DL103">
        <v>-153.0067640895</v>
      </c>
      <c r="DM103">
        <v>-76.484164819349999</v>
      </c>
      <c r="DN103">
        <v>-229.315347426697</v>
      </c>
      <c r="DO103">
        <v>-152.822461387299</v>
      </c>
      <c r="DP103">
        <v>-76.473316923555004</v>
      </c>
      <c r="DQ103">
        <v>-229.09551039298199</v>
      </c>
      <c r="DR103">
        <v>-152.64710266447301</v>
      </c>
      <c r="DS103">
        <v>-76.428166956745997</v>
      </c>
      <c r="DT103">
        <v>-229.15639439465099</v>
      </c>
      <c r="DU103">
        <v>-152.70158934871699</v>
      </c>
      <c r="DV103">
        <v>-76.435177861838994</v>
      </c>
      <c r="DW103">
        <v>-228.950576350425</v>
      </c>
      <c r="DX103">
        <v>-152.54500171941299</v>
      </c>
      <c r="DY103">
        <v>-76.385651075799004</v>
      </c>
      <c r="DZ103">
        <v>-229.104464920673</v>
      </c>
      <c r="EA103">
        <v>-152.64472887737099</v>
      </c>
      <c r="EB103">
        <v>-76.440786446906998</v>
      </c>
      <c r="EC103">
        <v>-229.09414967745201</v>
      </c>
      <c r="ED103">
        <v>-152.639491631358</v>
      </c>
      <c r="EE103">
        <v>-76.435506370854</v>
      </c>
      <c r="EF103">
        <v>-229.09115516656999</v>
      </c>
      <c r="EG103">
        <v>-152.64527505077601</v>
      </c>
      <c r="EH103">
        <v>-76.426529880527994</v>
      </c>
      <c r="EI103">
        <v>-229.290719543639</v>
      </c>
      <c r="EJ103">
        <v>-152.80693371284599</v>
      </c>
      <c r="EK103">
        <v>-76.464324064164003</v>
      </c>
      <c r="EL103">
        <v>-229.257423459725</v>
      </c>
      <c r="EM103">
        <v>-152.78682727250501</v>
      </c>
      <c r="EN103">
        <v>-76.451331261579</v>
      </c>
      <c r="EO103">
        <v>-229.088591457533</v>
      </c>
      <c r="EP103">
        <v>-152.645424462736</v>
      </c>
      <c r="EQ103">
        <v>-76.423029193047</v>
      </c>
      <c r="ER103">
        <v>-229.079354923013</v>
      </c>
      <c r="ES103">
        <v>-152.64376362418199</v>
      </c>
      <c r="ET103">
        <v>-76.415558632737998</v>
      </c>
      <c r="EU103">
        <v>-229.066521236558</v>
      </c>
      <c r="EV103">
        <v>-152.64283781051</v>
      </c>
      <c r="EW103">
        <v>-76.403700450941997</v>
      </c>
      <c r="EX103">
        <v>-229.08693163840701</v>
      </c>
      <c r="EY103">
        <v>-152.622831396653</v>
      </c>
      <c r="EZ103">
        <v>-76.444104331036002</v>
      </c>
      <c r="FA103">
        <v>-229.110813434254</v>
      </c>
      <c r="FB103">
        <v>-152.65789825804501</v>
      </c>
      <c r="FC103">
        <v>-76.432897952169</v>
      </c>
      <c r="FD103">
        <v>-229.1690231323</v>
      </c>
      <c r="FE103">
        <v>-152.71043410870001</v>
      </c>
      <c r="FF103">
        <v>-76.438644120999996</v>
      </c>
      <c r="FG103">
        <v>-229.38643058313701</v>
      </c>
      <c r="FH103">
        <v>-152.88633319395501</v>
      </c>
      <c r="FI103">
        <v>-76.48217493624</v>
      </c>
      <c r="FJ103">
        <v>-229.1060539108</v>
      </c>
      <c r="FK103">
        <v>-152.64786146610001</v>
      </c>
      <c r="FL103">
        <v>-76.438354823400005</v>
      </c>
      <c r="FM103">
        <v>-229.30231028634299</v>
      </c>
      <c r="FN103">
        <v>-152.80198943075001</v>
      </c>
      <c r="FO103">
        <v>-76.481432228071995</v>
      </c>
      <c r="FP103">
        <v>-229.02619718219299</v>
      </c>
      <c r="FQ103">
        <v>-152.58234284175001</v>
      </c>
      <c r="FR103">
        <v>-76.424427957378995</v>
      </c>
      <c r="FS103">
        <v>-228.96604432798699</v>
      </c>
      <c r="FT103">
        <v>-152.55877446292601</v>
      </c>
      <c r="FU103">
        <v>-76.387494079370995</v>
      </c>
      <c r="FV103">
        <v>-229.06932471237701</v>
      </c>
      <c r="FW103">
        <v>-152.624157539489</v>
      </c>
      <c r="FX103">
        <v>-76.425964779104007</v>
      </c>
      <c r="FY103">
        <v>-228.977661016593</v>
      </c>
      <c r="FZ103">
        <v>-152.5544629259</v>
      </c>
      <c r="GA103">
        <v>-76.403830358223999</v>
      </c>
      <c r="GB103">
        <v>-228.77573137616</v>
      </c>
      <c r="GC103">
        <v>-152.39492495571901</v>
      </c>
      <c r="GD103">
        <v>-76.361646962988999</v>
      </c>
      <c r="GE103">
        <v>-228.93448261513399</v>
      </c>
      <c r="GF103">
        <v>-152.51339665364799</v>
      </c>
      <c r="GG103">
        <v>-76.402319828833001</v>
      </c>
      <c r="GH103">
        <v>-229.11529712059399</v>
      </c>
      <c r="GI103">
        <v>-152.66519656665</v>
      </c>
      <c r="GJ103">
        <v>-76.430749560476997</v>
      </c>
      <c r="GK103">
        <v>-228.75523928999999</v>
      </c>
      <c r="GL103">
        <v>-152.37759821</v>
      </c>
      <c r="GM103">
        <v>-76.358343250000004</v>
      </c>
      <c r="GN103">
        <v>-228.89849659999999</v>
      </c>
      <c r="GO103">
        <v>-152.45866695999999</v>
      </c>
      <c r="GP103">
        <v>-76.421132119999996</v>
      </c>
      <c r="GQ103">
        <v>-228.91961469</v>
      </c>
      <c r="GR103">
        <v>-152.48389978</v>
      </c>
      <c r="GS103">
        <v>-76.416938720000005</v>
      </c>
      <c r="GT103">
        <v>-229.2725950315</v>
      </c>
      <c r="GU103">
        <v>-152.7672002379</v>
      </c>
      <c r="GV103">
        <v>-76.485846356600007</v>
      </c>
      <c r="GW103">
        <v>-228.73611593999999</v>
      </c>
      <c r="GX103">
        <v>-152.36179842999999</v>
      </c>
      <c r="GY103">
        <v>-76.355231239999995</v>
      </c>
      <c r="GZ103">
        <v>-228.95234726689</v>
      </c>
      <c r="HA103">
        <v>-152.53380511677199</v>
      </c>
      <c r="HB103">
        <v>-76.398921854375999</v>
      </c>
    </row>
    <row r="104" spans="1:210" ht="17" x14ac:dyDescent="0.25">
      <c r="A104" s="5">
        <v>11</v>
      </c>
      <c r="B104" t="s">
        <v>3</v>
      </c>
      <c r="C104" t="s">
        <v>2</v>
      </c>
      <c r="D104" t="s">
        <v>12</v>
      </c>
      <c r="E104" s="3">
        <v>1.5</v>
      </c>
      <c r="F104" s="2">
        <v>-10.360218067389123</v>
      </c>
      <c r="G104" s="3">
        <f t="shared" si="171"/>
        <v>0.7789877512741743</v>
      </c>
      <c r="H104" s="3">
        <f t="shared" si="172"/>
        <v>0.55649277458136659</v>
      </c>
      <c r="I104" s="3">
        <f t="shared" si="173"/>
        <v>4.4129170172091392E-4</v>
      </c>
      <c r="J104" s="3">
        <f t="shared" si="174"/>
        <v>1.9409636392293521</v>
      </c>
      <c r="K104" s="3">
        <f t="shared" si="175"/>
        <v>0.57727991099835307</v>
      </c>
      <c r="L104" s="3">
        <f t="shared" si="176"/>
        <v>0.21127798827987831</v>
      </c>
      <c r="M104" s="3">
        <f t="shared" si="177"/>
        <v>0.80216897255690611</v>
      </c>
      <c r="N104" s="3">
        <f t="shared" si="178"/>
        <v>0.44258228338351735</v>
      </c>
      <c r="O104" s="3">
        <f t="shared" si="179"/>
        <v>0.43235800701007143</v>
      </c>
      <c r="P104" s="3">
        <f t="shared" si="180"/>
        <v>0.35805182785984613</v>
      </c>
      <c r="Q104" s="3">
        <f t="shared" si="181"/>
        <v>0.20350713150718214</v>
      </c>
      <c r="R104" s="3">
        <f t="shared" si="182"/>
        <v>4.82224863858427E-3</v>
      </c>
      <c r="S104" s="3">
        <f t="shared" si="183"/>
        <v>3.4732033379549776E-2</v>
      </c>
      <c r="T104" s="3">
        <f t="shared" si="184"/>
        <v>0.64366490342223059</v>
      </c>
      <c r="U104" s="3">
        <f t="shared" si="185"/>
        <v>0.54540014738893028</v>
      </c>
      <c r="V104" s="3">
        <f t="shared" si="186"/>
        <v>0.3245662599256427</v>
      </c>
      <c r="W104" s="3">
        <f t="shared" si="187"/>
        <v>0.37406504449603695</v>
      </c>
      <c r="X104" s="3">
        <f t="shared" si="188"/>
        <v>0.42411419632264646</v>
      </c>
      <c r="Y104" s="3">
        <f t="shared" si="189"/>
        <v>0.16383476103649031</v>
      </c>
      <c r="Z104" s="3">
        <f t="shared" si="190"/>
        <v>0.12733431996778855</v>
      </c>
      <c r="AA104" s="3">
        <f t="shared" si="191"/>
        <v>0.12812678978360026</v>
      </c>
      <c r="AB104" s="3">
        <f t="shared" si="192"/>
        <v>1.9572248478443299E-2</v>
      </c>
      <c r="AC104" s="3">
        <f t="shared" si="193"/>
        <v>7.7440499319763489E-2</v>
      </c>
      <c r="AD104" s="3">
        <f t="shared" si="194"/>
        <v>0.19890531067482797</v>
      </c>
      <c r="AE104" s="3">
        <f t="shared" si="195"/>
        <v>1.1211140362167846</v>
      </c>
      <c r="AF104" s="3">
        <f t="shared" si="196"/>
        <v>0.1574157630716897</v>
      </c>
      <c r="AG104" s="3">
        <f t="shared" si="197"/>
        <v>0.47471568262980135</v>
      </c>
      <c r="AH104" s="3">
        <f t="shared" si="198"/>
        <v>0.23475779118002116</v>
      </c>
      <c r="AI104" s="3">
        <f t="shared" si="199"/>
        <v>2.7243935552117904E-2</v>
      </c>
      <c r="AJ104" s="3">
        <f t="shared" si="200"/>
        <v>0.23544824928882768</v>
      </c>
      <c r="AK104" s="3">
        <f t="shared" si="201"/>
        <v>0.11846504614985243</v>
      </c>
      <c r="AL104" s="3">
        <f t="shared" si="202"/>
        <v>0.2825570572419327</v>
      </c>
      <c r="AM104" s="3">
        <f t="shared" si="203"/>
        <v>0.55707701296632095</v>
      </c>
      <c r="AN104" s="3">
        <f t="shared" si="204"/>
        <v>0.29564842461889107</v>
      </c>
      <c r="AO104" s="3">
        <f t="shared" si="205"/>
        <v>0.18003732246296167</v>
      </c>
      <c r="AP104" s="3">
        <f t="shared" si="206"/>
        <v>0.53734123175616766</v>
      </c>
      <c r="AQ104" s="3">
        <f t="shared" si="207"/>
        <v>0.49003329056502665</v>
      </c>
      <c r="AR104" s="3">
        <f t="shared" si="208"/>
        <v>1.8626881599118406E-2</v>
      </c>
      <c r="AS104" s="3">
        <f t="shared" si="209"/>
        <v>0.30615418178342324</v>
      </c>
      <c r="AT104" s="3">
        <f t="shared" si="210"/>
        <v>4.6295679919307275E-2</v>
      </c>
      <c r="AV104" s="1"/>
      <c r="AW104" s="4">
        <f t="shared" si="211"/>
        <v>-9.581230316114949</v>
      </c>
      <c r="AX104" s="4">
        <f t="shared" si="212"/>
        <v>-10.91671084197049</v>
      </c>
      <c r="AY104" s="4">
        <f t="shared" si="213"/>
        <v>-10.359776775687402</v>
      </c>
      <c r="AZ104" s="4">
        <f t="shared" si="214"/>
        <v>-8.4192544281597712</v>
      </c>
      <c r="BA104" s="4">
        <f t="shared" si="215"/>
        <v>-9.7829381563907702</v>
      </c>
      <c r="BB104" s="4">
        <f t="shared" si="216"/>
        <v>-10.571496055669002</v>
      </c>
      <c r="BC104" s="4">
        <f t="shared" si="217"/>
        <v>-9.5580490948322172</v>
      </c>
      <c r="BD104" s="4">
        <f t="shared" si="218"/>
        <v>-10.802800350772641</v>
      </c>
      <c r="BE104" s="4">
        <f t="shared" si="250"/>
        <v>-9.9278600603790519</v>
      </c>
      <c r="BF104" s="4">
        <f t="shared" si="219"/>
        <v>-10.002166239529277</v>
      </c>
      <c r="BG104" s="4">
        <f t="shared" si="220"/>
        <v>-10.563725198896305</v>
      </c>
      <c r="BH104" s="4">
        <f t="shared" si="221"/>
        <v>-10.355395818750539</v>
      </c>
      <c r="BI104" s="4">
        <f t="shared" si="222"/>
        <v>-10.325486034009574</v>
      </c>
      <c r="BJ104" s="4">
        <f t="shared" si="223"/>
        <v>-9.7165531639668927</v>
      </c>
      <c r="BK104" s="4">
        <f t="shared" si="224"/>
        <v>-9.814817920000193</v>
      </c>
      <c r="BL104" s="4">
        <f t="shared" si="225"/>
        <v>-10.035651807463481</v>
      </c>
      <c r="BM104" s="4">
        <f t="shared" si="226"/>
        <v>-9.9861530228930864</v>
      </c>
      <c r="BN104" s="4">
        <f t="shared" si="227"/>
        <v>-9.9361038710664769</v>
      </c>
      <c r="BO104" s="4">
        <f t="shared" si="228"/>
        <v>-10.524052828425614</v>
      </c>
      <c r="BP104" s="4">
        <f t="shared" si="229"/>
        <v>-10.487552387356912</v>
      </c>
      <c r="BQ104" s="4">
        <f t="shared" si="230"/>
        <v>-10.488344857172724</v>
      </c>
      <c r="BR104" s="4">
        <f t="shared" si="231"/>
        <v>-10.34064581891068</v>
      </c>
      <c r="BS104" s="4">
        <f t="shared" si="232"/>
        <v>-10.437658566708887</v>
      </c>
      <c r="BT104" s="4">
        <f t="shared" si="233"/>
        <v>-10.559123378063951</v>
      </c>
      <c r="BU104" s="4">
        <f t="shared" si="234"/>
        <v>-9.2391040311723387</v>
      </c>
      <c r="BV104" s="4">
        <f t="shared" si="235"/>
        <v>-10.517633830460813</v>
      </c>
      <c r="BW104" s="4">
        <f t="shared" si="236"/>
        <v>-9.885502384759322</v>
      </c>
      <c r="BX104" s="4">
        <f t="shared" si="237"/>
        <v>-10.125460276209102</v>
      </c>
      <c r="BY104" s="4">
        <f t="shared" si="238"/>
        <v>-10.332974131837005</v>
      </c>
      <c r="BZ104" s="4">
        <f t="shared" si="239"/>
        <v>-10.124769818100296</v>
      </c>
      <c r="CA104" s="4">
        <f t="shared" si="240"/>
        <v>-10.241753021239271</v>
      </c>
      <c r="CB104" s="4">
        <f t="shared" si="241"/>
        <v>-10.077661010147191</v>
      </c>
      <c r="CC104" s="4">
        <f t="shared" si="242"/>
        <v>-9.8031410544228024</v>
      </c>
      <c r="CD104" s="4">
        <f t="shared" si="243"/>
        <v>-10.064569642770232</v>
      </c>
      <c r="CE104" s="4">
        <f t="shared" si="244"/>
        <v>-10.180180744926162</v>
      </c>
      <c r="CF104" s="4">
        <f t="shared" si="245"/>
        <v>-9.8228768356329557</v>
      </c>
      <c r="CG104" s="4">
        <f t="shared" si="246"/>
        <v>-9.8701847768240967</v>
      </c>
      <c r="CH104" s="4">
        <f t="shared" si="247"/>
        <v>-10.341591185790005</v>
      </c>
      <c r="CI104" s="4">
        <f t="shared" si="248"/>
        <v>-10.0540638856057</v>
      </c>
      <c r="CJ104" s="4">
        <f t="shared" si="249"/>
        <v>-10.313922387469816</v>
      </c>
      <c r="CL104" t="s">
        <v>13</v>
      </c>
      <c r="CM104">
        <v>-225.93167341165201</v>
      </c>
      <c r="CN104">
        <v>-150.40512568609799</v>
      </c>
      <c r="CO104">
        <v>-75.511279063779</v>
      </c>
      <c r="CP104">
        <v>-228.582815900009</v>
      </c>
      <c r="CQ104">
        <v>-152.30865665411599</v>
      </c>
      <c r="CR104">
        <v>-76.25676236052</v>
      </c>
      <c r="CS104">
        <v>-229.051698678196</v>
      </c>
      <c r="CT104">
        <v>-152.61729517562901</v>
      </c>
      <c r="CU104">
        <v>-76.417894148086006</v>
      </c>
      <c r="CV104">
        <v>-227.63742261920601</v>
      </c>
      <c r="CW104">
        <v>-151.559572576005</v>
      </c>
      <c r="CX104">
        <v>-76.064433107794997</v>
      </c>
      <c r="CY104">
        <v>-229.23756637985699</v>
      </c>
      <c r="CZ104">
        <v>-152.74721408262999</v>
      </c>
      <c r="DA104">
        <v>-76.474762193561006</v>
      </c>
      <c r="DB104">
        <v>-228.91117704498899</v>
      </c>
      <c r="DC104">
        <v>-152.50696562626999</v>
      </c>
      <c r="DD104">
        <v>-76.387364668103004</v>
      </c>
      <c r="DE104">
        <v>-229.12350703574299</v>
      </c>
      <c r="DF104">
        <v>-152.65129439137399</v>
      </c>
      <c r="DG104">
        <v>-76.456980924220005</v>
      </c>
      <c r="DH104">
        <v>-229.30420556216399</v>
      </c>
      <c r="DI104">
        <v>-152.84576637478301</v>
      </c>
      <c r="DJ104">
        <v>-76.441223829923004</v>
      </c>
      <c r="DK104">
        <v>-229.50674864348099</v>
      </c>
      <c r="DL104">
        <v>-153.006756140519</v>
      </c>
      <c r="DM104">
        <v>-76.484171451551006</v>
      </c>
      <c r="DN104">
        <v>-229.31171370020101</v>
      </c>
      <c r="DO104">
        <v>-152.82245613250001</v>
      </c>
      <c r="DP104">
        <v>-76.473318101860997</v>
      </c>
      <c r="DQ104">
        <v>-229.09210444531499</v>
      </c>
      <c r="DR104">
        <v>-152.647097687154</v>
      </c>
      <c r="DS104">
        <v>-76.428172391193002</v>
      </c>
      <c r="DT104">
        <v>-229.153264884295</v>
      </c>
      <c r="DU104">
        <v>-152.70158132149899</v>
      </c>
      <c r="DV104">
        <v>-76.435181189814003</v>
      </c>
      <c r="DW104">
        <v>-228.94711076058601</v>
      </c>
      <c r="DX104">
        <v>-152.544998606669</v>
      </c>
      <c r="DY104">
        <v>-76.385657445209006</v>
      </c>
      <c r="DZ104">
        <v>-229.101001775274</v>
      </c>
      <c r="EA104">
        <v>-152.64472547174401</v>
      </c>
      <c r="EB104">
        <v>-76.440791991078996</v>
      </c>
      <c r="EC104">
        <v>-229.090640501537</v>
      </c>
      <c r="ED104">
        <v>-152.63948811795899</v>
      </c>
      <c r="EE104">
        <v>-76.435511476277</v>
      </c>
      <c r="EF104">
        <v>-229.087802932573</v>
      </c>
      <c r="EG104">
        <v>-152.645272682155</v>
      </c>
      <c r="EH104">
        <v>-76.426537421931002</v>
      </c>
      <c r="EI104">
        <v>-229.287170004134</v>
      </c>
      <c r="EJ104">
        <v>-152.80692943691199</v>
      </c>
      <c r="EK104">
        <v>-76.464326620066004</v>
      </c>
      <c r="EL104">
        <v>-229.253994154683</v>
      </c>
      <c r="EM104">
        <v>-152.786824180564</v>
      </c>
      <c r="EN104">
        <v>-76.451335785360001</v>
      </c>
      <c r="EO104">
        <v>-229.08522614958699</v>
      </c>
      <c r="EP104">
        <v>-152.64542025125601</v>
      </c>
      <c r="EQ104">
        <v>-76.423034753306993</v>
      </c>
      <c r="ER104">
        <v>-229.07603903918601</v>
      </c>
      <c r="ES104">
        <v>-152.64376038696599</v>
      </c>
      <c r="ET104">
        <v>-76.415565674348997</v>
      </c>
      <c r="EU104">
        <v>-229.063258857666</v>
      </c>
      <c r="EV104">
        <v>-152.64283573193299</v>
      </c>
      <c r="EW104">
        <v>-76.403708884981</v>
      </c>
      <c r="EX104">
        <v>-229.08341673346601</v>
      </c>
      <c r="EY104">
        <v>-152.62282894888199</v>
      </c>
      <c r="EZ104">
        <v>-76.444108917221996</v>
      </c>
      <c r="FA104">
        <v>-229.10743209985401</v>
      </c>
      <c r="FB104">
        <v>-152.65789605173001</v>
      </c>
      <c r="FC104">
        <v>-76.432902581114007</v>
      </c>
      <c r="FD104">
        <v>-229.1659001834</v>
      </c>
      <c r="FE104">
        <v>-152.7104309547</v>
      </c>
      <c r="FF104">
        <v>-76.438642195200003</v>
      </c>
      <c r="FG104">
        <v>-229.38323536124801</v>
      </c>
      <c r="FH104">
        <v>-152.88633119318399</v>
      </c>
      <c r="FI104">
        <v>-76.482180719205999</v>
      </c>
      <c r="FJ104">
        <v>-229.10296949240001</v>
      </c>
      <c r="FK104">
        <v>-152.64785658549999</v>
      </c>
      <c r="FL104">
        <v>-76.438351991199994</v>
      </c>
      <c r="FM104">
        <v>-229.29917655546501</v>
      </c>
      <c r="FN104">
        <v>-152.801986092052</v>
      </c>
      <c r="FO104">
        <v>-76.481436913251997</v>
      </c>
      <c r="FP104">
        <v>-229.022888808885</v>
      </c>
      <c r="FQ104">
        <v>-152.58232996178401</v>
      </c>
      <c r="FR104">
        <v>-76.424422899714997</v>
      </c>
      <c r="FS104">
        <v>-228.962730780106</v>
      </c>
      <c r="FT104">
        <v>-152.55876771710501</v>
      </c>
      <c r="FU104">
        <v>-76.387496421250006</v>
      </c>
      <c r="FV104">
        <v>-229.066240847816</v>
      </c>
      <c r="FW104">
        <v>-152.624144807091</v>
      </c>
      <c r="FX104">
        <v>-76.425961193654004</v>
      </c>
      <c r="FY104">
        <v>-228.97458026061199</v>
      </c>
      <c r="FZ104">
        <v>-152.55444225042999</v>
      </c>
      <c r="GA104">
        <v>-76.403816738518003</v>
      </c>
      <c r="GB104">
        <v>-228.77259519779901</v>
      </c>
      <c r="GC104">
        <v>-152.39490320634599</v>
      </c>
      <c r="GD104">
        <v>-76.361632217042995</v>
      </c>
      <c r="GE104">
        <v>-228.93130424098501</v>
      </c>
      <c r="GF104">
        <v>-152.51337588853701</v>
      </c>
      <c r="GG104">
        <v>-76.402306053415998</v>
      </c>
      <c r="GH104">
        <v>-229.11194859367501</v>
      </c>
      <c r="GI104">
        <v>-152.66517510428099</v>
      </c>
      <c r="GJ104">
        <v>-76.430734577405005</v>
      </c>
      <c r="GK104">
        <v>-228.75211637999999</v>
      </c>
      <c r="GL104">
        <v>-152.37757479999999</v>
      </c>
      <c r="GM104">
        <v>-76.358318429999997</v>
      </c>
      <c r="GN104">
        <v>-228.89532857</v>
      </c>
      <c r="GO104">
        <v>-152.45860748999999</v>
      </c>
      <c r="GP104">
        <v>-76.42106733</v>
      </c>
      <c r="GQ104">
        <v>-228.91646001999999</v>
      </c>
      <c r="GR104">
        <v>-152.48384806999999</v>
      </c>
      <c r="GS104">
        <v>-76.416882810000004</v>
      </c>
      <c r="GT104">
        <v>-229.26949464609999</v>
      </c>
      <c r="GU104">
        <v>-152.7671815507</v>
      </c>
      <c r="GV104">
        <v>-76.485832721500003</v>
      </c>
      <c r="GW104">
        <v>-228.73300327999999</v>
      </c>
      <c r="GX104">
        <v>-152.36177477000001</v>
      </c>
      <c r="GY104">
        <v>-76.355206339999995</v>
      </c>
      <c r="GZ104">
        <v>-228.94913627576301</v>
      </c>
      <c r="HA104">
        <v>-152.53378834024099</v>
      </c>
      <c r="HB104">
        <v>-76.398911654656999</v>
      </c>
    </row>
    <row r="105" spans="1:210" ht="17" x14ac:dyDescent="0.25">
      <c r="A105" s="5">
        <v>11</v>
      </c>
      <c r="B105" t="s">
        <v>3</v>
      </c>
      <c r="C105" t="s">
        <v>2</v>
      </c>
      <c r="D105" t="s">
        <v>12</v>
      </c>
      <c r="E105" s="3">
        <v>2</v>
      </c>
      <c r="F105" s="2">
        <v>-7.2158131049700804</v>
      </c>
      <c r="G105" s="3">
        <f t="shared" si="171"/>
        <v>0.24478740821172984</v>
      </c>
      <c r="H105" s="3">
        <f t="shared" si="172"/>
        <v>0.41023202416415305</v>
      </c>
      <c r="I105" s="3">
        <f t="shared" si="173"/>
        <v>8.1566209626452668E-2</v>
      </c>
      <c r="J105" s="3">
        <f t="shared" si="174"/>
        <v>1.8401428478047253</v>
      </c>
      <c r="K105" s="3">
        <f t="shared" si="175"/>
        <v>0.87423618617027543</v>
      </c>
      <c r="L105" s="3">
        <f t="shared" si="176"/>
        <v>0.14659333110011197</v>
      </c>
      <c r="M105" s="3">
        <f t="shared" si="177"/>
        <v>0.78613844889067597</v>
      </c>
      <c r="N105" s="3">
        <f t="shared" si="178"/>
        <v>0.20008219126712934</v>
      </c>
      <c r="O105" s="3">
        <f t="shared" si="179"/>
        <v>0.71440528772499867</v>
      </c>
      <c r="P105" s="3">
        <f t="shared" si="180"/>
        <v>0.5767979795994389</v>
      </c>
      <c r="Q105" s="3">
        <f t="shared" si="181"/>
        <v>1.227663762151554E-2</v>
      </c>
      <c r="R105" s="3">
        <f t="shared" si="182"/>
        <v>0.10736543436178447</v>
      </c>
      <c r="S105" s="3">
        <f t="shared" si="183"/>
        <v>0.30409699948699132</v>
      </c>
      <c r="T105" s="3">
        <f t="shared" si="184"/>
        <v>0.92855725324709759</v>
      </c>
      <c r="U105" s="3">
        <f t="shared" si="185"/>
        <v>0.85598931620587226</v>
      </c>
      <c r="V105" s="3">
        <f t="shared" si="186"/>
        <v>0.55060361648658152</v>
      </c>
      <c r="W105" s="3">
        <f t="shared" si="187"/>
        <v>0.59476817183543584</v>
      </c>
      <c r="X105" s="3">
        <f t="shared" si="188"/>
        <v>0.57796169659963681</v>
      </c>
      <c r="Y105" s="3">
        <f t="shared" si="189"/>
        <v>2.4657797867138065E-2</v>
      </c>
      <c r="Z105" s="3">
        <f t="shared" si="190"/>
        <v>2.8986600004419216E-2</v>
      </c>
      <c r="AA105" s="3">
        <f t="shared" si="191"/>
        <v>1.2061858707363982E-3</v>
      </c>
      <c r="AB105" s="3">
        <f t="shared" si="192"/>
        <v>0.32158612977177636</v>
      </c>
      <c r="AC105" s="3">
        <f t="shared" si="193"/>
        <v>0.11483938943038652</v>
      </c>
      <c r="AD105" s="3">
        <f t="shared" si="194"/>
        <v>0.11984279184512481</v>
      </c>
      <c r="AE105" s="3">
        <f t="shared" si="195"/>
        <v>1.2528729699285392</v>
      </c>
      <c r="AF105" s="3">
        <f t="shared" si="196"/>
        <v>0.1024755879225232</v>
      </c>
      <c r="AG105" s="3">
        <f t="shared" si="197"/>
        <v>0.57373814851717864</v>
      </c>
      <c r="AH105" s="3">
        <f t="shared" si="198"/>
        <v>0.38699299426821376</v>
      </c>
      <c r="AI105" s="3">
        <f t="shared" si="199"/>
        <v>0.16311250676073286</v>
      </c>
      <c r="AJ105" s="3">
        <f t="shared" si="200"/>
        <v>0.26764632553594581</v>
      </c>
      <c r="AK105" s="3">
        <f t="shared" si="201"/>
        <v>0.11804730836168087</v>
      </c>
      <c r="AL105" s="3">
        <f t="shared" si="202"/>
        <v>0.3461480288017702</v>
      </c>
      <c r="AM105" s="3">
        <f t="shared" si="203"/>
        <v>0.62424962925496619</v>
      </c>
      <c r="AN105" s="3">
        <f t="shared" si="204"/>
        <v>0.47616643470811759</v>
      </c>
      <c r="AO105" s="3">
        <f t="shared" si="205"/>
        <v>0.23092328422902586</v>
      </c>
      <c r="AP105" s="3">
        <f t="shared" si="206"/>
        <v>0.56045989814599828</v>
      </c>
      <c r="AQ105" s="3">
        <f t="shared" si="207"/>
        <v>0.50057039147773619</v>
      </c>
      <c r="AR105" s="3">
        <f t="shared" si="208"/>
        <v>2.2478245294729859E-2</v>
      </c>
      <c r="AS105" s="3">
        <f t="shared" si="209"/>
        <v>0.34159085966532032</v>
      </c>
      <c r="AT105" s="3">
        <f t="shared" si="210"/>
        <v>0.11151060402890955</v>
      </c>
      <c r="AV105" s="1"/>
      <c r="AW105" s="4">
        <f t="shared" si="211"/>
        <v>-6.9710256967583506</v>
      </c>
      <c r="AX105" s="4">
        <f t="shared" si="212"/>
        <v>-7.6260451291342335</v>
      </c>
      <c r="AY105" s="4">
        <f t="shared" si="213"/>
        <v>-7.1342468953436278</v>
      </c>
      <c r="AZ105" s="4">
        <f t="shared" si="214"/>
        <v>-5.3756702571653552</v>
      </c>
      <c r="BA105" s="4">
        <f t="shared" si="215"/>
        <v>-6.341576918799805</v>
      </c>
      <c r="BB105" s="4">
        <f t="shared" si="216"/>
        <v>-7.0692197738699685</v>
      </c>
      <c r="BC105" s="4">
        <f t="shared" si="217"/>
        <v>-6.4296746560794045</v>
      </c>
      <c r="BD105" s="4">
        <f t="shared" si="218"/>
        <v>-7.4158952962372098</v>
      </c>
      <c r="BE105" s="4">
        <f t="shared" si="250"/>
        <v>-6.5014078172450818</v>
      </c>
      <c r="BF105" s="4">
        <f t="shared" si="219"/>
        <v>-6.6390151253706415</v>
      </c>
      <c r="BG105" s="4">
        <f t="shared" si="220"/>
        <v>-7.2035364673485649</v>
      </c>
      <c r="BH105" s="4">
        <f t="shared" si="221"/>
        <v>-7.3231785393318649</v>
      </c>
      <c r="BI105" s="4">
        <f t="shared" si="222"/>
        <v>-6.9117161054830891</v>
      </c>
      <c r="BJ105" s="4">
        <f t="shared" si="223"/>
        <v>-6.2872558517229828</v>
      </c>
      <c r="BK105" s="4">
        <f t="shared" si="224"/>
        <v>-6.3598237887642082</v>
      </c>
      <c r="BL105" s="4">
        <f t="shared" si="225"/>
        <v>-6.6652094884834989</v>
      </c>
      <c r="BM105" s="4">
        <f t="shared" si="226"/>
        <v>-6.6210449331346446</v>
      </c>
      <c r="BN105" s="4">
        <f t="shared" si="227"/>
        <v>-6.6378514083704436</v>
      </c>
      <c r="BO105" s="4">
        <f t="shared" si="228"/>
        <v>-7.1911553071029424</v>
      </c>
      <c r="BP105" s="4">
        <f t="shared" si="229"/>
        <v>-7.1868265049656612</v>
      </c>
      <c r="BQ105" s="4">
        <f t="shared" si="230"/>
        <v>-7.2170192908408168</v>
      </c>
      <c r="BR105" s="4">
        <f t="shared" si="231"/>
        <v>-6.8942269751983041</v>
      </c>
      <c r="BS105" s="4">
        <f t="shared" si="232"/>
        <v>-7.1009737155396939</v>
      </c>
      <c r="BT105" s="4">
        <f t="shared" si="233"/>
        <v>-7.3356558968152052</v>
      </c>
      <c r="BU105" s="4">
        <f t="shared" si="234"/>
        <v>-5.9629401350415412</v>
      </c>
      <c r="BV105" s="4">
        <f t="shared" si="235"/>
        <v>-7.3182886928926036</v>
      </c>
      <c r="BW105" s="4">
        <f t="shared" si="236"/>
        <v>-6.6420749564529018</v>
      </c>
      <c r="BX105" s="4">
        <f t="shared" si="237"/>
        <v>-6.8288201107018667</v>
      </c>
      <c r="BY105" s="4">
        <f t="shared" si="238"/>
        <v>-7.0527005982093476</v>
      </c>
      <c r="BZ105" s="4">
        <f t="shared" si="239"/>
        <v>-6.9481667794341346</v>
      </c>
      <c r="CA105" s="4">
        <f t="shared" si="240"/>
        <v>-7.0977657966083996</v>
      </c>
      <c r="CB105" s="4">
        <f t="shared" si="241"/>
        <v>-6.8696650761683102</v>
      </c>
      <c r="CC105" s="4">
        <f t="shared" si="242"/>
        <v>-6.5915634757151143</v>
      </c>
      <c r="CD105" s="4">
        <f t="shared" si="243"/>
        <v>-6.7396466702619628</v>
      </c>
      <c r="CE105" s="4">
        <f t="shared" si="244"/>
        <v>-6.9848898207410546</v>
      </c>
      <c r="CF105" s="4">
        <f t="shared" si="245"/>
        <v>-6.6553532068240822</v>
      </c>
      <c r="CG105" s="4">
        <f t="shared" si="246"/>
        <v>-6.7152427134923443</v>
      </c>
      <c r="CH105" s="4">
        <f t="shared" si="247"/>
        <v>-7.1933348596753506</v>
      </c>
      <c r="CI105" s="4">
        <f t="shared" si="248"/>
        <v>-6.8742222453047601</v>
      </c>
      <c r="CJ105" s="4">
        <f t="shared" si="249"/>
        <v>-7.1043025009411709</v>
      </c>
      <c r="CL105" t="s">
        <v>11</v>
      </c>
      <c r="CM105">
        <v>-225.926977084513</v>
      </c>
      <c r="CN105">
        <v>-150.40468871005399</v>
      </c>
      <c r="CO105">
        <v>-75.511179338345997</v>
      </c>
      <c r="CP105">
        <v>-228.57672069167899</v>
      </c>
      <c r="CQ105">
        <v>-152.308300700746</v>
      </c>
      <c r="CR105">
        <v>-76.256267114953999</v>
      </c>
      <c r="CS105">
        <v>-229.04636238977599</v>
      </c>
      <c r="CT105">
        <v>-152.61723810347101</v>
      </c>
      <c r="CU105">
        <v>-76.417755140666003</v>
      </c>
      <c r="CV105">
        <v>-227.632562273529</v>
      </c>
      <c r="CW105">
        <v>-151.55956796439699</v>
      </c>
      <c r="CX105">
        <v>-76.064427633636001</v>
      </c>
      <c r="CY105">
        <v>-229.23207204317799</v>
      </c>
      <c r="CZ105">
        <v>-152.74720672656099</v>
      </c>
      <c r="DA105">
        <v>-76.474759370940006</v>
      </c>
      <c r="DB105">
        <v>-228.90558147592199</v>
      </c>
      <c r="DC105">
        <v>-152.50695450276399</v>
      </c>
      <c r="DD105">
        <v>-76.387361454829005</v>
      </c>
      <c r="DE105">
        <v>-229.11850680287799</v>
      </c>
      <c r="DF105">
        <v>-152.65128323632601</v>
      </c>
      <c r="DG105">
        <v>-76.456977228200003</v>
      </c>
      <c r="DH105">
        <v>-229.298789528345</v>
      </c>
      <c r="DI105">
        <v>-152.845751549071</v>
      </c>
      <c r="DJ105">
        <v>-76.441219998356999</v>
      </c>
      <c r="DK105">
        <v>-229.501271606209</v>
      </c>
      <c r="DL105">
        <v>-153.00674157366899</v>
      </c>
      <c r="DM105">
        <v>-76.484169380124001</v>
      </c>
      <c r="DN105">
        <v>-229.30633544799801</v>
      </c>
      <c r="DO105">
        <v>-152.822444887513</v>
      </c>
      <c r="DP105">
        <v>-76.473310616874002</v>
      </c>
      <c r="DQ105">
        <v>-229.086737631772</v>
      </c>
      <c r="DR105">
        <v>-152.64708856304301</v>
      </c>
      <c r="DS105">
        <v>-76.428169503133006</v>
      </c>
      <c r="DT105">
        <v>-229.14841472386601</v>
      </c>
      <c r="DU105">
        <v>-152.701569849778</v>
      </c>
      <c r="DV105">
        <v>-76.435174646722004</v>
      </c>
      <c r="DW105">
        <v>-228.94166081121301</v>
      </c>
      <c r="DX105">
        <v>-152.54499208430201</v>
      </c>
      <c r="DY105">
        <v>-76.385654206644006</v>
      </c>
      <c r="DZ105">
        <v>-229.09552520501299</v>
      </c>
      <c r="EA105">
        <v>-152.64471771151401</v>
      </c>
      <c r="EB105">
        <v>-76.440788113948997</v>
      </c>
      <c r="EC105">
        <v>-229.085122676629</v>
      </c>
      <c r="ED105">
        <v>-152.63948014435499</v>
      </c>
      <c r="EE105">
        <v>-76.435507508360004</v>
      </c>
      <c r="EF105">
        <v>-229.082422435333</v>
      </c>
      <c r="EG105">
        <v>-152.64526747614701</v>
      </c>
      <c r="EH105">
        <v>-76.426533272201993</v>
      </c>
      <c r="EI105">
        <v>-229.281791460769</v>
      </c>
      <c r="EJ105">
        <v>-152.80692033568999</v>
      </c>
      <c r="EK105">
        <v>-76.464319818790997</v>
      </c>
      <c r="EL105">
        <v>-229.24872548477501</v>
      </c>
      <c r="EM105">
        <v>-152.78681750536001</v>
      </c>
      <c r="EN105">
        <v>-76.451329890305004</v>
      </c>
      <c r="EO105">
        <v>-229.07990457557301</v>
      </c>
      <c r="EP105">
        <v>-152.64541247346699</v>
      </c>
      <c r="EQ105">
        <v>-76.423032267143995</v>
      </c>
      <c r="ER105">
        <v>-229.070769571927</v>
      </c>
      <c r="ES105">
        <v>-152.64375420669501</v>
      </c>
      <c r="ET105">
        <v>-76.415562428654994</v>
      </c>
      <c r="EU105">
        <v>-229.058037820018</v>
      </c>
      <c r="EV105">
        <v>-152.64283152574001</v>
      </c>
      <c r="EW105">
        <v>-76.403705242436004</v>
      </c>
      <c r="EX105">
        <v>-229.077914177444</v>
      </c>
      <c r="EY105">
        <v>-152.62282403118101</v>
      </c>
      <c r="EZ105">
        <v>-76.444103496698006</v>
      </c>
      <c r="FA105">
        <v>-229.102105820861</v>
      </c>
      <c r="FB105">
        <v>-152.65789208850299</v>
      </c>
      <c r="FC105">
        <v>-76.432897610904007</v>
      </c>
      <c r="FD105">
        <v>-229.1607468494</v>
      </c>
      <c r="FE105">
        <v>-152.71042799439999</v>
      </c>
      <c r="FF105">
        <v>-76.438628743699994</v>
      </c>
      <c r="FG105">
        <v>-229.378006877091</v>
      </c>
      <c r="FH105">
        <v>-152.886327297175</v>
      </c>
      <c r="FI105">
        <v>-76.482177030336999</v>
      </c>
      <c r="FJ105">
        <v>-229.09785140970001</v>
      </c>
      <c r="FK105">
        <v>-152.6478508509</v>
      </c>
      <c r="FL105">
        <v>-76.438338123899996</v>
      </c>
      <c r="FM105">
        <v>-229.293997116415</v>
      </c>
      <c r="FN105">
        <v>-152.80198002096299</v>
      </c>
      <c r="FO105">
        <v>-76.481432275689997</v>
      </c>
      <c r="FP105">
        <v>-229.01760406065901</v>
      </c>
      <c r="FQ105">
        <v>-152.58231373052001</v>
      </c>
      <c r="FR105">
        <v>-76.424407913042998</v>
      </c>
      <c r="FS105">
        <v>-228.95748580607</v>
      </c>
      <c r="FT105">
        <v>-152.55875869919399</v>
      </c>
      <c r="FU105">
        <v>-76.387487913528005</v>
      </c>
      <c r="FV105">
        <v>-229.06114913290901</v>
      </c>
      <c r="FW105">
        <v>-152.624129040052</v>
      </c>
      <c r="FX105">
        <v>-76.425947484746004</v>
      </c>
      <c r="FY105">
        <v>-228.96952450705299</v>
      </c>
      <c r="FZ105">
        <v>-152.554421135322</v>
      </c>
      <c r="GA105">
        <v>-76.403792362421001</v>
      </c>
      <c r="GB105">
        <v>-228.76743523901001</v>
      </c>
      <c r="GC105">
        <v>-152.39488047179901</v>
      </c>
      <c r="GD105">
        <v>-76.361607259522003</v>
      </c>
      <c r="GE105">
        <v>-228.92613961044</v>
      </c>
      <c r="GF105">
        <v>-152.51335361445999</v>
      </c>
      <c r="GG105">
        <v>-76.402281671382994</v>
      </c>
      <c r="GH105">
        <v>-229.10660298467999</v>
      </c>
      <c r="GI105">
        <v>-152.665153296086</v>
      </c>
      <c r="GJ105">
        <v>-76.430709378415003</v>
      </c>
      <c r="GK105">
        <v>-228.74697706000001</v>
      </c>
      <c r="GL105">
        <v>-152.37756184</v>
      </c>
      <c r="GM105">
        <v>-76.358284089999998</v>
      </c>
      <c r="GN105">
        <v>-228.89014871000001</v>
      </c>
      <c r="GO105">
        <v>-152.45855316999999</v>
      </c>
      <c r="GP105">
        <v>-76.420989559999995</v>
      </c>
      <c r="GQ105">
        <v>-228.91131547000001</v>
      </c>
      <c r="GR105">
        <v>-152.48380053</v>
      </c>
      <c r="GS105">
        <v>-76.416813520000005</v>
      </c>
      <c r="GT105">
        <v>-229.26444023849999</v>
      </c>
      <c r="GU105">
        <v>-152.76716856889999</v>
      </c>
      <c r="GV105">
        <v>-76.485808361300002</v>
      </c>
      <c r="GW105">
        <v>-228.72788815999999</v>
      </c>
      <c r="GX105">
        <v>-152.36176136</v>
      </c>
      <c r="GY105">
        <v>-76.355172030000006</v>
      </c>
      <c r="GZ105">
        <v>-228.943983588674</v>
      </c>
      <c r="HA105">
        <v>-152.53377092447701</v>
      </c>
      <c r="HB105">
        <v>-76.398891237986007</v>
      </c>
    </row>
    <row r="106" spans="1:210" ht="17" x14ac:dyDescent="0.25">
      <c r="A106" s="5">
        <v>12</v>
      </c>
      <c r="B106" t="s">
        <v>3</v>
      </c>
      <c r="C106" t="s">
        <v>2</v>
      </c>
      <c r="D106" t="s">
        <v>1</v>
      </c>
      <c r="E106" s="3">
        <v>0.9</v>
      </c>
      <c r="F106" s="2">
        <v>-2.132026126621938</v>
      </c>
      <c r="G106" s="3">
        <f t="shared" si="171"/>
        <v>1.8569551014860695</v>
      </c>
      <c r="H106" s="3">
        <f t="shared" si="172"/>
        <v>0.10858070538597753</v>
      </c>
      <c r="I106" s="3">
        <f t="shared" si="173"/>
        <v>0.75010494795631244</v>
      </c>
      <c r="J106" s="3">
        <f t="shared" si="174"/>
        <v>2.0243541635902198</v>
      </c>
      <c r="K106" s="3">
        <f t="shared" si="175"/>
        <v>8.2144005621640037E-2</v>
      </c>
      <c r="L106" s="3">
        <f t="shared" si="176"/>
        <v>0.59402510548212906</v>
      </c>
      <c r="M106" s="3">
        <f t="shared" si="177"/>
        <v>0.3983198981045295</v>
      </c>
      <c r="N106" s="3">
        <f t="shared" si="178"/>
        <v>0.22795263445258529</v>
      </c>
      <c r="O106" s="3">
        <f t="shared" si="179"/>
        <v>0.20031439524450456</v>
      </c>
      <c r="P106" s="3">
        <f t="shared" si="180"/>
        <v>0.16523975796026225</v>
      </c>
      <c r="Q106" s="3">
        <f t="shared" si="181"/>
        <v>6.6149901676844092E-2</v>
      </c>
      <c r="R106" s="3">
        <f t="shared" si="182"/>
        <v>0.53027114935759445</v>
      </c>
      <c r="S106" s="3">
        <f t="shared" si="183"/>
        <v>0.21606376794490156</v>
      </c>
      <c r="T106" s="3">
        <f t="shared" si="184"/>
        <v>0.46328685650605239</v>
      </c>
      <c r="U106" s="3">
        <f t="shared" si="185"/>
        <v>0.33804403758503243</v>
      </c>
      <c r="V106" s="3">
        <f t="shared" si="186"/>
        <v>0.42993200944891186</v>
      </c>
      <c r="W106" s="3">
        <f t="shared" si="187"/>
        <v>6.770776234571807E-2</v>
      </c>
      <c r="X106" s="3">
        <f t="shared" si="188"/>
        <v>0.10770805113223014</v>
      </c>
      <c r="Y106" s="3">
        <f t="shared" si="189"/>
        <v>8.7930466507577965E-2</v>
      </c>
      <c r="Z106" s="3">
        <f t="shared" si="190"/>
        <v>0.10386183269946159</v>
      </c>
      <c r="AA106" s="3">
        <f t="shared" si="191"/>
        <v>8.1779774010763973E-2</v>
      </c>
      <c r="AB106" s="3">
        <f t="shared" si="192"/>
        <v>0.11616484230021573</v>
      </c>
      <c r="AC106" s="3">
        <f t="shared" si="193"/>
        <v>2.9931985381296933E-2</v>
      </c>
      <c r="AD106" s="3">
        <f t="shared" si="194"/>
        <v>0.14435840989657778</v>
      </c>
      <c r="AE106" s="3">
        <f t="shared" si="195"/>
        <v>0.997390055118486</v>
      </c>
      <c r="AF106" s="3">
        <f t="shared" si="196"/>
        <v>0.12175708647960537</v>
      </c>
      <c r="AG106" s="3">
        <f t="shared" si="197"/>
        <v>0.33611846321194783</v>
      </c>
      <c r="AH106" s="3">
        <f t="shared" si="198"/>
        <v>0.20511713647369079</v>
      </c>
      <c r="AI106" s="3">
        <f t="shared" si="199"/>
        <v>7.835842712593788E-2</v>
      </c>
      <c r="AJ106" s="3">
        <f t="shared" si="200"/>
        <v>0.28539582614642134</v>
      </c>
      <c r="AK106" s="3">
        <f t="shared" si="201"/>
        <v>0.30719209316444585</v>
      </c>
      <c r="AL106" s="3">
        <f t="shared" si="202"/>
        <v>0.24172878101867656</v>
      </c>
      <c r="AM106" s="3">
        <f t="shared" si="203"/>
        <v>0.48541083469210577</v>
      </c>
      <c r="AN106" s="3">
        <f t="shared" si="204"/>
        <v>0.15023442262332498</v>
      </c>
      <c r="AO106" s="3">
        <f t="shared" si="205"/>
        <v>0.22920396938924181</v>
      </c>
      <c r="AP106" s="3">
        <f t="shared" si="206"/>
        <v>0.44419499919129146</v>
      </c>
      <c r="AQ106" s="3">
        <f t="shared" si="207"/>
        <v>0.47977478783796035</v>
      </c>
      <c r="AR106" s="3">
        <f t="shared" si="208"/>
        <v>0.15963092436560666</v>
      </c>
      <c r="AS106" s="3">
        <f t="shared" si="209"/>
        <v>0.35862152867636321</v>
      </c>
      <c r="AT106" s="3">
        <f t="shared" si="210"/>
        <v>9.0768520026172084E-2</v>
      </c>
      <c r="AV106" s="1"/>
      <c r="AW106" s="4">
        <f t="shared" si="211"/>
        <v>-0.27507102513586856</v>
      </c>
      <c r="AX106" s="4">
        <f t="shared" si="212"/>
        <v>-2.0234454212359605</v>
      </c>
      <c r="AY106" s="4">
        <f t="shared" si="213"/>
        <v>-1.3819211786656256</v>
      </c>
      <c r="AZ106" s="4">
        <f t="shared" si="214"/>
        <v>-0.10767196303171839</v>
      </c>
      <c r="BA106" s="4">
        <f t="shared" si="215"/>
        <v>-2.049882121000298</v>
      </c>
      <c r="BB106" s="4">
        <f t="shared" si="216"/>
        <v>-2.7260512321040671</v>
      </c>
      <c r="BC106" s="4">
        <f t="shared" si="217"/>
        <v>-1.7337062285174085</v>
      </c>
      <c r="BD106" s="4">
        <f t="shared" si="218"/>
        <v>-2.3599787610745233</v>
      </c>
      <c r="BE106" s="4">
        <f t="shared" si="250"/>
        <v>-1.9317117313774335</v>
      </c>
      <c r="BF106" s="4">
        <f t="shared" si="219"/>
        <v>-2.2972658845822003</v>
      </c>
      <c r="BG106" s="4">
        <f t="shared" si="220"/>
        <v>-2.0658762249450939</v>
      </c>
      <c r="BH106" s="4">
        <f t="shared" si="221"/>
        <v>-1.6017549772643436</v>
      </c>
      <c r="BI106" s="4">
        <f t="shared" si="222"/>
        <v>-2.3480898945668396</v>
      </c>
      <c r="BJ106" s="4">
        <f t="shared" si="223"/>
        <v>-1.6687392701158856</v>
      </c>
      <c r="BK106" s="4">
        <f t="shared" si="224"/>
        <v>-1.7939820890369056</v>
      </c>
      <c r="BL106" s="4">
        <f t="shared" si="225"/>
        <v>-1.7020941171730262</v>
      </c>
      <c r="BM106" s="4">
        <f t="shared" si="226"/>
        <v>-2.1997338889676561</v>
      </c>
      <c r="BN106" s="4">
        <f t="shared" si="227"/>
        <v>-2.0243180754897079</v>
      </c>
      <c r="BO106" s="4">
        <f t="shared" si="228"/>
        <v>-2.0440956601143601</v>
      </c>
      <c r="BP106" s="4">
        <f t="shared" si="229"/>
        <v>-2.0281642939224764</v>
      </c>
      <c r="BQ106" s="4">
        <f t="shared" si="230"/>
        <v>-2.050246352611174</v>
      </c>
      <c r="BR106" s="4">
        <f t="shared" si="231"/>
        <v>-2.0158612843217223</v>
      </c>
      <c r="BS106" s="4">
        <f t="shared" si="232"/>
        <v>-2.161958112003235</v>
      </c>
      <c r="BT106" s="4">
        <f t="shared" si="233"/>
        <v>-1.9876677167253602</v>
      </c>
      <c r="BU106" s="4">
        <f t="shared" si="234"/>
        <v>-1.134636071503452</v>
      </c>
      <c r="BV106" s="4">
        <f t="shared" si="235"/>
        <v>-2.0102690401423327</v>
      </c>
      <c r="BW106" s="4">
        <f t="shared" si="236"/>
        <v>-1.7959076634099902</v>
      </c>
      <c r="BX106" s="4">
        <f t="shared" si="237"/>
        <v>-1.9269089901482472</v>
      </c>
      <c r="BY106" s="4">
        <f t="shared" si="238"/>
        <v>-2.2103845537478759</v>
      </c>
      <c r="BZ106" s="4">
        <f t="shared" si="239"/>
        <v>-1.8466303004755167</v>
      </c>
      <c r="CA106" s="4">
        <f t="shared" si="240"/>
        <v>-1.8248340334574922</v>
      </c>
      <c r="CB106" s="4">
        <f t="shared" si="241"/>
        <v>-1.8902973456032615</v>
      </c>
      <c r="CC106" s="4">
        <f t="shared" si="242"/>
        <v>-1.6466152919298322</v>
      </c>
      <c r="CD106" s="4">
        <f t="shared" si="243"/>
        <v>-2.282260549245263</v>
      </c>
      <c r="CE106" s="4">
        <f t="shared" si="244"/>
        <v>-1.9028221572326962</v>
      </c>
      <c r="CF106" s="4">
        <f t="shared" si="245"/>
        <v>-1.6878311274306466</v>
      </c>
      <c r="CG106" s="4">
        <f t="shared" si="246"/>
        <v>-1.6522513387839777</v>
      </c>
      <c r="CH106" s="4">
        <f t="shared" si="247"/>
        <v>-1.9723952022563314</v>
      </c>
      <c r="CI106" s="4">
        <f t="shared" si="248"/>
        <v>-1.7734045979455748</v>
      </c>
      <c r="CJ106" s="4">
        <f t="shared" si="249"/>
        <v>-2.0412576065957659</v>
      </c>
      <c r="CL106" t="s">
        <v>10</v>
      </c>
      <c r="CM106">
        <v>-190.345862302813</v>
      </c>
      <c r="CN106">
        <v>-150.40584670483801</v>
      </c>
      <c r="CO106">
        <v>-39.939577244412</v>
      </c>
      <c r="CP106">
        <v>-192.73894282548099</v>
      </c>
      <c r="CQ106">
        <v>-152.308961009162</v>
      </c>
      <c r="CR106">
        <v>-40.426757250919998</v>
      </c>
      <c r="CS106">
        <v>-193.114657428242</v>
      </c>
      <c r="CT106">
        <v>-152.61748792615199</v>
      </c>
      <c r="CU106">
        <v>-40.494967270604</v>
      </c>
      <c r="CV106">
        <v>-191.78052123705399</v>
      </c>
      <c r="CW106">
        <v>-151.559688432103</v>
      </c>
      <c r="CX106">
        <v>-40.220661218762999</v>
      </c>
      <c r="CY106">
        <v>-193.28671359365501</v>
      </c>
      <c r="CZ106">
        <v>-152.74736186867301</v>
      </c>
      <c r="DA106">
        <v>-40.536085030022001</v>
      </c>
      <c r="DB106">
        <v>-192.979939332909</v>
      </c>
      <c r="DC106">
        <v>-152.50709697079699</v>
      </c>
      <c r="DD106">
        <v>-40.468498123129002</v>
      </c>
      <c r="DE106">
        <v>-193.16166329145301</v>
      </c>
      <c r="DF106">
        <v>-152.65141310659399</v>
      </c>
      <c r="DG106">
        <v>-40.507487348235003</v>
      </c>
      <c r="DH106">
        <v>-193.383834180148</v>
      </c>
      <c r="DI106">
        <v>-152.845799161983</v>
      </c>
      <c r="DJ106">
        <v>-40.534274152774003</v>
      </c>
      <c r="DK106">
        <v>-193.58707930774699</v>
      </c>
      <c r="DL106">
        <v>-153.006775739023</v>
      </c>
      <c r="DM106">
        <v>-40.577225190259</v>
      </c>
      <c r="DN106">
        <v>-193.371887571592</v>
      </c>
      <c r="DO106">
        <v>-152.822559643445</v>
      </c>
      <c r="DP106">
        <v>-40.545667002081998</v>
      </c>
      <c r="DQ106">
        <v>-193.15434158120399</v>
      </c>
      <c r="DR106">
        <v>-152.64718577007301</v>
      </c>
      <c r="DS106">
        <v>-40.503863627945002</v>
      </c>
      <c r="DT106">
        <v>-193.21044533709701</v>
      </c>
      <c r="DU106">
        <v>-152.701588458911</v>
      </c>
      <c r="DV106">
        <v>-40.506304319256998</v>
      </c>
      <c r="DW106">
        <v>-193.02760571399801</v>
      </c>
      <c r="DX106">
        <v>-152.54506790968799</v>
      </c>
      <c r="DY106">
        <v>-40.478795885033001</v>
      </c>
      <c r="DZ106">
        <v>-193.15331626795799</v>
      </c>
      <c r="EA106">
        <v>-152.644778532396</v>
      </c>
      <c r="EB106">
        <v>-40.505878430372</v>
      </c>
      <c r="EC106">
        <v>-193.15008647143301</v>
      </c>
      <c r="ED106">
        <v>-152.63954629996999</v>
      </c>
      <c r="EE106">
        <v>-40.507681279144997</v>
      </c>
      <c r="EF106">
        <v>-193.15379174496201</v>
      </c>
      <c r="EG106">
        <v>-152.64525785359299</v>
      </c>
      <c r="EH106">
        <v>-40.505821431849</v>
      </c>
      <c r="EI106">
        <v>-193.352729854605</v>
      </c>
      <c r="EJ106">
        <v>-152.80701326756801</v>
      </c>
      <c r="EK106">
        <v>-40.542211088094</v>
      </c>
      <c r="EL106">
        <v>-193.32751800776401</v>
      </c>
      <c r="EM106">
        <v>-152.78687485305201</v>
      </c>
      <c r="EN106">
        <v>-40.537417198649997</v>
      </c>
      <c r="EO106">
        <v>-193.151386086098</v>
      </c>
      <c r="EP106">
        <v>-152.64548840519001</v>
      </c>
      <c r="EQ106">
        <v>-40.502640207260001</v>
      </c>
      <c r="ER106">
        <v>-193.14804265037799</v>
      </c>
      <c r="ES106">
        <v>-152.64379833183801</v>
      </c>
      <c r="ET106">
        <v>-40.501012233139001</v>
      </c>
      <c r="EU106">
        <v>-193.144883266107</v>
      </c>
      <c r="EV106">
        <v>-152.64282366349201</v>
      </c>
      <c r="EW106">
        <v>-40.498792327215</v>
      </c>
      <c r="EX106">
        <v>-193.13469984635699</v>
      </c>
      <c r="EY106">
        <v>-152.622817503948</v>
      </c>
      <c r="EZ106">
        <v>-40.508669863100998</v>
      </c>
      <c r="FA106">
        <v>-193.175404863289</v>
      </c>
      <c r="FB106">
        <v>-152.657890049635</v>
      </c>
      <c r="FC106">
        <v>-40.514069514241001</v>
      </c>
      <c r="FD106">
        <v>-193.23248431030001</v>
      </c>
      <c r="FE106">
        <v>-152.71053860870001</v>
      </c>
      <c r="FF106">
        <v>-40.518778151600003</v>
      </c>
      <c r="FG106">
        <v>-193.450242579763</v>
      </c>
      <c r="FH106">
        <v>-152.88641462230399</v>
      </c>
      <c r="FI106">
        <v>-40.562019799859002</v>
      </c>
      <c r="FJ106">
        <v>-193.14660990039999</v>
      </c>
      <c r="FK106">
        <v>-152.64792663899999</v>
      </c>
      <c r="FL106">
        <v>-40.495479693900002</v>
      </c>
      <c r="FM106">
        <v>-193.34345593647899</v>
      </c>
      <c r="FN106">
        <v>-152.802044834556</v>
      </c>
      <c r="FO106">
        <v>-40.538549141007003</v>
      </c>
      <c r="FP106">
        <v>-193.07937146223199</v>
      </c>
      <c r="FQ106">
        <v>-152.58241949624201</v>
      </c>
      <c r="FR106">
        <v>-40.493881241179999</v>
      </c>
      <c r="FS106">
        <v>-193.04678167871</v>
      </c>
      <c r="FT106">
        <v>-152.55882257722101</v>
      </c>
      <c r="FU106">
        <v>-40.484436629632</v>
      </c>
      <c r="FV106">
        <v>-193.12330607334599</v>
      </c>
      <c r="FW106">
        <v>-152.62420667903899</v>
      </c>
      <c r="FX106">
        <v>-40.496156601727002</v>
      </c>
      <c r="FY106">
        <v>-193.04981147749899</v>
      </c>
      <c r="FZ106">
        <v>-152.55455771683901</v>
      </c>
      <c r="GA106">
        <v>-40.492345702641003</v>
      </c>
      <c r="GB106">
        <v>-192.85276323122901</v>
      </c>
      <c r="GC106">
        <v>-152.395062288265</v>
      </c>
      <c r="GD106">
        <v>-40.454688562521</v>
      </c>
      <c r="GE106">
        <v>-192.99787835030801</v>
      </c>
      <c r="GF106">
        <v>-152.51348420548501</v>
      </c>
      <c r="GG106">
        <v>-40.481770096435</v>
      </c>
      <c r="GH106">
        <v>-193.19326056834001</v>
      </c>
      <c r="GI106">
        <v>-152.66531015601299</v>
      </c>
      <c r="GJ106">
        <v>-40.524313398784997</v>
      </c>
      <c r="GK106">
        <v>-192.83239129</v>
      </c>
      <c r="GL106">
        <v>-152.37774435</v>
      </c>
      <c r="GM106">
        <v>-40.451614599999999</v>
      </c>
      <c r="GN106" s="20">
        <v>-192.96547570999999</v>
      </c>
      <c r="GO106" s="20">
        <v>-152.45883956</v>
      </c>
      <c r="GP106" s="20">
        <v>-40.503946419999998</v>
      </c>
      <c r="GQ106">
        <v>-192.99070107</v>
      </c>
      <c r="GR106">
        <v>-152.4840427</v>
      </c>
      <c r="GS106">
        <v>-40.504025339999998</v>
      </c>
      <c r="GT106">
        <v>-193.3087754076</v>
      </c>
      <c r="GU106">
        <v>-152.76724264000001</v>
      </c>
      <c r="GV106">
        <v>-40.538389555899997</v>
      </c>
      <c r="GW106">
        <v>-192.81240389999999</v>
      </c>
      <c r="GX106">
        <v>-152.36193835</v>
      </c>
      <c r="GY106">
        <v>-40.447639449999997</v>
      </c>
      <c r="GZ106">
        <v>-193.02277950896101</v>
      </c>
      <c r="HA106">
        <v>-152.533878646387</v>
      </c>
      <c r="HB106">
        <v>-40.485647911652002</v>
      </c>
    </row>
    <row r="107" spans="1:210" ht="17" x14ac:dyDescent="0.25">
      <c r="A107" s="5">
        <v>12</v>
      </c>
      <c r="B107" t="s">
        <v>3</v>
      </c>
      <c r="C107" t="s">
        <v>2</v>
      </c>
      <c r="D107" t="s">
        <v>1</v>
      </c>
      <c r="E107" s="3">
        <v>0.95</v>
      </c>
      <c r="F107" s="2">
        <v>-2.4181115034159029</v>
      </c>
      <c r="G107" s="3">
        <f t="shared" si="171"/>
        <v>1.6940216523146785</v>
      </c>
      <c r="H107" s="3">
        <f t="shared" si="172"/>
        <v>0.12393053584285862</v>
      </c>
      <c r="I107" s="3">
        <f t="shared" si="173"/>
        <v>0.71390606716084237</v>
      </c>
      <c r="J107" s="3">
        <f t="shared" si="174"/>
        <v>1.8441900615907887</v>
      </c>
      <c r="K107" s="3">
        <f t="shared" si="175"/>
        <v>0.22629397246657712</v>
      </c>
      <c r="L107" s="3">
        <f t="shared" si="176"/>
        <v>0.45696167557622402</v>
      </c>
      <c r="M107" s="3">
        <f t="shared" si="177"/>
        <v>0.49709009102161117</v>
      </c>
      <c r="N107" s="3">
        <f t="shared" si="178"/>
        <v>0.24726845750032656</v>
      </c>
      <c r="O107" s="3">
        <f t="shared" si="179"/>
        <v>0.19894297127657179</v>
      </c>
      <c r="P107" s="3">
        <f t="shared" si="180"/>
        <v>2.1256699854616645E-2</v>
      </c>
      <c r="Q107" s="3">
        <f t="shared" si="181"/>
        <v>0.11657673884591002</v>
      </c>
      <c r="R107" s="3">
        <f t="shared" si="182"/>
        <v>0.49292151027455788</v>
      </c>
      <c r="S107" s="3">
        <f t="shared" si="183"/>
        <v>0.123189947969923</v>
      </c>
      <c r="T107" s="3">
        <f t="shared" si="184"/>
        <v>0.51781022754638539</v>
      </c>
      <c r="U107" s="3">
        <f t="shared" si="185"/>
        <v>0.40661131911633097</v>
      </c>
      <c r="V107" s="3">
        <f t="shared" si="186"/>
        <v>0.45026605312977375</v>
      </c>
      <c r="W107" s="3">
        <f t="shared" si="187"/>
        <v>5.5498291181732107E-2</v>
      </c>
      <c r="X107" s="3">
        <f t="shared" si="188"/>
        <v>0.20330636109829836</v>
      </c>
      <c r="Y107" s="3">
        <f t="shared" si="189"/>
        <v>0.13129988318082164</v>
      </c>
      <c r="Z107" s="3">
        <f t="shared" si="190"/>
        <v>0.13908960726800101</v>
      </c>
      <c r="AA107" s="3">
        <f t="shared" si="191"/>
        <v>0.1088964141241533</v>
      </c>
      <c r="AB107" s="3">
        <f t="shared" si="192"/>
        <v>0.15973922615648517</v>
      </c>
      <c r="AC107" s="3">
        <f t="shared" si="193"/>
        <v>3.7277527847128233E-3</v>
      </c>
      <c r="AD107" s="3">
        <f t="shared" si="194"/>
        <v>0.1069474537079218</v>
      </c>
      <c r="AE107" s="3">
        <f t="shared" si="195"/>
        <v>0.98624015751879845</v>
      </c>
      <c r="AF107" s="3">
        <f t="shared" si="196"/>
        <v>8.9971439211006032E-2</v>
      </c>
      <c r="AG107" s="3">
        <f t="shared" si="197"/>
        <v>0.31382636384643225</v>
      </c>
      <c r="AH107" s="3">
        <f t="shared" si="198"/>
        <v>0.23615292670695487</v>
      </c>
      <c r="AI107" s="3">
        <f t="shared" si="199"/>
        <v>1.7258317256496181E-2</v>
      </c>
      <c r="AJ107" s="3">
        <f t="shared" si="200"/>
        <v>0.26915891987922436</v>
      </c>
      <c r="AK107" s="3">
        <f t="shared" si="201"/>
        <v>0.2908626537044694</v>
      </c>
      <c r="AL107" s="3">
        <f t="shared" si="202"/>
        <v>0.23617186806299362</v>
      </c>
      <c r="AM107" s="3">
        <f t="shared" si="203"/>
        <v>0.48527991858351616</v>
      </c>
      <c r="AN107" s="3">
        <f t="shared" si="204"/>
        <v>0.10523650143632768</v>
      </c>
      <c r="AO107" s="3">
        <f t="shared" si="205"/>
        <v>0.20629739329287533</v>
      </c>
      <c r="AP107" s="3">
        <f t="shared" si="206"/>
        <v>0.42667245460007064</v>
      </c>
      <c r="AQ107" s="3">
        <f t="shared" si="207"/>
        <v>0.46586042287600593</v>
      </c>
      <c r="AR107" s="3">
        <f t="shared" si="208"/>
        <v>0.14118506228880046</v>
      </c>
      <c r="AS107" s="3">
        <f t="shared" si="209"/>
        <v>0.33626716094109899</v>
      </c>
      <c r="AT107" s="3">
        <f t="shared" si="210"/>
        <v>0.10257366919353261</v>
      </c>
      <c r="AV107" s="1"/>
      <c r="AW107" s="4">
        <f t="shared" si="211"/>
        <v>-0.72408985110122437</v>
      </c>
      <c r="AX107" s="4">
        <f t="shared" si="212"/>
        <v>-2.2941809675730442</v>
      </c>
      <c r="AY107" s="4">
        <f t="shared" si="213"/>
        <v>-1.7042054362550605</v>
      </c>
      <c r="AZ107" s="4">
        <f t="shared" si="214"/>
        <v>-0.57392144182511406</v>
      </c>
      <c r="BA107" s="4">
        <f t="shared" si="215"/>
        <v>-2.1918175309493257</v>
      </c>
      <c r="BB107" s="4">
        <f t="shared" si="216"/>
        <v>-2.8750731789921269</v>
      </c>
      <c r="BC107" s="4">
        <f t="shared" si="217"/>
        <v>-1.9210214123942917</v>
      </c>
      <c r="BD107" s="4">
        <f t="shared" si="218"/>
        <v>-2.6653799609162294</v>
      </c>
      <c r="BE107" s="4">
        <f t="shared" si="250"/>
        <v>-2.2191685321393311</v>
      </c>
      <c r="BF107" s="4">
        <f t="shared" si="219"/>
        <v>-2.4393682032705195</v>
      </c>
      <c r="BG107" s="4">
        <f t="shared" si="220"/>
        <v>-2.3015347645699928</v>
      </c>
      <c r="BH107" s="4">
        <f t="shared" si="221"/>
        <v>-1.925189993141345</v>
      </c>
      <c r="BI107" s="4">
        <f t="shared" si="222"/>
        <v>-2.5413014513858259</v>
      </c>
      <c r="BJ107" s="4">
        <f t="shared" si="223"/>
        <v>-1.9003012758695175</v>
      </c>
      <c r="BK107" s="4">
        <f t="shared" si="224"/>
        <v>-2.0115001842995719</v>
      </c>
      <c r="BL107" s="4">
        <f t="shared" si="225"/>
        <v>-1.9678454502861291</v>
      </c>
      <c r="BM107" s="4">
        <f t="shared" si="226"/>
        <v>-2.3626132122341708</v>
      </c>
      <c r="BN107" s="4">
        <f t="shared" si="227"/>
        <v>-2.2148051423176045</v>
      </c>
      <c r="BO107" s="4">
        <f t="shared" si="228"/>
        <v>-2.2868116202350812</v>
      </c>
      <c r="BP107" s="4">
        <f t="shared" si="229"/>
        <v>-2.2790218961479018</v>
      </c>
      <c r="BQ107" s="4">
        <f t="shared" si="230"/>
        <v>-2.3092150892917496</v>
      </c>
      <c r="BR107" s="4">
        <f t="shared" si="231"/>
        <v>-2.2583722772594177</v>
      </c>
      <c r="BS107" s="4">
        <f t="shared" si="232"/>
        <v>-2.41438375063119</v>
      </c>
      <c r="BT107" s="4">
        <f t="shared" si="233"/>
        <v>-2.3111640497079811</v>
      </c>
      <c r="BU107" s="4">
        <f t="shared" si="234"/>
        <v>-1.4318713458971044</v>
      </c>
      <c r="BV107" s="4">
        <f t="shared" si="235"/>
        <v>-2.3281400642048968</v>
      </c>
      <c r="BW107" s="4">
        <f t="shared" si="236"/>
        <v>-2.1042851395694706</v>
      </c>
      <c r="BX107" s="4">
        <f t="shared" si="237"/>
        <v>-2.181958576708948</v>
      </c>
      <c r="BY107" s="4">
        <f t="shared" si="238"/>
        <v>-2.435369820672399</v>
      </c>
      <c r="BZ107" s="4">
        <f t="shared" si="239"/>
        <v>-2.1489525835366785</v>
      </c>
      <c r="CA107" s="4">
        <f t="shared" si="240"/>
        <v>-2.1272488497114335</v>
      </c>
      <c r="CB107" s="4">
        <f t="shared" si="241"/>
        <v>-2.1819396353529092</v>
      </c>
      <c r="CC107" s="4">
        <f t="shared" si="242"/>
        <v>-1.9328315848323867</v>
      </c>
      <c r="CD107" s="4">
        <f t="shared" si="243"/>
        <v>-2.5233480048522305</v>
      </c>
      <c r="CE107" s="4">
        <f t="shared" si="244"/>
        <v>-2.2118141101230275</v>
      </c>
      <c r="CF107" s="4">
        <f t="shared" si="245"/>
        <v>-1.9914390488158322</v>
      </c>
      <c r="CG107" s="4">
        <f t="shared" si="246"/>
        <v>-1.9522510805398969</v>
      </c>
      <c r="CH107" s="4">
        <f t="shared" si="247"/>
        <v>-2.2769264411271024</v>
      </c>
      <c r="CI107" s="4">
        <f t="shared" si="248"/>
        <v>-2.0818443424748039</v>
      </c>
      <c r="CJ107" s="4">
        <f t="shared" si="249"/>
        <v>-2.3155378342223703</v>
      </c>
      <c r="CL107" t="s">
        <v>9</v>
      </c>
      <c r="CM107">
        <v>-190.34640373296099</v>
      </c>
      <c r="CN107">
        <v>-150.405698532945</v>
      </c>
      <c r="CO107">
        <v>-39.939551289435997</v>
      </c>
      <c r="CP107">
        <v>-192.73930046134501</v>
      </c>
      <c r="CQ107">
        <v>-152.30890135695199</v>
      </c>
      <c r="CR107">
        <v>-40.426743094456</v>
      </c>
      <c r="CS107">
        <v>-193.11515714946501</v>
      </c>
      <c r="CT107">
        <v>-152.61747243718301</v>
      </c>
      <c r="CU107">
        <v>-40.494968888160997</v>
      </c>
      <c r="CV107">
        <v>-191.781275207851</v>
      </c>
      <c r="CW107">
        <v>-151.55968790929401</v>
      </c>
      <c r="CX107">
        <v>-40.220672696560001</v>
      </c>
      <c r="CY107">
        <v>-193.28693979477001</v>
      </c>
      <c r="CZ107">
        <v>-152.74736112839301</v>
      </c>
      <c r="DA107">
        <v>-40.536085782953002</v>
      </c>
      <c r="DB107">
        <v>-192.980176293374</v>
      </c>
      <c r="DC107">
        <v>-152.50709599241901</v>
      </c>
      <c r="DD107">
        <v>-40.468498580393003</v>
      </c>
      <c r="DE107">
        <v>-193.161962641126</v>
      </c>
      <c r="DF107">
        <v>-152.65141207865</v>
      </c>
      <c r="DG107">
        <v>-40.507489220118003</v>
      </c>
      <c r="DH107">
        <v>-193.38432688979401</v>
      </c>
      <c r="DI107">
        <v>-152.845796126485</v>
      </c>
      <c r="DJ107">
        <v>-40.534283210147002</v>
      </c>
      <c r="DK107">
        <v>-193.58754372384701</v>
      </c>
      <c r="DL107">
        <v>-153.006772779888</v>
      </c>
      <c r="DM107">
        <v>-40.577234473941999</v>
      </c>
      <c r="DN107">
        <v>-193.37211516678099</v>
      </c>
      <c r="DO107">
        <v>-152.822558485033</v>
      </c>
      <c r="DP107">
        <v>-40.545669301232998</v>
      </c>
      <c r="DQ107">
        <v>-193.1547222188</v>
      </c>
      <c r="DR107">
        <v>-152.647184695763</v>
      </c>
      <c r="DS107">
        <v>-40.503869794079002</v>
      </c>
      <c r="DT107">
        <v>-193.21096121369399</v>
      </c>
      <c r="DU107">
        <v>-152.701585298645</v>
      </c>
      <c r="DV107">
        <v>-40.506307929635</v>
      </c>
      <c r="DW107">
        <v>-193.02791860549601</v>
      </c>
      <c r="DX107">
        <v>-152.545067274888</v>
      </c>
      <c r="DY107">
        <v>-40.478801509128999</v>
      </c>
      <c r="DZ107">
        <v>-193.15369163553001</v>
      </c>
      <c r="EA107">
        <v>-152.64477779822801</v>
      </c>
      <c r="EB107">
        <v>-40.505885514581998</v>
      </c>
      <c r="EC107">
        <v>-193.15043854053101</v>
      </c>
      <c r="ED107">
        <v>-152.63954553861799</v>
      </c>
      <c r="EE107">
        <v>-40.507687472459999</v>
      </c>
      <c r="EF107">
        <v>-193.15422671134601</v>
      </c>
      <c r="EG107">
        <v>-152.64525733763</v>
      </c>
      <c r="EH107">
        <v>-40.505833412507002</v>
      </c>
      <c r="EI107">
        <v>-193.352992779072</v>
      </c>
      <c r="EJ107">
        <v>-152.80701231994601</v>
      </c>
      <c r="EK107">
        <v>-40.542215395470002</v>
      </c>
      <c r="EL107">
        <v>-193.32782807337401</v>
      </c>
      <c r="EM107">
        <v>-152.786874156457</v>
      </c>
      <c r="EN107">
        <v>-40.537424400403999</v>
      </c>
      <c r="EO107">
        <v>-193.15177953426399</v>
      </c>
      <c r="EP107">
        <v>-152.645487505147</v>
      </c>
      <c r="EQ107">
        <v>-40.502647762982001</v>
      </c>
      <c r="ER107">
        <v>-193.14845130532299</v>
      </c>
      <c r="ES107">
        <v>-152.64379765177699</v>
      </c>
      <c r="ET107">
        <v>-40.501021801126001</v>
      </c>
      <c r="EU107">
        <v>-193.14530840310201</v>
      </c>
      <c r="EV107">
        <v>-152.642823252212</v>
      </c>
      <c r="EW107">
        <v>-40.498805182555998</v>
      </c>
      <c r="EX107">
        <v>-193.13509308459601</v>
      </c>
      <c r="EY107">
        <v>-152.62281694472699</v>
      </c>
      <c r="EZ107">
        <v>-40.508677194710003</v>
      </c>
      <c r="FA107">
        <v>-193.175813640722</v>
      </c>
      <c r="FB107">
        <v>-152.65788957084601</v>
      </c>
      <c r="FC107">
        <v>-40.514076504618998</v>
      </c>
      <c r="FD107">
        <v>-193.23300196790001</v>
      </c>
      <c r="FE107">
        <v>-152.71053746760001</v>
      </c>
      <c r="FF107">
        <v>-40.518781426099999</v>
      </c>
      <c r="FG107">
        <v>-193.45072074315601</v>
      </c>
      <c r="FH107">
        <v>-152.88641413347699</v>
      </c>
      <c r="FI107">
        <v>-40.562024777537999</v>
      </c>
      <c r="FJ107">
        <v>-193.1471206443</v>
      </c>
      <c r="FK107">
        <v>-152.64792533470001</v>
      </c>
      <c r="FL107">
        <v>-40.495485182400003</v>
      </c>
      <c r="FM107">
        <v>-193.34395433716901</v>
      </c>
      <c r="FN107">
        <v>-152.80204430065899</v>
      </c>
      <c r="FO107">
        <v>-40.538556644825</v>
      </c>
      <c r="FP107">
        <v>-193.07977790394199</v>
      </c>
      <c r="FQ107">
        <v>-152.582414850384</v>
      </c>
      <c r="FR107">
        <v>-40.493885881376997</v>
      </c>
      <c r="FS107">
        <v>-193.047144862755</v>
      </c>
      <c r="FT107">
        <v>-152.55882024251301</v>
      </c>
      <c r="FU107">
        <v>-40.484443611555001</v>
      </c>
      <c r="FV107">
        <v>-193.123788579886</v>
      </c>
      <c r="FW107">
        <v>-152.624202335414</v>
      </c>
      <c r="FX107">
        <v>-40.496161670687002</v>
      </c>
      <c r="FY107">
        <v>-193.050286798429</v>
      </c>
      <c r="FZ107">
        <v>-152.554549455901</v>
      </c>
      <c r="GA107">
        <v>-40.492347355843002</v>
      </c>
      <c r="GB107">
        <v>-192.85321897412001</v>
      </c>
      <c r="GC107">
        <v>-152.39505380539299</v>
      </c>
      <c r="GD107">
        <v>-40.454688026730999</v>
      </c>
      <c r="GE107">
        <v>-192.99832842756399</v>
      </c>
      <c r="GF107">
        <v>-152.51347606713099</v>
      </c>
      <c r="GG107">
        <v>-40.481772197368002</v>
      </c>
      <c r="GH107">
        <v>-193.193636163729</v>
      </c>
      <c r="GI107">
        <v>-152.66530155317901</v>
      </c>
      <c r="GJ107">
        <v>-40.524313399707999</v>
      </c>
      <c r="GK107">
        <v>-192.83287114999999</v>
      </c>
      <c r="GL107">
        <v>-152.37773458999999</v>
      </c>
      <c r="GM107">
        <v>-40.451611810000003</v>
      </c>
      <c r="GN107" s="20">
        <v>-192.96591841</v>
      </c>
      <c r="GO107" s="20">
        <v>-152.45881402000001</v>
      </c>
      <c r="GP107" s="20">
        <v>-40.503930830000002</v>
      </c>
      <c r="GQ107">
        <v>-192.9911453</v>
      </c>
      <c r="GR107">
        <v>-152.48402049000001</v>
      </c>
      <c r="GS107">
        <v>-40.504013700000002</v>
      </c>
      <c r="GT107">
        <v>-193.30925950880001</v>
      </c>
      <c r="GU107">
        <v>-152.76723670440001</v>
      </c>
      <c r="GV107">
        <v>-40.538394291300001</v>
      </c>
      <c r="GW107">
        <v>-192.81288253</v>
      </c>
      <c r="GX107">
        <v>-152.36192844000001</v>
      </c>
      <c r="GY107">
        <v>-40.447636459999998</v>
      </c>
      <c r="GZ107">
        <v>-193.02321259732801</v>
      </c>
      <c r="HA107">
        <v>-152.53387206395101</v>
      </c>
      <c r="HB107">
        <v>-40.485650489107996</v>
      </c>
    </row>
    <row r="108" spans="1:210" ht="17" x14ac:dyDescent="0.25">
      <c r="A108" s="5">
        <v>12</v>
      </c>
      <c r="B108" t="s">
        <v>3</v>
      </c>
      <c r="C108" t="s">
        <v>2</v>
      </c>
      <c r="D108" t="s">
        <v>1</v>
      </c>
      <c r="E108" s="3">
        <v>1</v>
      </c>
      <c r="F108" s="2">
        <v>-2.5611718832240791</v>
      </c>
      <c r="G108" s="3">
        <f t="shared" si="171"/>
        <v>1.5622251263993348</v>
      </c>
      <c r="H108" s="3">
        <f t="shared" si="172"/>
        <v>0.14311206585361624</v>
      </c>
      <c r="I108" s="3">
        <f t="shared" si="173"/>
        <v>0.66929520162329958</v>
      </c>
      <c r="J108" s="3">
        <f t="shared" si="174"/>
        <v>1.699479243961026</v>
      </c>
      <c r="K108" s="3">
        <f t="shared" si="175"/>
        <v>0.34134331901302639</v>
      </c>
      <c r="L108" s="3">
        <f t="shared" si="176"/>
        <v>0.34619945321210999</v>
      </c>
      <c r="M108" s="3">
        <f t="shared" si="177"/>
        <v>0.57701996354641549</v>
      </c>
      <c r="N108" s="3">
        <f t="shared" si="178"/>
        <v>0.25701828687504857</v>
      </c>
      <c r="O108" s="3">
        <f t="shared" si="179"/>
        <v>0.20482142099576084</v>
      </c>
      <c r="P108" s="3">
        <f t="shared" si="180"/>
        <v>9.0888818254030834E-2</v>
      </c>
      <c r="Q108" s="3">
        <f t="shared" si="181"/>
        <v>0.14765397710116313</v>
      </c>
      <c r="R108" s="3">
        <f t="shared" si="182"/>
        <v>0.46116073534111868</v>
      </c>
      <c r="S108" s="3">
        <f t="shared" si="183"/>
        <v>4.8491818551508636E-2</v>
      </c>
      <c r="T108" s="3">
        <f t="shared" si="184"/>
        <v>0.56382946599701556</v>
      </c>
      <c r="U108" s="3">
        <f t="shared" si="185"/>
        <v>0.46354323266877007</v>
      </c>
      <c r="V108" s="3">
        <f t="shared" si="186"/>
        <v>0.47105406958307539</v>
      </c>
      <c r="W108" s="3">
        <f t="shared" si="187"/>
        <v>0.15098878535035443</v>
      </c>
      <c r="X108" s="3">
        <f t="shared" si="188"/>
        <v>0.27682563924125336</v>
      </c>
      <c r="Y108" s="3">
        <f t="shared" si="189"/>
        <v>0.15839959285692951</v>
      </c>
      <c r="Z108" s="3">
        <f t="shared" si="190"/>
        <v>0.16230773456765002</v>
      </c>
      <c r="AA108" s="3">
        <f t="shared" si="191"/>
        <v>0.13031000043765939</v>
      </c>
      <c r="AB108" s="3">
        <f t="shared" si="192"/>
        <v>0.19829678051433985</v>
      </c>
      <c r="AC108" s="3">
        <f t="shared" si="193"/>
        <v>3.1672835089447293E-2</v>
      </c>
      <c r="AD108" s="3">
        <f t="shared" si="194"/>
        <v>8.3478734893144058E-2</v>
      </c>
      <c r="AE108" s="3">
        <f t="shared" si="195"/>
        <v>0.97721453748086118</v>
      </c>
      <c r="AF108" s="3">
        <f t="shared" si="196"/>
        <v>6.7399745232702646E-2</v>
      </c>
      <c r="AG108" s="3">
        <f t="shared" si="197"/>
        <v>0.30010644813913068</v>
      </c>
      <c r="AH108" s="3">
        <f t="shared" si="198"/>
        <v>0.26128758033289046</v>
      </c>
      <c r="AI108" s="3">
        <f t="shared" si="199"/>
        <v>3.1006334030171168E-2</v>
      </c>
      <c r="AJ108" s="3">
        <f t="shared" si="200"/>
        <v>0.25160105191317372</v>
      </c>
      <c r="AK108" s="3">
        <f t="shared" si="201"/>
        <v>0.27565088749868227</v>
      </c>
      <c r="AL108" s="3">
        <f t="shared" si="202"/>
        <v>0.23163736427211967</v>
      </c>
      <c r="AM108" s="3">
        <f t="shared" si="203"/>
        <v>0.48493127901315747</v>
      </c>
      <c r="AN108" s="3">
        <f t="shared" si="204"/>
        <v>6.4959104202740203E-2</v>
      </c>
      <c r="AO108" s="3">
        <f t="shared" si="205"/>
        <v>0.20322336074189318</v>
      </c>
      <c r="AP108" s="3">
        <f t="shared" si="206"/>
        <v>0.40944180772149164</v>
      </c>
      <c r="AQ108" s="3">
        <f t="shared" si="207"/>
        <v>0.45156024535520656</v>
      </c>
      <c r="AR108" s="3">
        <f t="shared" si="208"/>
        <v>0.1333130920962029</v>
      </c>
      <c r="AS108" s="3">
        <f t="shared" si="209"/>
        <v>0.3244393708542237</v>
      </c>
      <c r="AT108" s="3">
        <f t="shared" si="210"/>
        <v>0.11201157115398797</v>
      </c>
      <c r="AV108" s="1"/>
      <c r="AW108" s="4">
        <f t="shared" si="211"/>
        <v>-0.99894675682474432</v>
      </c>
      <c r="AX108" s="4">
        <f t="shared" si="212"/>
        <v>-2.4180598173704628</v>
      </c>
      <c r="AY108" s="4">
        <f t="shared" si="213"/>
        <v>-1.8918766816007795</v>
      </c>
      <c r="AZ108" s="4">
        <f t="shared" si="214"/>
        <v>-0.86169263926305306</v>
      </c>
      <c r="BA108" s="4">
        <f t="shared" si="215"/>
        <v>-2.2198285642110527</v>
      </c>
      <c r="BB108" s="4">
        <f t="shared" si="216"/>
        <v>-2.9073713364361891</v>
      </c>
      <c r="BC108" s="4">
        <f t="shared" si="217"/>
        <v>-1.9841519196776636</v>
      </c>
      <c r="BD108" s="4">
        <f t="shared" si="218"/>
        <v>-2.8181901700991276</v>
      </c>
      <c r="BE108" s="4">
        <f t="shared" si="250"/>
        <v>-2.3563504622283182</v>
      </c>
      <c r="BF108" s="4">
        <f t="shared" si="219"/>
        <v>-2.4702830649700482</v>
      </c>
      <c r="BG108" s="4">
        <f t="shared" si="220"/>
        <v>-2.4135179061229159</v>
      </c>
      <c r="BH108" s="4">
        <f t="shared" si="221"/>
        <v>-2.1000111478829604</v>
      </c>
      <c r="BI108" s="4">
        <f t="shared" si="222"/>
        <v>-2.6096637017755877</v>
      </c>
      <c r="BJ108" s="4">
        <f t="shared" si="223"/>
        <v>-1.9973424172270635</v>
      </c>
      <c r="BK108" s="4">
        <f t="shared" si="224"/>
        <v>-2.097628650555309</v>
      </c>
      <c r="BL108" s="4">
        <f t="shared" si="225"/>
        <v>-2.0901178136410037</v>
      </c>
      <c r="BM108" s="4">
        <f t="shared" si="226"/>
        <v>-2.4101830978737246</v>
      </c>
      <c r="BN108" s="4">
        <f t="shared" si="227"/>
        <v>-2.2843462439828257</v>
      </c>
      <c r="BO108" s="4">
        <f t="shared" si="228"/>
        <v>-2.4027722903671496</v>
      </c>
      <c r="BP108" s="4">
        <f t="shared" si="229"/>
        <v>-2.3988641486564291</v>
      </c>
      <c r="BQ108" s="4">
        <f t="shared" si="230"/>
        <v>-2.4308618827864197</v>
      </c>
      <c r="BR108" s="4">
        <f t="shared" si="231"/>
        <v>-2.3628751027097392</v>
      </c>
      <c r="BS108" s="4">
        <f t="shared" si="232"/>
        <v>-2.5294990481346318</v>
      </c>
      <c r="BT108" s="4">
        <f t="shared" si="233"/>
        <v>-2.477693148330935</v>
      </c>
      <c r="BU108" s="4">
        <f t="shared" si="234"/>
        <v>-1.5839573457432179</v>
      </c>
      <c r="BV108" s="4">
        <f t="shared" si="235"/>
        <v>-2.4937721379913764</v>
      </c>
      <c r="BW108" s="4">
        <f t="shared" si="236"/>
        <v>-2.2610654350849484</v>
      </c>
      <c r="BX108" s="4">
        <f t="shared" si="237"/>
        <v>-2.2998843028911886</v>
      </c>
      <c r="BY108" s="4">
        <f t="shared" si="238"/>
        <v>-2.5301655491939079</v>
      </c>
      <c r="BZ108" s="4">
        <f t="shared" si="239"/>
        <v>-2.3095708313109053</v>
      </c>
      <c r="CA108" s="4">
        <f t="shared" si="240"/>
        <v>-2.2855209957253968</v>
      </c>
      <c r="CB108" s="4">
        <f t="shared" si="241"/>
        <v>-2.3295345189519594</v>
      </c>
      <c r="CC108" s="4">
        <f t="shared" si="242"/>
        <v>-2.0762406042109216</v>
      </c>
      <c r="CD108" s="4">
        <f t="shared" si="243"/>
        <v>-2.6261309874268193</v>
      </c>
      <c r="CE108" s="4">
        <f t="shared" si="244"/>
        <v>-2.3579485224821859</v>
      </c>
      <c r="CF108" s="4">
        <f t="shared" si="245"/>
        <v>-2.1517300755025874</v>
      </c>
      <c r="CG108" s="4">
        <f t="shared" si="246"/>
        <v>-2.1096116378688725</v>
      </c>
      <c r="CH108" s="4">
        <f t="shared" si="247"/>
        <v>-2.4278587911278762</v>
      </c>
      <c r="CI108" s="4">
        <f t="shared" si="248"/>
        <v>-2.2367325123698554</v>
      </c>
      <c r="CJ108" s="4">
        <f t="shared" si="249"/>
        <v>-2.4491603120700911</v>
      </c>
      <c r="CL108" t="s">
        <v>8</v>
      </c>
      <c r="CM108">
        <v>-190.34665465801001</v>
      </c>
      <c r="CN108">
        <v>-150.40555428491601</v>
      </c>
      <c r="CO108">
        <v>-39.939508450171999</v>
      </c>
      <c r="CP108">
        <v>-192.739415296441</v>
      </c>
      <c r="CQ108">
        <v>-152.30884535530501</v>
      </c>
      <c r="CR108">
        <v>-40.426716517693997</v>
      </c>
      <c r="CS108">
        <v>-193.11543905356601</v>
      </c>
      <c r="CT108">
        <v>-152.61745771395599</v>
      </c>
      <c r="CU108">
        <v>-40.494966442334999</v>
      </c>
      <c r="CV108">
        <v>-191.78172431643799</v>
      </c>
      <c r="CW108">
        <v>-151.55968741662701</v>
      </c>
      <c r="CX108">
        <v>-40.220663705238998</v>
      </c>
      <c r="CY108">
        <v>-193.28698517312301</v>
      </c>
      <c r="CZ108">
        <v>-152.74736029135599</v>
      </c>
      <c r="DA108">
        <v>-40.536087359922</v>
      </c>
      <c r="DB108">
        <v>-192.98022833275701</v>
      </c>
      <c r="DC108">
        <v>-152.50709498682701</v>
      </c>
      <c r="DD108">
        <v>-40.468500154979999</v>
      </c>
      <c r="DE108">
        <v>-193.162062943742</v>
      </c>
      <c r="DF108">
        <v>-152.65141095042</v>
      </c>
      <c r="DG108">
        <v>-40.507490046100997</v>
      </c>
      <c r="DH108">
        <v>-193.384559277618</v>
      </c>
      <c r="DI108">
        <v>-152.84579404540801</v>
      </c>
      <c r="DJ108">
        <v>-40.534274160488998</v>
      </c>
      <c r="DK108">
        <v>-193.58775105438599</v>
      </c>
      <c r="DL108">
        <v>-153.00677076649501</v>
      </c>
      <c r="DM108">
        <v>-40.577225204561998</v>
      </c>
      <c r="DN108">
        <v>-193.37216142074701</v>
      </c>
      <c r="DO108">
        <v>-152.822557377701</v>
      </c>
      <c r="DP108">
        <v>-40.545667396565001</v>
      </c>
      <c r="DQ108">
        <v>-193.15489537594499</v>
      </c>
      <c r="DR108">
        <v>-152.64718356745399</v>
      </c>
      <c r="DS108">
        <v>-40.503865623045002</v>
      </c>
      <c r="DT108">
        <v>-193.21122881731401</v>
      </c>
      <c r="DU108">
        <v>-152.70158281627201</v>
      </c>
      <c r="DV108">
        <v>-40.506299420395997</v>
      </c>
      <c r="DW108">
        <v>-193.028023362781</v>
      </c>
      <c r="DX108">
        <v>-152.54506664450699</v>
      </c>
      <c r="DY108">
        <v>-40.478797954618997</v>
      </c>
      <c r="DZ108">
        <v>-193.15384111669499</v>
      </c>
      <c r="EA108">
        <v>-152.644777023746</v>
      </c>
      <c r="EB108">
        <v>-40.505881125332998</v>
      </c>
      <c r="EC108">
        <v>-193.15057144223499</v>
      </c>
      <c r="ED108">
        <v>-152.639544734358</v>
      </c>
      <c r="EE108">
        <v>-40.507683923982</v>
      </c>
      <c r="EF108">
        <v>-193.15441168178299</v>
      </c>
      <c r="EG108">
        <v>-152.64525681349801</v>
      </c>
      <c r="EH108">
        <v>-40.505824053669997</v>
      </c>
      <c r="EI108">
        <v>-193.35306413761501</v>
      </c>
      <c r="EJ108">
        <v>-152.80701141894701</v>
      </c>
      <c r="EK108">
        <v>-40.542211847577001</v>
      </c>
      <c r="EL108">
        <v>-193.327932254768</v>
      </c>
      <c r="EM108">
        <v>-152.78687350086199</v>
      </c>
      <c r="EN108">
        <v>-40.537418416598001</v>
      </c>
      <c r="EO108">
        <v>-193.15195795575599</v>
      </c>
      <c r="EP108">
        <v>-152.64548658393301</v>
      </c>
      <c r="EQ108">
        <v>-40.502642310604998</v>
      </c>
      <c r="ER108">
        <v>-193.14863425913899</v>
      </c>
      <c r="ES108">
        <v>-152.64379695455699</v>
      </c>
      <c r="ET108">
        <v>-40.501014471384003</v>
      </c>
      <c r="EU108">
        <v>-193.14549141557799</v>
      </c>
      <c r="EV108">
        <v>-152.64282282903</v>
      </c>
      <c r="EW108">
        <v>-40.498794761717001</v>
      </c>
      <c r="EX108">
        <v>-193.13525420984101</v>
      </c>
      <c r="EY108">
        <v>-152.62281636395301</v>
      </c>
      <c r="EZ108">
        <v>-40.508672364882997</v>
      </c>
      <c r="FA108">
        <v>-193.17599155970501</v>
      </c>
      <c r="FB108">
        <v>-152.65788904568601</v>
      </c>
      <c r="FC108">
        <v>-40.514071500866002</v>
      </c>
      <c r="FD108">
        <v>-193.2332628687</v>
      </c>
      <c r="FE108">
        <v>-152.71053642659999</v>
      </c>
      <c r="FF108">
        <v>-40.518777986899998</v>
      </c>
      <c r="FG108">
        <v>-193.450959971499</v>
      </c>
      <c r="FH108">
        <v>-152.886413637305</v>
      </c>
      <c r="FI108">
        <v>-40.562022137595001</v>
      </c>
      <c r="FJ108">
        <v>-193.14737686079999</v>
      </c>
      <c r="FK108">
        <v>-152.64792409340001</v>
      </c>
      <c r="FL108">
        <v>-40.495478688699997</v>
      </c>
      <c r="FM108">
        <v>-193.34419772469201</v>
      </c>
      <c r="FN108">
        <v>-152.80204364125299</v>
      </c>
      <c r="FO108">
        <v>-40.538550846459998</v>
      </c>
      <c r="FP108">
        <v>-193.07995359479</v>
      </c>
      <c r="FQ108">
        <v>-152.582410715328</v>
      </c>
      <c r="FR108">
        <v>-40.493877780681999</v>
      </c>
      <c r="FS108">
        <v>-193.047286140545</v>
      </c>
      <c r="FT108">
        <v>-152.55881817184999</v>
      </c>
      <c r="FU108">
        <v>-40.484435893404999</v>
      </c>
      <c r="FV108">
        <v>-193.12403272652199</v>
      </c>
      <c r="FW108">
        <v>-152.62419847276701</v>
      </c>
      <c r="FX108">
        <v>-40.496153718510001</v>
      </c>
      <c r="FY108">
        <v>-193.05052100137499</v>
      </c>
      <c r="FZ108">
        <v>-152.55454227402399</v>
      </c>
      <c r="GA108">
        <v>-40.492336517957</v>
      </c>
      <c r="GB108">
        <v>-192.853437987284</v>
      </c>
      <c r="GC108">
        <v>-152.395046473299</v>
      </c>
      <c r="GD108">
        <v>-40.45467916458</v>
      </c>
      <c r="GE108">
        <v>-192.99853899161201</v>
      </c>
      <c r="GF108">
        <v>-152.51346896450801</v>
      </c>
      <c r="GG108">
        <v>-40.481761327229002</v>
      </c>
      <c r="GH108">
        <v>-193.193782741798</v>
      </c>
      <c r="GI108">
        <v>-152.66529408422099</v>
      </c>
      <c r="GJ108">
        <v>-40.524303651632998</v>
      </c>
      <c r="GK108">
        <v>-192.83308442000001</v>
      </c>
      <c r="GL108">
        <v>-152.37772623000001</v>
      </c>
      <c r="GM108">
        <v>-40.451600560000003</v>
      </c>
      <c r="GN108" s="20">
        <v>-192.96613065</v>
      </c>
      <c r="GO108" s="20">
        <v>-152.45879178999999</v>
      </c>
      <c r="GP108" s="20">
        <v>-40.50390986</v>
      </c>
      <c r="GQ108">
        <v>-192.99135670000001</v>
      </c>
      <c r="GR108">
        <v>-152.48400117</v>
      </c>
      <c r="GS108">
        <v>-40.503993649999998</v>
      </c>
      <c r="GT108">
        <v>-193.3094840828</v>
      </c>
      <c r="GU108">
        <v>-152.76723142399999</v>
      </c>
      <c r="GV108">
        <v>-40.538383619699999</v>
      </c>
      <c r="GW108">
        <v>-192.81310984000001</v>
      </c>
      <c r="GX108">
        <v>-152.36191991000001</v>
      </c>
      <c r="GY108">
        <v>-40.447625469999998</v>
      </c>
      <c r="GZ108">
        <v>-193.02341128119801</v>
      </c>
      <c r="HA108">
        <v>-152.533866309979</v>
      </c>
      <c r="HB108">
        <v>-40.485641985986</v>
      </c>
    </row>
    <row r="109" spans="1:210" ht="17" x14ac:dyDescent="0.25">
      <c r="A109" s="5">
        <v>12</v>
      </c>
      <c r="B109" t="s">
        <v>3</v>
      </c>
      <c r="C109" t="s">
        <v>2</v>
      </c>
      <c r="D109" t="s">
        <v>1</v>
      </c>
      <c r="E109" s="3">
        <v>1.05</v>
      </c>
      <c r="F109" s="2">
        <v>-2.6004658037822486</v>
      </c>
      <c r="G109" s="3">
        <f t="shared" si="171"/>
        <v>1.4479532818170811</v>
      </c>
      <c r="H109" s="3">
        <f t="shared" si="172"/>
        <v>0.1638012251898977</v>
      </c>
      <c r="I109" s="3">
        <f t="shared" si="173"/>
        <v>0.62465251146635525</v>
      </c>
      <c r="J109" s="3">
        <f t="shared" si="174"/>
        <v>1.5850040699650232</v>
      </c>
      <c r="K109" s="3">
        <f t="shared" si="175"/>
        <v>0.43186088023176472</v>
      </c>
      <c r="L109" s="3">
        <f t="shared" si="176"/>
        <v>0.25674068251667892</v>
      </c>
      <c r="M109" s="3">
        <f t="shared" si="177"/>
        <v>0.64135380733540326</v>
      </c>
      <c r="N109" s="3">
        <f t="shared" si="178"/>
        <v>0.25713595074664886</v>
      </c>
      <c r="O109" s="3">
        <f t="shared" si="179"/>
        <v>0.21781620693156434</v>
      </c>
      <c r="P109" s="3">
        <f t="shared" si="180"/>
        <v>0.17451048930561708</v>
      </c>
      <c r="Q109" s="3">
        <f t="shared" si="181"/>
        <v>0.16658295032554626</v>
      </c>
      <c r="R109" s="3">
        <f t="shared" si="182"/>
        <v>0.43572120761181532</v>
      </c>
      <c r="S109" s="3">
        <f t="shared" si="183"/>
        <v>1.1023217253502082E-2</v>
      </c>
      <c r="T109" s="3">
        <f t="shared" si="184"/>
        <v>0.60242910250966175</v>
      </c>
      <c r="U109" s="3">
        <f t="shared" si="185"/>
        <v>0.51055641741383484</v>
      </c>
      <c r="V109" s="3">
        <f t="shared" si="186"/>
        <v>0.49135565895583655</v>
      </c>
      <c r="W109" s="3">
        <f t="shared" si="187"/>
        <v>0.22150056118430639</v>
      </c>
      <c r="X109" s="3">
        <f t="shared" si="188"/>
        <v>0.33014305864363225</v>
      </c>
      <c r="Y109" s="3">
        <f t="shared" si="189"/>
        <v>0.17520862876447696</v>
      </c>
      <c r="Z109" s="3">
        <f t="shared" si="190"/>
        <v>0.17768149875263317</v>
      </c>
      <c r="AA109" s="3">
        <f t="shared" si="191"/>
        <v>0.14728869735621819</v>
      </c>
      <c r="AB109" s="3">
        <f t="shared" si="192"/>
        <v>0.23192740777256882</v>
      </c>
      <c r="AC109" s="3">
        <f t="shared" si="193"/>
        <v>5.5063709602196198E-2</v>
      </c>
      <c r="AD109" s="3">
        <f t="shared" si="194"/>
        <v>6.0880138449376453E-2</v>
      </c>
      <c r="AE109" s="3">
        <f t="shared" si="195"/>
        <v>0.97173253899525402</v>
      </c>
      <c r="AF109" s="3">
        <f t="shared" si="196"/>
        <v>5.0627135234714071E-2</v>
      </c>
      <c r="AG109" s="3">
        <f t="shared" si="197"/>
        <v>0.29110382582843686</v>
      </c>
      <c r="AH109" s="3">
        <f t="shared" si="198"/>
        <v>0.28152960840954622</v>
      </c>
      <c r="AI109" s="3">
        <f t="shared" si="199"/>
        <v>6.8228628629422694E-2</v>
      </c>
      <c r="AJ109" s="3">
        <f t="shared" si="200"/>
        <v>0.23864684350216292</v>
      </c>
      <c r="AK109" s="3">
        <f t="shared" si="201"/>
        <v>0.2577858888842548</v>
      </c>
      <c r="AL109" s="3">
        <f t="shared" si="202"/>
        <v>0.2284405395227167</v>
      </c>
      <c r="AM109" s="3">
        <f t="shared" si="203"/>
        <v>0.48440111111079309</v>
      </c>
      <c r="AN109" s="3">
        <f t="shared" si="204"/>
        <v>2.9192652363244864E-2</v>
      </c>
      <c r="AO109" s="3">
        <f t="shared" si="205"/>
        <v>0.19324523534963101</v>
      </c>
      <c r="AP109" s="3">
        <f t="shared" si="206"/>
        <v>0.3945000821926592</v>
      </c>
      <c r="AQ109" s="3">
        <f t="shared" si="207"/>
        <v>0.43860772495436517</v>
      </c>
      <c r="AR109" s="3">
        <f t="shared" si="208"/>
        <v>0.12081438656318166</v>
      </c>
      <c r="AS109" s="3">
        <f t="shared" si="209"/>
        <v>0.31040753410433641</v>
      </c>
      <c r="AT109" s="3">
        <f t="shared" si="210"/>
        <v>0.11808851414943211</v>
      </c>
      <c r="AV109" s="1"/>
      <c r="AW109" s="4">
        <f t="shared" si="211"/>
        <v>-1.1525125219651675</v>
      </c>
      <c r="AX109" s="4">
        <f t="shared" si="212"/>
        <v>-2.4366645785923509</v>
      </c>
      <c r="AY109" s="4">
        <f t="shared" si="213"/>
        <v>-1.9758132923158933</v>
      </c>
      <c r="AZ109" s="4">
        <f t="shared" si="214"/>
        <v>-1.0154617338172254</v>
      </c>
      <c r="BA109" s="4">
        <f t="shared" si="215"/>
        <v>-2.1686049235504838</v>
      </c>
      <c r="BB109" s="4">
        <f t="shared" si="216"/>
        <v>-2.8572064862989275</v>
      </c>
      <c r="BC109" s="4">
        <f t="shared" si="217"/>
        <v>-1.9591119964468453</v>
      </c>
      <c r="BD109" s="4">
        <f t="shared" si="218"/>
        <v>-2.8576017545288974</v>
      </c>
      <c r="BE109" s="4">
        <f t="shared" si="250"/>
        <v>-2.3826495968506842</v>
      </c>
      <c r="BF109" s="4">
        <f t="shared" si="219"/>
        <v>-2.4259553144766315</v>
      </c>
      <c r="BG109" s="4">
        <f t="shared" si="220"/>
        <v>-2.4338828534567023</v>
      </c>
      <c r="BH109" s="4">
        <f t="shared" si="221"/>
        <v>-2.1647445961704332</v>
      </c>
      <c r="BI109" s="4">
        <f t="shared" si="222"/>
        <v>-2.5894425865287465</v>
      </c>
      <c r="BJ109" s="4">
        <f t="shared" si="223"/>
        <v>-1.9980367012725868</v>
      </c>
      <c r="BK109" s="4">
        <f t="shared" si="224"/>
        <v>-2.0899093863684137</v>
      </c>
      <c r="BL109" s="4">
        <f t="shared" si="225"/>
        <v>-2.109110144826412</v>
      </c>
      <c r="BM109" s="4">
        <f t="shared" si="226"/>
        <v>-2.3789652425979422</v>
      </c>
      <c r="BN109" s="4">
        <f t="shared" si="227"/>
        <v>-2.2703227451386163</v>
      </c>
      <c r="BO109" s="4">
        <f t="shared" si="228"/>
        <v>-2.4252571750177716</v>
      </c>
      <c r="BP109" s="4">
        <f t="shared" si="229"/>
        <v>-2.4227843050296154</v>
      </c>
      <c r="BQ109" s="4">
        <f t="shared" si="230"/>
        <v>-2.4531771064260304</v>
      </c>
      <c r="BR109" s="4">
        <f t="shared" si="231"/>
        <v>-2.3685383960096797</v>
      </c>
      <c r="BS109" s="4">
        <f t="shared" si="232"/>
        <v>-2.5454020941800524</v>
      </c>
      <c r="BT109" s="4">
        <f t="shared" si="233"/>
        <v>-2.5395856653328721</v>
      </c>
      <c r="BU109" s="4">
        <f t="shared" si="234"/>
        <v>-1.6287332647869945</v>
      </c>
      <c r="BV109" s="4">
        <f t="shared" si="235"/>
        <v>-2.5498386685475345</v>
      </c>
      <c r="BW109" s="4">
        <f t="shared" si="236"/>
        <v>-2.3093619779538117</v>
      </c>
      <c r="BX109" s="4">
        <f t="shared" si="237"/>
        <v>-2.3189361953727023</v>
      </c>
      <c r="BY109" s="4">
        <f t="shared" si="238"/>
        <v>-2.5322371751528259</v>
      </c>
      <c r="BZ109" s="4">
        <f t="shared" si="239"/>
        <v>-2.3618189602800856</v>
      </c>
      <c r="CA109" s="4">
        <f t="shared" si="240"/>
        <v>-2.3426799148979938</v>
      </c>
      <c r="CB109" s="4">
        <f t="shared" si="241"/>
        <v>-2.3720252642595319</v>
      </c>
      <c r="CC109" s="4">
        <f t="shared" si="242"/>
        <v>-2.1160646926714555</v>
      </c>
      <c r="CD109" s="4">
        <f t="shared" si="243"/>
        <v>-2.6296584561454934</v>
      </c>
      <c r="CE109" s="4">
        <f t="shared" si="244"/>
        <v>-2.4072205684326176</v>
      </c>
      <c r="CF109" s="4">
        <f t="shared" si="245"/>
        <v>-2.2059657215895894</v>
      </c>
      <c r="CG109" s="4">
        <f t="shared" si="246"/>
        <v>-2.1618580788278834</v>
      </c>
      <c r="CH109" s="4">
        <f t="shared" si="247"/>
        <v>-2.4796514172190669</v>
      </c>
      <c r="CI109" s="4">
        <f t="shared" si="248"/>
        <v>-2.2900582696779122</v>
      </c>
      <c r="CJ109" s="4">
        <f t="shared" si="249"/>
        <v>-2.4823772896328165</v>
      </c>
      <c r="CL109" t="s">
        <v>7</v>
      </c>
      <c r="CM109">
        <v>-190.34673304206899</v>
      </c>
      <c r="CN109">
        <v>-150.405418526223</v>
      </c>
      <c r="CO109">
        <v>-39.93947787031</v>
      </c>
      <c r="CP109">
        <v>-192.739371453849</v>
      </c>
      <c r="CQ109">
        <v>-152.30879313446101</v>
      </c>
      <c r="CR109">
        <v>-40.426695247372997</v>
      </c>
      <c r="CS109">
        <v>-193.11555808069099</v>
      </c>
      <c r="CT109">
        <v>-152.61744383859599</v>
      </c>
      <c r="CU109">
        <v>-40.494965583321999</v>
      </c>
      <c r="CV109">
        <v>-191.78196948300999</v>
      </c>
      <c r="CW109">
        <v>-151.55968699785299</v>
      </c>
      <c r="CX109">
        <v>-40.220664243945002</v>
      </c>
      <c r="CY109">
        <v>-193.28690323692601</v>
      </c>
      <c r="CZ109">
        <v>-152.74735940637601</v>
      </c>
      <c r="DA109">
        <v>-40.536087938769001</v>
      </c>
      <c r="DB109">
        <v>-192.98014781158199</v>
      </c>
      <c r="DC109">
        <v>-152.50709396340699</v>
      </c>
      <c r="DD109">
        <v>-40.468500599998997</v>
      </c>
      <c r="DE109">
        <v>-193.16202254057001</v>
      </c>
      <c r="DF109">
        <v>-152.65140973849901</v>
      </c>
      <c r="DG109">
        <v>-40.507490758506002</v>
      </c>
      <c r="DH109">
        <v>-193.38462001569599</v>
      </c>
      <c r="DI109">
        <v>-152.84579223946099</v>
      </c>
      <c r="DJ109">
        <v>-40.534273898159</v>
      </c>
      <c r="DK109">
        <v>-193.58779101085199</v>
      </c>
      <c r="DL109">
        <v>-153.006769075401</v>
      </c>
      <c r="DM109">
        <v>-40.577224941784998</v>
      </c>
      <c r="DN109">
        <v>-193.37208959585101</v>
      </c>
      <c r="DO109">
        <v>-152.822556309535</v>
      </c>
      <c r="DP109">
        <v>-40.545667280598998</v>
      </c>
      <c r="DQ109">
        <v>-193.15492698651499</v>
      </c>
      <c r="DR109">
        <v>-152.64718237285899</v>
      </c>
      <c r="DS109">
        <v>-40.503865974602</v>
      </c>
      <c r="DT109">
        <v>-193.21132845579299</v>
      </c>
      <c r="DU109">
        <v>-152.701580700866</v>
      </c>
      <c r="DV109">
        <v>-40.506298014968998</v>
      </c>
      <c r="DW109">
        <v>-193.027990941734</v>
      </c>
      <c r="DX109">
        <v>-152.54506601430299</v>
      </c>
      <c r="DY109">
        <v>-40.478798388172997</v>
      </c>
      <c r="DZ109">
        <v>-193.15384208708599</v>
      </c>
      <c r="EA109">
        <v>-152.64477620826099</v>
      </c>
      <c r="EB109">
        <v>-40.505881804796999</v>
      </c>
      <c r="EC109">
        <v>-193.15055896983</v>
      </c>
      <c r="ED109">
        <v>-152.63954389086601</v>
      </c>
      <c r="EE109">
        <v>-40.507684596498997</v>
      </c>
      <c r="EF109">
        <v>-193.15444204239901</v>
      </c>
      <c r="EG109">
        <v>-152.645256293128</v>
      </c>
      <c r="EH109">
        <v>-40.505824668450998</v>
      </c>
      <c r="EI109">
        <v>-193.35301352542601</v>
      </c>
      <c r="EJ109">
        <v>-152.80701055391</v>
      </c>
      <c r="EK109">
        <v>-40.542211849242001</v>
      </c>
      <c r="EL109">
        <v>-193.32790942631101</v>
      </c>
      <c r="EM109">
        <v>-152.78687287301099</v>
      </c>
      <c r="EN109">
        <v>-40.537418563858999</v>
      </c>
      <c r="EO109">
        <v>-193.15199320259501</v>
      </c>
      <c r="EP109">
        <v>-152.645485590286</v>
      </c>
      <c r="EQ109">
        <v>-40.502642719148</v>
      </c>
      <c r="ER109">
        <v>-193.14867207970801</v>
      </c>
      <c r="ES109">
        <v>-152.643796204013</v>
      </c>
      <c r="ET109">
        <v>-40.501014923303003</v>
      </c>
      <c r="EU109">
        <v>-193.14552706944701</v>
      </c>
      <c r="EV109">
        <v>-152.64282239140601</v>
      </c>
      <c r="EW109">
        <v>-40.498795291638999</v>
      </c>
      <c r="EX109">
        <v>-193.13526326338999</v>
      </c>
      <c r="EY109">
        <v>-152.62281578473801</v>
      </c>
      <c r="EZ109">
        <v>-40.508672972615003</v>
      </c>
      <c r="FA109">
        <v>-193.17601679795101</v>
      </c>
      <c r="FB109">
        <v>-152.65788852039401</v>
      </c>
      <c r="FC109">
        <v>-40.514071921288</v>
      </c>
      <c r="FD109">
        <v>-193.2333602153</v>
      </c>
      <c r="FE109">
        <v>-152.71053549889999</v>
      </c>
      <c r="FF109">
        <v>-40.518777629200002</v>
      </c>
      <c r="FG109">
        <v>-193.45103139806901</v>
      </c>
      <c r="FH109">
        <v>-152.88641316777199</v>
      </c>
      <c r="FI109">
        <v>-40.562022678731999</v>
      </c>
      <c r="FJ109">
        <v>-193.1474643162</v>
      </c>
      <c r="FK109">
        <v>-152.6479228947</v>
      </c>
      <c r="FL109">
        <v>-40.495477995100003</v>
      </c>
      <c r="FM109">
        <v>-193.34427474999299</v>
      </c>
      <c r="FN109">
        <v>-152.802042898606</v>
      </c>
      <c r="FO109">
        <v>-40.538551648971001</v>
      </c>
      <c r="FP109">
        <v>-193.07997859164101</v>
      </c>
      <c r="FQ109">
        <v>-152.58240701977101</v>
      </c>
      <c r="FR109">
        <v>-40.493876111968</v>
      </c>
      <c r="FS109">
        <v>-193.04728695556199</v>
      </c>
      <c r="FT109">
        <v>-152.55881632846001</v>
      </c>
      <c r="FU109">
        <v>-40.484435250465999</v>
      </c>
      <c r="FV109">
        <v>-193.12411112373999</v>
      </c>
      <c r="FW109">
        <v>-152.62419501972701</v>
      </c>
      <c r="FX109">
        <v>-40.496152306078002</v>
      </c>
      <c r="FY109">
        <v>-193.05059726696899</v>
      </c>
      <c r="FZ109">
        <v>-152.55453602556199</v>
      </c>
      <c r="GA109">
        <v>-40.492327943481001</v>
      </c>
      <c r="GB109">
        <v>-192.85349521668999</v>
      </c>
      <c r="GC109">
        <v>-152.39503987397899</v>
      </c>
      <c r="GD109">
        <v>-40.454675279996003</v>
      </c>
      <c r="GE109">
        <v>-192.998592588657</v>
      </c>
      <c r="GF109">
        <v>-152.51346275717</v>
      </c>
      <c r="GG109">
        <v>-40.481757667890001</v>
      </c>
      <c r="GH109">
        <v>-193.19377786886</v>
      </c>
      <c r="GI109">
        <v>-152.66528759124199</v>
      </c>
      <c r="GJ109">
        <v>-40.524299650294999</v>
      </c>
      <c r="GK109">
        <v>-192.83315006000001</v>
      </c>
      <c r="GL109">
        <v>-152.37771905</v>
      </c>
      <c r="GM109">
        <v>-40.45159486</v>
      </c>
      <c r="GN109" s="20">
        <v>-192.96618480000001</v>
      </c>
      <c r="GO109" s="20">
        <v>-152.45877349</v>
      </c>
      <c r="GP109" s="20">
        <v>-40.503895880000002</v>
      </c>
      <c r="GQ109">
        <v>-192.99141191999999</v>
      </c>
      <c r="GR109">
        <v>-152.48398528999999</v>
      </c>
      <c r="GS109">
        <v>-40.503981490000001</v>
      </c>
      <c r="GT109">
        <v>-193.30955956450001</v>
      </c>
      <c r="GU109">
        <v>-152.76722678140001</v>
      </c>
      <c r="GV109">
        <v>-40.538381207199997</v>
      </c>
      <c r="GW109">
        <v>-192.8131818</v>
      </c>
      <c r="GX109">
        <v>-152.36191255</v>
      </c>
      <c r="GY109">
        <v>-40.447619809999999</v>
      </c>
      <c r="GZ109">
        <v>-193.02345528557601</v>
      </c>
      <c r="HA109">
        <v>-152.53386129498099</v>
      </c>
      <c r="HB109">
        <v>-40.485638070740997</v>
      </c>
    </row>
    <row r="110" spans="1:210" ht="17" x14ac:dyDescent="0.25">
      <c r="A110" s="5">
        <v>12</v>
      </c>
      <c r="B110" t="s">
        <v>3</v>
      </c>
      <c r="C110" t="s">
        <v>2</v>
      </c>
      <c r="D110" t="s">
        <v>1</v>
      </c>
      <c r="E110" s="3">
        <v>1.1000000000000001</v>
      </c>
      <c r="F110" s="2">
        <v>-2.5697662753400068</v>
      </c>
      <c r="G110" s="3">
        <f t="shared" si="171"/>
        <v>1.3469015555153485</v>
      </c>
      <c r="H110" s="3">
        <f t="shared" si="172"/>
        <v>0.18407447413532818</v>
      </c>
      <c r="I110" s="3">
        <f t="shared" si="173"/>
        <v>0.5850263767442907</v>
      </c>
      <c r="J110" s="3">
        <f t="shared" si="174"/>
        <v>1.495496368610826</v>
      </c>
      <c r="K110" s="3">
        <f t="shared" si="175"/>
        <v>0.50198961088767025</v>
      </c>
      <c r="L110" s="3">
        <f t="shared" si="176"/>
        <v>0.1843260339057089</v>
      </c>
      <c r="M110" s="3">
        <f t="shared" si="177"/>
        <v>0.69324356084082339</v>
      </c>
      <c r="N110" s="3">
        <f t="shared" si="178"/>
        <v>0.25038050015114344</v>
      </c>
      <c r="O110" s="3">
        <f t="shared" si="179"/>
        <v>0.23552667195960808</v>
      </c>
      <c r="P110" s="3">
        <f t="shared" si="180"/>
        <v>0.23585063315418608</v>
      </c>
      <c r="Q110" s="3">
        <f t="shared" si="181"/>
        <v>0.17813948492309351</v>
      </c>
      <c r="R110" s="3">
        <f t="shared" si="182"/>
        <v>0.40559809056350415</v>
      </c>
      <c r="S110" s="3">
        <f t="shared" si="183"/>
        <v>5.820591658697305E-2</v>
      </c>
      <c r="T110" s="3">
        <f t="shared" si="184"/>
        <v>0.63488324397177953</v>
      </c>
      <c r="U110" s="3">
        <f t="shared" si="185"/>
        <v>0.54945085954549988</v>
      </c>
      <c r="V110" s="3">
        <f t="shared" si="186"/>
        <v>0.51062908136121621</v>
      </c>
      <c r="W110" s="3">
        <f t="shared" si="187"/>
        <v>0.27251647633732601</v>
      </c>
      <c r="X110" s="3">
        <f t="shared" si="188"/>
        <v>0.36762674021454256</v>
      </c>
      <c r="Y110" s="3">
        <f t="shared" si="189"/>
        <v>0.18560873424293733</v>
      </c>
      <c r="Z110" s="3">
        <f t="shared" si="190"/>
        <v>0.18787946963030899</v>
      </c>
      <c r="AA110" s="3">
        <f t="shared" si="191"/>
        <v>0.16045213692773608</v>
      </c>
      <c r="AB110" s="3">
        <f t="shared" si="192"/>
        <v>0.26104146361846015</v>
      </c>
      <c r="AC110" s="3">
        <f t="shared" si="193"/>
        <v>7.4306101652987788E-2</v>
      </c>
      <c r="AD110" s="3">
        <f t="shared" si="194"/>
        <v>3.889979175891467E-2</v>
      </c>
      <c r="AE110" s="3">
        <f t="shared" si="195"/>
        <v>0.96720267050698094</v>
      </c>
      <c r="AF110" s="3">
        <f t="shared" si="196"/>
        <v>3.8058991782750518E-2</v>
      </c>
      <c r="AG110" s="3">
        <f t="shared" si="197"/>
        <v>0.28695595059580947</v>
      </c>
      <c r="AH110" s="3">
        <f t="shared" si="198"/>
        <v>0.29787172496055137</v>
      </c>
      <c r="AI110" s="3">
        <f t="shared" si="199"/>
        <v>9.6395253693162708E-2</v>
      </c>
      <c r="AJ110" s="3">
        <f t="shared" si="200"/>
        <v>0.21846604594960439</v>
      </c>
      <c r="AK110" s="3">
        <f t="shared" si="201"/>
        <v>0.24688907997263509</v>
      </c>
      <c r="AL110" s="3">
        <f t="shared" si="202"/>
        <v>0.2263408747649116</v>
      </c>
      <c r="AM110" s="3">
        <f t="shared" si="203"/>
        <v>0.48379436111302354</v>
      </c>
      <c r="AN110" s="3">
        <f t="shared" si="204"/>
        <v>2.2066537840443878E-3</v>
      </c>
      <c r="AO110" s="3">
        <f t="shared" si="205"/>
        <v>0.17654544386038173</v>
      </c>
      <c r="AP110" s="3">
        <f t="shared" si="206"/>
        <v>0.38043583059853958</v>
      </c>
      <c r="AQ110" s="3">
        <f t="shared" si="207"/>
        <v>0.42576711687948077</v>
      </c>
      <c r="AR110" s="3">
        <f t="shared" si="208"/>
        <v>0.1039250872070876</v>
      </c>
      <c r="AS110" s="3">
        <f t="shared" si="209"/>
        <v>0.29436662758218146</v>
      </c>
      <c r="AT110" s="3">
        <f t="shared" si="210"/>
        <v>0.12273701439120366</v>
      </c>
      <c r="AV110" s="1"/>
      <c r="AW110" s="4">
        <f t="shared" si="211"/>
        <v>-1.2228647198246583</v>
      </c>
      <c r="AX110" s="4">
        <f t="shared" si="212"/>
        <v>-2.3856918012046786</v>
      </c>
      <c r="AY110" s="4">
        <f t="shared" si="213"/>
        <v>-1.9847398985957161</v>
      </c>
      <c r="AZ110" s="4">
        <f t="shared" si="214"/>
        <v>-1.0742699067291808</v>
      </c>
      <c r="BA110" s="4">
        <f t="shared" si="215"/>
        <v>-2.0677766644523365</v>
      </c>
      <c r="BB110" s="4">
        <f t="shared" si="216"/>
        <v>-2.7540923092457157</v>
      </c>
      <c r="BC110" s="4">
        <f t="shared" si="217"/>
        <v>-1.8765227144991834</v>
      </c>
      <c r="BD110" s="4">
        <f t="shared" si="218"/>
        <v>-2.8201467754911502</v>
      </c>
      <c r="BE110" s="4">
        <f t="shared" si="250"/>
        <v>-2.3342396033803987</v>
      </c>
      <c r="BF110" s="4">
        <f t="shared" si="219"/>
        <v>-2.3339156421858207</v>
      </c>
      <c r="BG110" s="4">
        <f t="shared" si="220"/>
        <v>-2.3916267904169133</v>
      </c>
      <c r="BH110" s="4">
        <f t="shared" si="221"/>
        <v>-2.1641681847765026</v>
      </c>
      <c r="BI110" s="4">
        <f t="shared" si="222"/>
        <v>-2.5115603587530337</v>
      </c>
      <c r="BJ110" s="4">
        <f t="shared" si="223"/>
        <v>-1.9348830313682273</v>
      </c>
      <c r="BK110" s="4">
        <f t="shared" si="224"/>
        <v>-2.0203154157945069</v>
      </c>
      <c r="BL110" s="4">
        <f t="shared" si="225"/>
        <v>-2.0591371939787906</v>
      </c>
      <c r="BM110" s="4">
        <f t="shared" si="226"/>
        <v>-2.2972497990026808</v>
      </c>
      <c r="BN110" s="4">
        <f t="shared" si="227"/>
        <v>-2.2021395351254642</v>
      </c>
      <c r="BO110" s="4">
        <f t="shared" si="228"/>
        <v>-2.3841575410970695</v>
      </c>
      <c r="BP110" s="4">
        <f t="shared" si="229"/>
        <v>-2.3818868057096978</v>
      </c>
      <c r="BQ110" s="4">
        <f t="shared" si="230"/>
        <v>-2.4093141384122707</v>
      </c>
      <c r="BR110" s="4">
        <f t="shared" si="231"/>
        <v>-2.3087248117215466</v>
      </c>
      <c r="BS110" s="4">
        <f t="shared" si="232"/>
        <v>-2.495460173687019</v>
      </c>
      <c r="BT110" s="4">
        <f t="shared" si="233"/>
        <v>-2.5308664835810921</v>
      </c>
      <c r="BU110" s="4">
        <f t="shared" si="234"/>
        <v>-1.6025636048330258</v>
      </c>
      <c r="BV110" s="4">
        <f t="shared" si="235"/>
        <v>-2.5317072835572563</v>
      </c>
      <c r="BW110" s="4">
        <f t="shared" si="236"/>
        <v>-2.2828103247441973</v>
      </c>
      <c r="BX110" s="4">
        <f t="shared" si="237"/>
        <v>-2.2718945503794554</v>
      </c>
      <c r="BY110" s="4">
        <f t="shared" si="238"/>
        <v>-2.4733710216468441</v>
      </c>
      <c r="BZ110" s="4">
        <f t="shared" si="239"/>
        <v>-2.3513002293904024</v>
      </c>
      <c r="CA110" s="4">
        <f>627.5095*(FY110-FZ110-GA110)</f>
        <v>-2.3228771953673717</v>
      </c>
      <c r="CB110" s="4">
        <f t="shared" si="241"/>
        <v>-2.3434254005750952</v>
      </c>
      <c r="CC110" s="4">
        <f t="shared" si="242"/>
        <v>-2.0859719142269832</v>
      </c>
      <c r="CD110" s="4">
        <f t="shared" si="243"/>
        <v>-2.5675596215559624</v>
      </c>
      <c r="CE110" s="4">
        <f t="shared" si="244"/>
        <v>-2.3932208314796251</v>
      </c>
      <c r="CF110" s="4">
        <f t="shared" si="245"/>
        <v>-2.1893304447414672</v>
      </c>
      <c r="CG110" s="4">
        <f t="shared" si="246"/>
        <v>-2.143999158460526</v>
      </c>
      <c r="CH110" s="4">
        <f t="shared" si="247"/>
        <v>-2.4658411881329192</v>
      </c>
      <c r="CI110" s="4">
        <f t="shared" si="248"/>
        <v>-2.2753996477578253</v>
      </c>
      <c r="CJ110" s="4">
        <f t="shared" si="249"/>
        <v>-2.4470292609488031</v>
      </c>
      <c r="CL110" t="s">
        <v>6</v>
      </c>
      <c r="CM110">
        <v>-190.34670516051199</v>
      </c>
      <c r="CN110">
        <v>-150.40529570766299</v>
      </c>
      <c r="CO110">
        <v>-39.939460693953997</v>
      </c>
      <c r="CP110">
        <v>-192.73922675067001</v>
      </c>
      <c r="CQ110">
        <v>-152.30874451260499</v>
      </c>
      <c r="CR110">
        <v>-40.426680396338</v>
      </c>
      <c r="CS110">
        <v>-193.11556061141201</v>
      </c>
      <c r="CT110">
        <v>-152.61743085879999</v>
      </c>
      <c r="CU110">
        <v>-40.494966868387003</v>
      </c>
      <c r="CV110">
        <v>-191.78207363429701</v>
      </c>
      <c r="CW110">
        <v>-151.55968657247499</v>
      </c>
      <c r="CX110">
        <v>-40.220675103825002</v>
      </c>
      <c r="CY110">
        <v>-193.28674190541</v>
      </c>
      <c r="CZ110">
        <v>-152.747358532437</v>
      </c>
      <c r="DA110">
        <v>-40.536088161244002</v>
      </c>
      <c r="DB110">
        <v>-192.97998242749901</v>
      </c>
      <c r="DC110">
        <v>-152.50709295388501</v>
      </c>
      <c r="DD110">
        <v>-40.468500548332003</v>
      </c>
      <c r="DE110">
        <v>-193.16189097371199</v>
      </c>
      <c r="DF110">
        <v>-152.651408518468</v>
      </c>
      <c r="DG110">
        <v>-40.507492026072001</v>
      </c>
      <c r="DH110">
        <v>-193.38456776624801</v>
      </c>
      <c r="DI110">
        <v>-152.84579054903699</v>
      </c>
      <c r="DJ110">
        <v>-40.534283027440999</v>
      </c>
      <c r="DK110">
        <v>-193.58772156057199</v>
      </c>
      <c r="DL110">
        <v>-153.006767421202</v>
      </c>
      <c r="DM110">
        <v>-40.577234291936001</v>
      </c>
      <c r="DN110">
        <v>-193.37194423328199</v>
      </c>
      <c r="DO110">
        <v>-152.82255529894701</v>
      </c>
      <c r="DP110">
        <v>-40.545669603165997</v>
      </c>
      <c r="DQ110">
        <v>-193.15486408106199</v>
      </c>
      <c r="DR110">
        <v>-152.64718121392701</v>
      </c>
      <c r="DS110">
        <v>-40.503871567400999</v>
      </c>
      <c r="DT110">
        <v>-193.21133156664601</v>
      </c>
      <c r="DU110">
        <v>-152.701578760231</v>
      </c>
      <c r="DV110">
        <v>-40.506303985027003</v>
      </c>
      <c r="DW110">
        <v>-193.02787130946999</v>
      </c>
      <c r="DX110">
        <v>-152.54506539471299</v>
      </c>
      <c r="DY110">
        <v>-40.478803488723997</v>
      </c>
      <c r="DZ110">
        <v>-193.15374708922201</v>
      </c>
      <c r="EA110">
        <v>-152.644775392946</v>
      </c>
      <c r="EB110">
        <v>-40.505888264023</v>
      </c>
      <c r="EC110">
        <v>-193.15045281265401</v>
      </c>
      <c r="ED110">
        <v>-152.63954304845399</v>
      </c>
      <c r="EE110">
        <v>-40.507690186782</v>
      </c>
      <c r="EF110">
        <v>-193.154373223043</v>
      </c>
      <c r="EG110">
        <v>-152.645255768021</v>
      </c>
      <c r="EH110">
        <v>-40.505836011165002</v>
      </c>
      <c r="EI110">
        <v>-193.35288670285999</v>
      </c>
      <c r="EJ110">
        <v>-152.807009731433</v>
      </c>
      <c r="EK110">
        <v>-40.542216070995998</v>
      </c>
      <c r="EL110">
        <v>-193.327807143689</v>
      </c>
      <c r="EM110">
        <v>-152.78687227167799</v>
      </c>
      <c r="EN110">
        <v>-40.537425539426998</v>
      </c>
      <c r="EO110">
        <v>-193.151933697467</v>
      </c>
      <c r="EP110">
        <v>-152.64548462080799</v>
      </c>
      <c r="EQ110">
        <v>-40.502649679930997</v>
      </c>
      <c r="ER110">
        <v>-193.14861517931499</v>
      </c>
      <c r="ES110">
        <v>-152.643795477677</v>
      </c>
      <c r="ET110">
        <v>-40.501023923557</v>
      </c>
      <c r="EU110">
        <v>-193.14546893836601</v>
      </c>
      <c r="EV110">
        <v>-152.64282195291401</v>
      </c>
      <c r="EW110">
        <v>-40.498807499135999</v>
      </c>
      <c r="EX110">
        <v>-193.13517412021801</v>
      </c>
      <c r="EY110">
        <v>-152.62281520543101</v>
      </c>
      <c r="EZ110">
        <v>-40.508679727759997</v>
      </c>
      <c r="FA110">
        <v>-193.175943249407</v>
      </c>
      <c r="FB110">
        <v>-152.65788796474601</v>
      </c>
      <c r="FC110">
        <v>-40.514078515904998</v>
      </c>
      <c r="FD110">
        <v>-193.23334884569999</v>
      </c>
      <c r="FE110">
        <v>-152.71053470269999</v>
      </c>
      <c r="FF110">
        <v>-40.518780950699998</v>
      </c>
      <c r="FG110">
        <v>-193.45099361570001</v>
      </c>
      <c r="FH110">
        <v>-152.88641266937</v>
      </c>
      <c r="FI110">
        <v>-40.562027098770997</v>
      </c>
      <c r="FJ110">
        <v>-193.14743999780001</v>
      </c>
      <c r="FK110">
        <v>-152.6479217799</v>
      </c>
      <c r="FL110">
        <v>-40.495483685700002</v>
      </c>
      <c r="FM110">
        <v>-193.34423859542201</v>
      </c>
      <c r="FN110">
        <v>-152.802042078851</v>
      </c>
      <c r="FO110">
        <v>-40.538558626906003</v>
      </c>
      <c r="FP110">
        <v>-193.079905673403</v>
      </c>
      <c r="FQ110">
        <v>-152.582403727946</v>
      </c>
      <c r="FR110">
        <v>-40.493881451184997</v>
      </c>
      <c r="FS110">
        <v>-193.04719856724</v>
      </c>
      <c r="FT110">
        <v>-152.558814677718</v>
      </c>
      <c r="FU110">
        <v>-40.484442322069</v>
      </c>
      <c r="FV110">
        <v>-193.12409699448</v>
      </c>
      <c r="FW110">
        <v>-152.624191946087</v>
      </c>
      <c r="FX110">
        <v>-40.496158013121999</v>
      </c>
      <c r="FY110">
        <v>-193.05056924767999</v>
      </c>
      <c r="FZ110">
        <v>-152.55453059174999</v>
      </c>
      <c r="GA110">
        <v>-40.492336915644998</v>
      </c>
      <c r="GB110">
        <v>-192.85344554422201</v>
      </c>
      <c r="GC110">
        <v>-152.39503425721901</v>
      </c>
      <c r="GD110">
        <v>-40.454676801070001</v>
      </c>
      <c r="GE110">
        <v>-192.998543220979</v>
      </c>
      <c r="GF110">
        <v>-152.51345733420601</v>
      </c>
      <c r="GG110">
        <v>-40.481761679069002</v>
      </c>
      <c r="GH110">
        <v>-193.19367542391601</v>
      </c>
      <c r="GI110">
        <v>-152.66528195338799</v>
      </c>
      <c r="GJ110">
        <v>-40.524301803992998</v>
      </c>
      <c r="GK110">
        <v>-192.83312178</v>
      </c>
      <c r="GL110">
        <v>-152.37771289</v>
      </c>
      <c r="GM110">
        <v>-40.451595050000002</v>
      </c>
      <c r="GN110" s="20">
        <v>-192.96613355</v>
      </c>
      <c r="GO110" s="20">
        <v>-152.45875611</v>
      </c>
      <c r="GP110" s="20">
        <v>-40.503888519999997</v>
      </c>
      <c r="GQ110">
        <v>-192.99136385</v>
      </c>
      <c r="GR110">
        <v>-152.48397021</v>
      </c>
      <c r="GS110">
        <v>-40.503976960000003</v>
      </c>
      <c r="GT110">
        <v>-193.30953974319999</v>
      </c>
      <c r="GU110">
        <v>-152.76722274010001</v>
      </c>
      <c r="GV110">
        <v>-40.538387435200001</v>
      </c>
      <c r="GW110">
        <v>-192.81315211</v>
      </c>
      <c r="GX110">
        <v>-152.36190622000001</v>
      </c>
      <c r="GY110">
        <v>-40.447619809999999</v>
      </c>
      <c r="GZ110">
        <v>-193.02339856913201</v>
      </c>
      <c r="HA110">
        <v>-152.533856902661</v>
      </c>
      <c r="HB110">
        <v>-40.485642077283998</v>
      </c>
    </row>
    <row r="111" spans="1:210" ht="17" x14ac:dyDescent="0.25">
      <c r="A111" s="5">
        <v>12</v>
      </c>
      <c r="B111" t="s">
        <v>3</v>
      </c>
      <c r="C111" t="s">
        <v>2</v>
      </c>
      <c r="D111" t="s">
        <v>1</v>
      </c>
      <c r="E111" s="3">
        <v>1.25</v>
      </c>
      <c r="F111" s="2">
        <v>-2.2694371015642529</v>
      </c>
      <c r="G111" s="3">
        <f t="shared" si="171"/>
        <v>1.1020533907048824</v>
      </c>
      <c r="H111" s="3">
        <f t="shared" si="172"/>
        <v>0.23194019454246195</v>
      </c>
      <c r="I111" s="3">
        <f t="shared" si="173"/>
        <v>0.48870080560984674</v>
      </c>
      <c r="J111" s="3">
        <f t="shared" si="174"/>
        <v>1.323190377184309</v>
      </c>
      <c r="K111" s="3">
        <f t="shared" si="175"/>
        <v>0.6296068364233145</v>
      </c>
      <c r="L111" s="3">
        <f t="shared" si="176"/>
        <v>2.8742840332980801E-2</v>
      </c>
      <c r="M111" s="3">
        <f t="shared" si="177"/>
        <v>0.77435977658437571</v>
      </c>
      <c r="N111" s="3">
        <f t="shared" si="178"/>
        <v>0.20905806852297193</v>
      </c>
      <c r="O111" s="3">
        <f t="shared" si="179"/>
        <v>0.30050081702162723</v>
      </c>
      <c r="P111" s="3">
        <f t="shared" si="180"/>
        <v>0.33475868409212128</v>
      </c>
      <c r="Q111" s="3">
        <f t="shared" si="181"/>
        <v>0.1823096988527162</v>
      </c>
      <c r="R111" s="3">
        <f t="shared" si="182"/>
        <v>0.3176500686796826</v>
      </c>
      <c r="S111" s="3">
        <f t="shared" si="183"/>
        <v>0.15418130502821104</v>
      </c>
      <c r="T111" s="3">
        <f t="shared" si="184"/>
        <v>0.70346899548609576</v>
      </c>
      <c r="U111" s="3">
        <f t="shared" si="185"/>
        <v>0.63058889319480183</v>
      </c>
      <c r="V111" s="3">
        <f t="shared" si="186"/>
        <v>0.55821534855611099</v>
      </c>
      <c r="W111" s="3">
        <f t="shared" si="187"/>
        <v>0.35129536101253711</v>
      </c>
      <c r="X111" s="3">
        <f t="shared" si="188"/>
        <v>0.41948782427630293</v>
      </c>
      <c r="Y111" s="3">
        <f t="shared" si="189"/>
        <v>0.19013135065264963</v>
      </c>
      <c r="Z111" s="3">
        <f t="shared" si="190"/>
        <v>0.19635516933945008</v>
      </c>
      <c r="AA111" s="3">
        <f t="shared" si="191"/>
        <v>0.18315756774209602</v>
      </c>
      <c r="AB111" s="3">
        <f t="shared" si="192"/>
        <v>0.32665570665698906</v>
      </c>
      <c r="AC111" s="3">
        <f t="shared" si="193"/>
        <v>0.11732221088904371</v>
      </c>
      <c r="AD111" s="3">
        <f t="shared" si="194"/>
        <v>5.6791355591685466E-3</v>
      </c>
      <c r="AE111" s="3">
        <f t="shared" si="195"/>
        <v>0.96440773737280749</v>
      </c>
      <c r="AF111" s="3">
        <f t="shared" si="196"/>
        <v>1.6675988523108476E-2</v>
      </c>
      <c r="AG111" s="3">
        <f t="shared" si="197"/>
        <v>0.28374668234473477</v>
      </c>
      <c r="AH111" s="3">
        <f t="shared" si="198"/>
        <v>0.32949449750125703</v>
      </c>
      <c r="AI111" s="3">
        <f t="shared" si="199"/>
        <v>0.1466949962233226</v>
      </c>
      <c r="AJ111" s="3">
        <f t="shared" si="200"/>
        <v>0.178273792456356</v>
      </c>
      <c r="AK111" s="3">
        <f t="shared" si="201"/>
        <v>0.21111085315960398</v>
      </c>
      <c r="AL111" s="3">
        <f t="shared" si="202"/>
        <v>0.22458893957951842</v>
      </c>
      <c r="AM111" s="3">
        <f t="shared" si="203"/>
        <v>0.48018172096058342</v>
      </c>
      <c r="AN111" s="3">
        <f t="shared" si="204"/>
        <v>7.6969809006923295E-2</v>
      </c>
      <c r="AO111" s="3">
        <f t="shared" si="205"/>
        <v>0.16202802206210709</v>
      </c>
      <c r="AP111" s="3">
        <f t="shared" si="206"/>
        <v>0.35678814555551264</v>
      </c>
      <c r="AQ111" s="3">
        <f t="shared" si="207"/>
        <v>0.40004865050238303</v>
      </c>
      <c r="AR111" s="3">
        <f t="shared" si="208"/>
        <v>7.1003062757398538E-2</v>
      </c>
      <c r="AS111" s="3">
        <f t="shared" si="209"/>
        <v>0.26921291974384864</v>
      </c>
      <c r="AT111" s="3">
        <f t="shared" si="210"/>
        <v>0.12959687778219697</v>
      </c>
      <c r="AV111" s="1"/>
      <c r="AW111" s="4">
        <f t="shared" si="211"/>
        <v>-1.1673837108593705</v>
      </c>
      <c r="AX111" s="4">
        <f t="shared" si="212"/>
        <v>-2.037496907021791</v>
      </c>
      <c r="AY111" s="4">
        <f t="shared" si="213"/>
        <v>-1.7807362959544062</v>
      </c>
      <c r="AZ111" s="4">
        <f t="shared" si="214"/>
        <v>-0.94624672437994384</v>
      </c>
      <c r="BA111" s="4">
        <f t="shared" si="215"/>
        <v>-1.6398302651409384</v>
      </c>
      <c r="BB111" s="4">
        <f t="shared" si="216"/>
        <v>-2.2981799418972337</v>
      </c>
      <c r="BC111" s="4">
        <f t="shared" si="217"/>
        <v>-1.4950773249798772</v>
      </c>
      <c r="BD111" s="4">
        <f t="shared" si="218"/>
        <v>-2.4784951700872249</v>
      </c>
      <c r="BE111" s="4">
        <f t="shared" si="250"/>
        <v>-1.9689362845426257</v>
      </c>
      <c r="BF111" s="4">
        <f t="shared" si="219"/>
        <v>-1.9346784174721317</v>
      </c>
      <c r="BG111" s="4">
        <f t="shared" si="220"/>
        <v>-2.0871274027115367</v>
      </c>
      <c r="BH111" s="4">
        <f t="shared" si="221"/>
        <v>-1.9517870328845703</v>
      </c>
      <c r="BI111" s="4">
        <f t="shared" si="222"/>
        <v>-2.1152557965360419</v>
      </c>
      <c r="BJ111" s="4">
        <f t="shared" si="223"/>
        <v>-1.5659681060781572</v>
      </c>
      <c r="BK111" s="4">
        <f t="shared" si="224"/>
        <v>-1.6388482083694511</v>
      </c>
      <c r="BL111" s="4">
        <f t="shared" si="225"/>
        <v>-1.7112217530081419</v>
      </c>
      <c r="BM111" s="4">
        <f t="shared" si="226"/>
        <v>-1.9181417405517158</v>
      </c>
      <c r="BN111" s="4">
        <f t="shared" si="227"/>
        <v>-1.84994927728795</v>
      </c>
      <c r="BO111" s="4">
        <f t="shared" si="228"/>
        <v>-2.0793057509116033</v>
      </c>
      <c r="BP111" s="4">
        <f t="shared" si="229"/>
        <v>-2.0730819322248029</v>
      </c>
      <c r="BQ111" s="4">
        <f t="shared" si="230"/>
        <v>-2.0862795338221569</v>
      </c>
      <c r="BR111" s="4">
        <f t="shared" si="231"/>
        <v>-1.9427813949072639</v>
      </c>
      <c r="BS111" s="4">
        <f t="shared" si="232"/>
        <v>-2.1521148906752092</v>
      </c>
      <c r="BT111" s="4">
        <f t="shared" si="233"/>
        <v>-2.2637579660050844</v>
      </c>
      <c r="BU111" s="4">
        <f t="shared" si="234"/>
        <v>-1.3050293641914454</v>
      </c>
      <c r="BV111" s="4">
        <f t="shared" si="235"/>
        <v>-2.2527611130411445</v>
      </c>
      <c r="BW111" s="4">
        <f t="shared" si="236"/>
        <v>-1.9856904192195182</v>
      </c>
      <c r="BX111" s="4">
        <f t="shared" si="237"/>
        <v>-1.9399426040629959</v>
      </c>
      <c r="BY111" s="4">
        <f t="shared" si="238"/>
        <v>-2.1227421053409303</v>
      </c>
      <c r="BZ111" s="4">
        <f t="shared" si="239"/>
        <v>-2.0911633091078969</v>
      </c>
      <c r="CA111" s="4">
        <f t="shared" si="240"/>
        <v>-2.058326248404649</v>
      </c>
      <c r="CB111" s="4">
        <f t="shared" si="241"/>
        <v>-2.0448481619847345</v>
      </c>
      <c r="CC111" s="4">
        <f t="shared" si="242"/>
        <v>-1.7892553806036695</v>
      </c>
      <c r="CD111" s="4">
        <f t="shared" si="243"/>
        <v>-2.1924672925573296</v>
      </c>
      <c r="CE111" s="4">
        <f t="shared" si="244"/>
        <v>-2.1074090795021458</v>
      </c>
      <c r="CF111" s="4">
        <f t="shared" si="245"/>
        <v>-1.9126489560087403</v>
      </c>
      <c r="CG111" s="4">
        <f t="shared" si="246"/>
        <v>-1.8693884510618699</v>
      </c>
      <c r="CH111" s="4">
        <f t="shared" si="247"/>
        <v>-2.1984340388068544</v>
      </c>
      <c r="CI111" s="4">
        <f t="shared" si="248"/>
        <v>-2.0002241818204043</v>
      </c>
      <c r="CJ111" s="4">
        <f t="shared" si="249"/>
        <v>-2.139840223782056</v>
      </c>
      <c r="CL111" t="s">
        <v>5</v>
      </c>
      <c r="CM111">
        <v>-190.34625530506901</v>
      </c>
      <c r="CN111">
        <v>-150.405014169011</v>
      </c>
      <c r="CO111">
        <v>-39.939380791775001</v>
      </c>
      <c r="CP111">
        <v>-192.738465413097</v>
      </c>
      <c r="CQ111">
        <v>-152.30860884316499</v>
      </c>
      <c r="CR111">
        <v>-40.426609612066002</v>
      </c>
      <c r="CS111">
        <v>-193.115194114036</v>
      </c>
      <c r="CT111">
        <v>-152.617396303774</v>
      </c>
      <c r="CU111">
        <v>-40.494960026458003</v>
      </c>
      <c r="CV111">
        <v>-191.781854778189</v>
      </c>
      <c r="CW111">
        <v>-151.559685387706</v>
      </c>
      <c r="CX111">
        <v>-40.220661450404997</v>
      </c>
      <c r="CY111">
        <v>-193.28605979244699</v>
      </c>
      <c r="CZ111">
        <v>-152.74735603180699</v>
      </c>
      <c r="DA111">
        <v>-40.536090524880002</v>
      </c>
      <c r="DB111">
        <v>-192.979255174244</v>
      </c>
      <c r="DC111">
        <v>-152.50709006164001</v>
      </c>
      <c r="DD111">
        <v>-40.468502729896002</v>
      </c>
      <c r="DE111">
        <v>-193.161280988637</v>
      </c>
      <c r="DF111">
        <v>-152.65140498848501</v>
      </c>
      <c r="DG111">
        <v>-40.507493442875997</v>
      </c>
      <c r="DH111">
        <v>-193.38400433344299</v>
      </c>
      <c r="DI111">
        <v>-152.845785226114</v>
      </c>
      <c r="DJ111">
        <v>-40.534269374026003</v>
      </c>
      <c r="DK111">
        <v>-193.58712024765899</v>
      </c>
      <c r="DL111">
        <v>-153.00676224562901</v>
      </c>
      <c r="DM111">
        <v>-40.577220302466003</v>
      </c>
      <c r="DN111">
        <v>-193.37130263388701</v>
      </c>
      <c r="DO111">
        <v>-152.82255246842399</v>
      </c>
      <c r="DP111">
        <v>-40.545667059282998</v>
      </c>
      <c r="DQ111">
        <v>-193.15436924288801</v>
      </c>
      <c r="DR111">
        <v>-152.64717804481899</v>
      </c>
      <c r="DS111">
        <v>-40.503865148976999</v>
      </c>
      <c r="DT111">
        <v>-193.210978013773</v>
      </c>
      <c r="DU111">
        <v>-152.70157386292499</v>
      </c>
      <c r="DV111">
        <v>-40.506293780355001</v>
      </c>
      <c r="DW111">
        <v>-193.02723252345001</v>
      </c>
      <c r="DX111">
        <v>-152.545063637287</v>
      </c>
      <c r="DY111">
        <v>-40.478798011624001</v>
      </c>
      <c r="DZ111">
        <v>-193.15315039447501</v>
      </c>
      <c r="EA111">
        <v>-152.64477304642901</v>
      </c>
      <c r="EB111">
        <v>-40.505881819123999</v>
      </c>
      <c r="EC111">
        <v>-193.14983731171799</v>
      </c>
      <c r="ED111">
        <v>-152.639540628757</v>
      </c>
      <c r="EE111">
        <v>-40.507685012208</v>
      </c>
      <c r="EF111">
        <v>-193.15380332542199</v>
      </c>
      <c r="EG111">
        <v>-152.64525425803299</v>
      </c>
      <c r="EH111">
        <v>-40.505822062055998</v>
      </c>
      <c r="EI111">
        <v>-193.35227515123199</v>
      </c>
      <c r="EJ111">
        <v>-152.807007402724</v>
      </c>
      <c r="EK111">
        <v>-40.542210995199</v>
      </c>
      <c r="EL111">
        <v>-193.32723534201401</v>
      </c>
      <c r="EM111">
        <v>-152.78687053962801</v>
      </c>
      <c r="EN111">
        <v>-40.53741672068</v>
      </c>
      <c r="EO111">
        <v>-193.15143688320899</v>
      </c>
      <c r="EP111">
        <v>-152.645481900774</v>
      </c>
      <c r="EQ111">
        <v>-40.502641397938</v>
      </c>
      <c r="ER111">
        <v>-193.14810994416499</v>
      </c>
      <c r="ES111">
        <v>-152.64379342258999</v>
      </c>
      <c r="ET111">
        <v>-40.501012855364003</v>
      </c>
      <c r="EU111">
        <v>-193.14493720500801</v>
      </c>
      <c r="EV111">
        <v>-152.642820701678</v>
      </c>
      <c r="EW111">
        <v>-40.498791805403002</v>
      </c>
      <c r="EX111">
        <v>-193.13458223967999</v>
      </c>
      <c r="EY111">
        <v>-152.62281360661601</v>
      </c>
      <c r="EZ111">
        <v>-40.508672613968002</v>
      </c>
      <c r="FA111">
        <v>-193.17538710929401</v>
      </c>
      <c r="FB111">
        <v>-152.65788654722601</v>
      </c>
      <c r="FC111">
        <v>-40.514070948826003</v>
      </c>
      <c r="FD111">
        <v>-193.2329155061</v>
      </c>
      <c r="FE111">
        <v>-152.71053304470001</v>
      </c>
      <c r="FF111">
        <v>-40.5187749336</v>
      </c>
      <c r="FG111">
        <v>-193.45051406905699</v>
      </c>
      <c r="FH111">
        <v>-152.88641134017001</v>
      </c>
      <c r="FI111">
        <v>-40.562023032302001</v>
      </c>
      <c r="FJ111">
        <v>-193.14698243500001</v>
      </c>
      <c r="FK111">
        <v>-152.64791914529999</v>
      </c>
      <c r="FL111">
        <v>-40.495473286500001</v>
      </c>
      <c r="FM111">
        <v>-193.34375484659799</v>
      </c>
      <c r="FN111">
        <v>-152.80203999913701</v>
      </c>
      <c r="FO111">
        <v>-40.538550448484997</v>
      </c>
      <c r="FP111">
        <v>-193.079355759127</v>
      </c>
      <c r="FQ111">
        <v>-152.582395693709</v>
      </c>
      <c r="FR111">
        <v>-40.493868570223</v>
      </c>
      <c r="FS111">
        <v>-193.04662366804899</v>
      </c>
      <c r="FT111">
        <v>-152.558810604542</v>
      </c>
      <c r="FU111">
        <v>-40.484430258776001</v>
      </c>
      <c r="FV111">
        <v>-193.123662500443</v>
      </c>
      <c r="FW111">
        <v>-152.62418447524601</v>
      </c>
      <c r="FX111">
        <v>-40.496145544478999</v>
      </c>
      <c r="FY111">
        <v>-193.05011624366301</v>
      </c>
      <c r="FZ111">
        <v>-152.554517902589</v>
      </c>
      <c r="GA111">
        <v>-40.492318189541002</v>
      </c>
      <c r="GB111">
        <v>-192.85294186209501</v>
      </c>
      <c r="GC111">
        <v>-152.395021224017</v>
      </c>
      <c r="GD111">
        <v>-40.454661965242003</v>
      </c>
      <c r="GE111">
        <v>-192.99803993095699</v>
      </c>
      <c r="GF111">
        <v>-152.51344454831101</v>
      </c>
      <c r="GG111">
        <v>-40.481744022816997</v>
      </c>
      <c r="GH111">
        <v>-193.19304839075599</v>
      </c>
      <c r="GI111">
        <v>-152.66526879969601</v>
      </c>
      <c r="GJ111">
        <v>-40.524285672174997</v>
      </c>
      <c r="GK111">
        <v>-192.83263238999999</v>
      </c>
      <c r="GL111">
        <v>-152.37769857000001</v>
      </c>
      <c r="GM111">
        <v>-40.45157545</v>
      </c>
      <c r="GN111" s="20">
        <v>-192.96562155000001</v>
      </c>
      <c r="GO111" s="20">
        <v>-152.45872163999999</v>
      </c>
      <c r="GP111" s="20">
        <v>-40.503851910000002</v>
      </c>
      <c r="GQ111">
        <v>-192.99086154</v>
      </c>
      <c r="GR111">
        <v>-152.48394017000001</v>
      </c>
      <c r="GS111">
        <v>-40.503942309999999</v>
      </c>
      <c r="GT111">
        <v>-193.3090868475</v>
      </c>
      <c r="GU111">
        <v>-152.7672133181</v>
      </c>
      <c r="GV111">
        <v>-40.5383701019</v>
      </c>
      <c r="GW111">
        <v>-192.81268005999999</v>
      </c>
      <c r="GX111">
        <v>-152.36189186999999</v>
      </c>
      <c r="GY111">
        <v>-40.447600629999997</v>
      </c>
      <c r="GZ111">
        <v>-193.02288380142099</v>
      </c>
      <c r="HA111">
        <v>-152.533846648523</v>
      </c>
      <c r="HB111">
        <v>-40.485627100582001</v>
      </c>
    </row>
    <row r="112" spans="1:210" ht="17" x14ac:dyDescent="0.25">
      <c r="A112" s="5">
        <v>12</v>
      </c>
      <c r="B112" t="s">
        <v>3</v>
      </c>
      <c r="C112" t="s">
        <v>2</v>
      </c>
      <c r="D112" t="s">
        <v>1</v>
      </c>
      <c r="E112" s="3">
        <v>1.5</v>
      </c>
      <c r="F112" s="2">
        <v>-1.6397243638674837</v>
      </c>
      <c r="G112" s="3">
        <f t="shared" si="171"/>
        <v>0.79624866234871639</v>
      </c>
      <c r="H112" s="3">
        <f t="shared" si="172"/>
        <v>0.24149351361330762</v>
      </c>
      <c r="I112" s="3">
        <f t="shared" si="173"/>
        <v>0.3769532940972129</v>
      </c>
      <c r="J112" s="3">
        <f t="shared" si="174"/>
        <v>1.2067655956233532</v>
      </c>
      <c r="K112" s="3">
        <f t="shared" si="175"/>
        <v>0.68752734151682982</v>
      </c>
      <c r="L112" s="3">
        <f t="shared" si="176"/>
        <v>9.1048272270088715E-2</v>
      </c>
      <c r="M112" s="3">
        <f t="shared" si="177"/>
        <v>0.48529434668210802</v>
      </c>
      <c r="N112" s="3">
        <f t="shared" si="178"/>
        <v>0.13654087921574898</v>
      </c>
      <c r="O112" s="3">
        <f t="shared" si="179"/>
        <v>0.39161329905080478</v>
      </c>
      <c r="P112" s="3">
        <f t="shared" si="180"/>
        <v>0.37820613000063052</v>
      </c>
      <c r="Q112" s="3">
        <f t="shared" si="181"/>
        <v>0.15838703583842584</v>
      </c>
      <c r="R112" s="3">
        <f t="shared" si="182"/>
        <v>0.13908020632254692</v>
      </c>
      <c r="S112" s="3">
        <f t="shared" si="183"/>
        <v>0.23967469489937643</v>
      </c>
      <c r="T112" s="3">
        <f t="shared" si="184"/>
        <v>0.75246743434560848</v>
      </c>
      <c r="U112" s="3">
        <f t="shared" si="185"/>
        <v>0.69072648410699966</v>
      </c>
      <c r="V112" s="3">
        <f t="shared" si="186"/>
        <v>0.59707835060961201</v>
      </c>
      <c r="W112" s="3">
        <f t="shared" si="187"/>
        <v>0.39585164756162716</v>
      </c>
      <c r="X112" s="3">
        <f t="shared" si="188"/>
        <v>0.43778825178536507</v>
      </c>
      <c r="Y112" s="3">
        <f t="shared" si="189"/>
        <v>0.16850627788416395</v>
      </c>
      <c r="Z112" s="3">
        <f t="shared" si="190"/>
        <v>0.18113669623113116</v>
      </c>
      <c r="AA112" s="3">
        <f t="shared" si="191"/>
        <v>0.18709293106307956</v>
      </c>
      <c r="AB112" s="3">
        <f t="shared" si="192"/>
        <v>0.38104694395486649</v>
      </c>
      <c r="AC112" s="3">
        <f t="shared" si="193"/>
        <v>0.15701764069395807</v>
      </c>
      <c r="AD112" s="3">
        <f t="shared" si="194"/>
        <v>3.6379891089461935E-3</v>
      </c>
      <c r="AE112" s="3">
        <f t="shared" si="195"/>
        <v>0.97670812924337036</v>
      </c>
      <c r="AF112" s="3">
        <f t="shared" si="196"/>
        <v>4.1750117188281699E-3</v>
      </c>
      <c r="AG112" s="3">
        <f t="shared" si="197"/>
        <v>0.27748800636297255</v>
      </c>
      <c r="AH112" s="3">
        <f t="shared" si="198"/>
        <v>0.3448715540379157</v>
      </c>
      <c r="AI112" s="3">
        <f t="shared" si="199"/>
        <v>0.17790520303169077</v>
      </c>
      <c r="AJ112" s="3">
        <f t="shared" si="200"/>
        <v>0.14854984112127712</v>
      </c>
      <c r="AK112" s="3">
        <f t="shared" si="201"/>
        <v>0.16736788528121238</v>
      </c>
      <c r="AL112" s="3">
        <f t="shared" si="202"/>
        <v>0.2273514851424816</v>
      </c>
      <c r="AM112" s="3">
        <f t="shared" si="203"/>
        <v>0.46903803160820812</v>
      </c>
      <c r="AN112" s="3">
        <f t="shared" si="204"/>
        <v>0.1500363590403575</v>
      </c>
      <c r="AO112" s="3">
        <f t="shared" si="205"/>
        <v>0.16443070408706184</v>
      </c>
      <c r="AP112" s="3">
        <f t="shared" si="206"/>
        <v>0.34487106080504115</v>
      </c>
      <c r="AQ112" s="3">
        <f t="shared" si="207"/>
        <v>0.37793453635361085</v>
      </c>
      <c r="AR112" s="3">
        <f t="shared" si="208"/>
        <v>3.715790952690301E-2</v>
      </c>
      <c r="AS112" s="3">
        <f t="shared" si="209"/>
        <v>0.25567058538766507</v>
      </c>
      <c r="AT112" s="3">
        <f t="shared" si="210"/>
        <v>0.12744508769884177</v>
      </c>
      <c r="AV112" s="1"/>
      <c r="AW112" s="4">
        <f t="shared" si="211"/>
        <v>-0.84347570151876727</v>
      </c>
      <c r="AX112" s="4">
        <f t="shared" si="212"/>
        <v>-1.398230850254176</v>
      </c>
      <c r="AY112" s="4">
        <f t="shared" si="213"/>
        <v>-1.2627710697702708</v>
      </c>
      <c r="AZ112" s="4">
        <f t="shared" si="214"/>
        <v>-0.43295876824413043</v>
      </c>
      <c r="BA112" s="4">
        <f t="shared" si="215"/>
        <v>-0.95219702235065384</v>
      </c>
      <c r="BB112" s="4">
        <f t="shared" si="216"/>
        <v>-1.5486760915973949</v>
      </c>
      <c r="BC112" s="4">
        <f t="shared" si="217"/>
        <v>-1.1544300171853756</v>
      </c>
      <c r="BD112" s="4">
        <f t="shared" si="218"/>
        <v>-1.7762652430832326</v>
      </c>
      <c r="BE112" s="4">
        <f t="shared" si="250"/>
        <v>-1.2481110648166789</v>
      </c>
      <c r="BF112" s="4">
        <f t="shared" si="219"/>
        <v>-1.2615182338668531</v>
      </c>
      <c r="BG112" s="4">
        <f t="shared" si="220"/>
        <v>-1.4813373280290578</v>
      </c>
      <c r="BH112" s="4">
        <f t="shared" si="221"/>
        <v>-1.5006441575449367</v>
      </c>
      <c r="BI112" s="4">
        <f t="shared" si="222"/>
        <v>-1.4000496689681072</v>
      </c>
      <c r="BJ112" s="4">
        <f t="shared" si="223"/>
        <v>-0.88725692952187518</v>
      </c>
      <c r="BK112" s="4">
        <f t="shared" si="224"/>
        <v>-0.948997879760484</v>
      </c>
      <c r="BL112" s="4">
        <f t="shared" si="225"/>
        <v>-1.0426460132578717</v>
      </c>
      <c r="BM112" s="4">
        <f t="shared" si="226"/>
        <v>-1.2438727163058565</v>
      </c>
      <c r="BN112" s="4">
        <f t="shared" si="227"/>
        <v>-1.2019361120821186</v>
      </c>
      <c r="BO112" s="4">
        <f t="shared" si="228"/>
        <v>-1.4712180859833197</v>
      </c>
      <c r="BP112" s="4">
        <f t="shared" si="229"/>
        <v>-1.4585876676363525</v>
      </c>
      <c r="BQ112" s="4">
        <f t="shared" si="230"/>
        <v>-1.4526314328044041</v>
      </c>
      <c r="BR112" s="4">
        <f t="shared" si="231"/>
        <v>-1.2586774199126172</v>
      </c>
      <c r="BS112" s="4">
        <f t="shared" si="232"/>
        <v>-1.4827067231735256</v>
      </c>
      <c r="BT112" s="4">
        <f t="shared" si="233"/>
        <v>-1.6433623529764299</v>
      </c>
      <c r="BU112" s="4">
        <f t="shared" si="234"/>
        <v>-0.6630162346241133</v>
      </c>
      <c r="BV112" s="4">
        <f t="shared" si="235"/>
        <v>-1.6438993755863118</v>
      </c>
      <c r="BW112" s="4">
        <f t="shared" si="236"/>
        <v>-1.3622363575045111</v>
      </c>
      <c r="BX112" s="4">
        <f t="shared" si="237"/>
        <v>-1.294852809829568</v>
      </c>
      <c r="BY112" s="4">
        <f t="shared" si="238"/>
        <v>-1.4618191608357929</v>
      </c>
      <c r="BZ112" s="4">
        <f t="shared" si="239"/>
        <v>-1.4911745227462065</v>
      </c>
      <c r="CA112" s="4">
        <f t="shared" si="240"/>
        <v>-1.4723564785862713</v>
      </c>
      <c r="CB112" s="4">
        <f t="shared" si="241"/>
        <v>-1.4123728787250021</v>
      </c>
      <c r="CC112" s="4">
        <f t="shared" si="242"/>
        <v>-1.1706863322592755</v>
      </c>
      <c r="CD112" s="4">
        <f t="shared" si="243"/>
        <v>-1.4896880048271262</v>
      </c>
      <c r="CE112" s="4">
        <f t="shared" si="244"/>
        <v>-1.4752936597804218</v>
      </c>
      <c r="CF112" s="4">
        <f t="shared" si="245"/>
        <v>-1.2948533030624425</v>
      </c>
      <c r="CG112" s="4">
        <f t="shared" si="246"/>
        <v>-1.2617898275138728</v>
      </c>
      <c r="CH112" s="4">
        <f t="shared" si="247"/>
        <v>-1.6025664543405806</v>
      </c>
      <c r="CI112" s="4">
        <f t="shared" si="248"/>
        <v>-1.3840537784798186</v>
      </c>
      <c r="CJ112" s="4">
        <f t="shared" si="249"/>
        <v>-1.5122792761686419</v>
      </c>
      <c r="CL112" t="s">
        <v>4</v>
      </c>
      <c r="CM112">
        <v>-190.34549859637499</v>
      </c>
      <c r="CN112">
        <v>-150.404816484279</v>
      </c>
      <c r="CO112">
        <v>-39.939337948061002</v>
      </c>
      <c r="CP112">
        <v>-192.73714747983101</v>
      </c>
      <c r="CQ112">
        <v>-152.30839387858899</v>
      </c>
      <c r="CR112">
        <v>-40.426525378641003</v>
      </c>
      <c r="CS112">
        <v>-193.11431677143801</v>
      </c>
      <c r="CT112">
        <v>-152.61734921190299</v>
      </c>
      <c r="CU112">
        <v>-40.494955205826002</v>
      </c>
      <c r="CV112">
        <v>-191.78104197424199</v>
      </c>
      <c r="CW112">
        <v>-151.55968345822899</v>
      </c>
      <c r="CX112">
        <v>-40.220668552326003</v>
      </c>
      <c r="CY112">
        <v>-193.284963068199</v>
      </c>
      <c r="CZ112">
        <v>-152.74735251374199</v>
      </c>
      <c r="DA112">
        <v>-40.536093131976003</v>
      </c>
      <c r="DB112">
        <v>-192.97805892474301</v>
      </c>
      <c r="DC112">
        <v>-152.50708602570501</v>
      </c>
      <c r="DD112">
        <v>-40.468504926694003</v>
      </c>
      <c r="DE112">
        <v>-193.16073652215499</v>
      </c>
      <c r="DF112">
        <v>-152.65139986616799</v>
      </c>
      <c r="DG112">
        <v>-40.507496954727998</v>
      </c>
      <c r="DH112">
        <v>-193.382883823653</v>
      </c>
      <c r="DI112">
        <v>-152.84577871317799</v>
      </c>
      <c r="DJ112">
        <v>-40.534274451747002</v>
      </c>
      <c r="DK112">
        <v>-193.58597015541801</v>
      </c>
      <c r="DL112">
        <v>-153.006755669212</v>
      </c>
      <c r="DM112">
        <v>-40.577225494700997</v>
      </c>
      <c r="DN112">
        <v>-193.37022859484401</v>
      </c>
      <c r="DO112">
        <v>-152.822548331202</v>
      </c>
      <c r="DP112">
        <v>-40.545669906454002</v>
      </c>
      <c r="DQ112">
        <v>-193.15340503787399</v>
      </c>
      <c r="DR112">
        <v>-152.64717432494399</v>
      </c>
      <c r="DS112">
        <v>-40.503870051732001</v>
      </c>
      <c r="DT112">
        <v>-193.210258689017</v>
      </c>
      <c r="DU112">
        <v>-152.70156908195699</v>
      </c>
      <c r="DV112">
        <v>-40.506298178472001</v>
      </c>
      <c r="DW112">
        <v>-193.026094661309</v>
      </c>
      <c r="DX112">
        <v>-152.54506104213499</v>
      </c>
      <c r="DY112">
        <v>-40.478802498100997</v>
      </c>
      <c r="DZ112">
        <v>-193.15207110905499</v>
      </c>
      <c r="EA112">
        <v>-152.64476962134299</v>
      </c>
      <c r="EB112">
        <v>-40.505887553851998</v>
      </c>
      <c r="EC112">
        <v>-193.14873982415</v>
      </c>
      <c r="ED112">
        <v>-152.63953714611</v>
      </c>
      <c r="EE112">
        <v>-40.507690353717003</v>
      </c>
      <c r="EF112">
        <v>-193.15274333749099</v>
      </c>
      <c r="EG112">
        <v>-152.64525195190399</v>
      </c>
      <c r="EH112">
        <v>-40.505829823470002</v>
      </c>
      <c r="EI112">
        <v>-193.351200950053</v>
      </c>
      <c r="EJ112">
        <v>-152.80700395402599</v>
      </c>
      <c r="EK112">
        <v>-40.542214758759997</v>
      </c>
      <c r="EL112">
        <v>-193.326205102388</v>
      </c>
      <c r="EM112">
        <v>-152.78686789699501</v>
      </c>
      <c r="EN112">
        <v>-40.537421798356</v>
      </c>
      <c r="EO112">
        <v>-193.15047020696699</v>
      </c>
      <c r="EP112">
        <v>-152.64547869172199</v>
      </c>
      <c r="EQ112">
        <v>-40.502646980084997</v>
      </c>
      <c r="ER112">
        <v>-193.147134265424</v>
      </c>
      <c r="ES112">
        <v>-152.64379084811401</v>
      </c>
      <c r="ET112">
        <v>-40.501019010001997</v>
      </c>
      <c r="EU112">
        <v>-193.14393355715899</v>
      </c>
      <c r="EV112">
        <v>-152.64281887935999</v>
      </c>
      <c r="EW112">
        <v>-40.498799762354999</v>
      </c>
      <c r="EX112">
        <v>-193.13349559055999</v>
      </c>
      <c r="EY112">
        <v>-152.622811366707</v>
      </c>
      <c r="EZ112">
        <v>-40.508678393789999</v>
      </c>
      <c r="FA112">
        <v>-193.17432397310199</v>
      </c>
      <c r="FB112">
        <v>-152.65788478234501</v>
      </c>
      <c r="FC112">
        <v>-40.514076347288999</v>
      </c>
      <c r="FD112">
        <v>-193.23192741080001</v>
      </c>
      <c r="FE112">
        <v>-152.71053191339999</v>
      </c>
      <c r="FF112">
        <v>-40.5187766329</v>
      </c>
      <c r="FG112">
        <v>-193.449493529628</v>
      </c>
      <c r="FH112">
        <v>-152.886409516399</v>
      </c>
      <c r="FI112">
        <v>-40.562027429647998</v>
      </c>
      <c r="FJ112">
        <v>-193.1460142343</v>
      </c>
      <c r="FK112">
        <v>-152.6479170174</v>
      </c>
      <c r="FL112">
        <v>-40.495477496600003</v>
      </c>
      <c r="FM112">
        <v>-193.342765493255</v>
      </c>
      <c r="FN112">
        <v>-152.802037613495</v>
      </c>
      <c r="FO112">
        <v>-40.538557018032002</v>
      </c>
      <c r="FP112">
        <v>-193.07832001932499</v>
      </c>
      <c r="FQ112">
        <v>-152.58238707100401</v>
      </c>
      <c r="FR112">
        <v>-40.493869469106997</v>
      </c>
      <c r="FS112">
        <v>-193.0455692452</v>
      </c>
      <c r="FT112">
        <v>-152.55880601806601</v>
      </c>
      <c r="FU112">
        <v>-40.484433670114001</v>
      </c>
      <c r="FV112">
        <v>-193.12270003658799</v>
      </c>
      <c r="FW112">
        <v>-152.62417657751999</v>
      </c>
      <c r="FX112">
        <v>-40.496147121302997</v>
      </c>
      <c r="FY112">
        <v>-193.04916697616801</v>
      </c>
      <c r="FZ112">
        <v>-152.55450562358899</v>
      </c>
      <c r="GA112">
        <v>-40.492315003275003</v>
      </c>
      <c r="GB112">
        <v>-192.851916180351</v>
      </c>
      <c r="GC112">
        <v>-152.39500822772601</v>
      </c>
      <c r="GD112">
        <v>-40.454657193267998</v>
      </c>
      <c r="GE112">
        <v>-192.997038309662</v>
      </c>
      <c r="GF112">
        <v>-152.513431873505</v>
      </c>
      <c r="GG112">
        <v>-40.481740828812001</v>
      </c>
      <c r="GH112">
        <v>-193.191911015133</v>
      </c>
      <c r="GI112">
        <v>-152.66525607885799</v>
      </c>
      <c r="GJ112">
        <v>-40.524280967427003</v>
      </c>
      <c r="GK112">
        <v>-192.83161192</v>
      </c>
      <c r="GL112">
        <v>-152.37768976000001</v>
      </c>
      <c r="GM112">
        <v>-40.451571129999998</v>
      </c>
      <c r="GN112" s="20">
        <v>-192.96457636</v>
      </c>
      <c r="GO112" s="20">
        <v>-152.45868763999999</v>
      </c>
      <c r="GP112" s="20">
        <v>-40.503825239999998</v>
      </c>
      <c r="GQ112">
        <v>-192.98984136000001</v>
      </c>
      <c r="GR112">
        <v>-152.48391049</v>
      </c>
      <c r="GS112">
        <v>-40.50392008</v>
      </c>
      <c r="GT112">
        <v>-193.3081311402</v>
      </c>
      <c r="GU112">
        <v>-152.76720757620001</v>
      </c>
      <c r="GV112">
        <v>-40.538369711900003</v>
      </c>
      <c r="GW112">
        <v>-192.81168516</v>
      </c>
      <c r="GX112">
        <v>-152.36188318000001</v>
      </c>
      <c r="GY112">
        <v>-40.447596349999998</v>
      </c>
      <c r="GZ112">
        <v>-193.02187250825401</v>
      </c>
      <c r="HA112">
        <v>-152.533836633172</v>
      </c>
      <c r="HB112">
        <v>-40.485625904753</v>
      </c>
    </row>
    <row r="113" spans="1:210" ht="17" x14ac:dyDescent="0.25">
      <c r="A113" s="5">
        <v>12</v>
      </c>
      <c r="B113" t="s">
        <v>3</v>
      </c>
      <c r="C113" t="s">
        <v>2</v>
      </c>
      <c r="D113" t="s">
        <v>1</v>
      </c>
      <c r="E113" s="3">
        <v>2</v>
      </c>
      <c r="F113" s="2">
        <v>-0.82822764159348805</v>
      </c>
      <c r="G113" s="3">
        <f t="shared" si="171"/>
        <v>0.41824760545134582</v>
      </c>
      <c r="H113" s="3">
        <f t="shared" si="172"/>
        <v>0.15153194837250339</v>
      </c>
      <c r="I113" s="3">
        <f t="shared" si="173"/>
        <v>0.21749114045630158</v>
      </c>
      <c r="J113" s="3">
        <f t="shared" si="174"/>
        <v>1.1491050285281879</v>
      </c>
      <c r="K113" s="3">
        <f t="shared" si="175"/>
        <v>1.2881155250942478</v>
      </c>
      <c r="L113" s="3">
        <f t="shared" si="176"/>
        <v>0.59186010813847167</v>
      </c>
      <c r="M113" s="3">
        <f t="shared" si="177"/>
        <v>0.86700868501220751</v>
      </c>
      <c r="N113" s="3">
        <f t="shared" si="178"/>
        <v>0.31349218322799299</v>
      </c>
      <c r="O113" s="3">
        <f t="shared" si="179"/>
        <v>0.12889731988522701</v>
      </c>
      <c r="P113" s="3">
        <f t="shared" si="180"/>
        <v>0.29552823847018372</v>
      </c>
      <c r="Q113" s="3">
        <f t="shared" si="181"/>
        <v>0.12499248325656009</v>
      </c>
      <c r="R113" s="3">
        <f t="shared" si="182"/>
        <v>4.3480561312649879E-3</v>
      </c>
      <c r="S113" s="3">
        <f t="shared" si="183"/>
        <v>0.32927759794782557</v>
      </c>
      <c r="T113" s="3">
        <f t="shared" si="184"/>
        <v>0.75513215167738001</v>
      </c>
      <c r="U113" s="3">
        <f t="shared" si="185"/>
        <v>0.70746164301798664</v>
      </c>
      <c r="V113" s="3">
        <f t="shared" si="186"/>
        <v>0.59420402965651709</v>
      </c>
      <c r="W113" s="3">
        <f t="shared" si="187"/>
        <v>0.40429434436491463</v>
      </c>
      <c r="X113" s="3">
        <f t="shared" si="188"/>
        <v>0.4787941678999813</v>
      </c>
      <c r="Y113" s="3">
        <f t="shared" si="189"/>
        <v>0.13559571710279839</v>
      </c>
      <c r="Z113" s="3">
        <f t="shared" si="190"/>
        <v>0.15180812033010571</v>
      </c>
      <c r="AA113" s="3">
        <f t="shared" si="191"/>
        <v>0.16990082562937436</v>
      </c>
      <c r="AB113" s="3">
        <f t="shared" si="192"/>
        <v>0.4006075723294063</v>
      </c>
      <c r="AC113" s="3">
        <f t="shared" si="193"/>
        <v>0.19597277733338958</v>
      </c>
      <c r="AD113" s="3">
        <f t="shared" si="194"/>
        <v>1.3546711418833679E-3</v>
      </c>
      <c r="AE113" s="3">
        <f t="shared" si="195"/>
        <v>1.0044384606701222</v>
      </c>
      <c r="AF113" s="3">
        <f t="shared" si="196"/>
        <v>1.9349502819543507E-2</v>
      </c>
      <c r="AG113" s="3">
        <f t="shared" si="197"/>
        <v>0.26190867062679435</v>
      </c>
      <c r="AH113" s="3">
        <f t="shared" si="198"/>
        <v>0.33014547747977602</v>
      </c>
      <c r="AI113" s="3">
        <f t="shared" si="199"/>
        <v>0.20642583183718799</v>
      </c>
      <c r="AJ113" s="3">
        <f t="shared" si="200"/>
        <v>0.1464781424609779</v>
      </c>
      <c r="AK113" s="3">
        <f t="shared" si="201"/>
        <v>0.12676376500361386</v>
      </c>
      <c r="AL113" s="3">
        <f t="shared" si="202"/>
        <v>0.22986672781517525</v>
      </c>
      <c r="AM113" s="3">
        <f t="shared" si="203"/>
        <v>0.44637956040899923</v>
      </c>
      <c r="AN113" s="3">
        <f t="shared" si="204"/>
        <v>0.20079352304724396</v>
      </c>
      <c r="AO113" s="3">
        <f t="shared" si="205"/>
        <v>0.16365743053059378</v>
      </c>
      <c r="AP113" s="3">
        <f t="shared" si="206"/>
        <v>0.36225163707858105</v>
      </c>
      <c r="AQ113" s="3">
        <f t="shared" si="207"/>
        <v>0.37985327856086237</v>
      </c>
      <c r="AR113" s="3">
        <f t="shared" si="208"/>
        <v>9.0957538275392436E-3</v>
      </c>
      <c r="AS113" s="3">
        <f t="shared" si="209"/>
        <v>0.24499521190446383</v>
      </c>
      <c r="AT113" s="3">
        <f t="shared" si="210"/>
        <v>0.12160597950977792</v>
      </c>
      <c r="AV113" s="1"/>
      <c r="AW113" s="4">
        <f t="shared" si="211"/>
        <v>-0.40998003614214223</v>
      </c>
      <c r="AX113" s="4">
        <f t="shared" si="212"/>
        <v>-0.67669569322098466</v>
      </c>
      <c r="AY113" s="4">
        <f t="shared" si="213"/>
        <v>-0.61073650113718647</v>
      </c>
      <c r="AZ113" s="4">
        <f t="shared" si="214"/>
        <v>0.3208773869346998</v>
      </c>
      <c r="BA113" s="4">
        <f t="shared" si="215"/>
        <v>0.45988788350075976</v>
      </c>
      <c r="BB113" s="4">
        <f t="shared" si="216"/>
        <v>-1.4200877497319597</v>
      </c>
      <c r="BC113" s="4">
        <f t="shared" si="217"/>
        <v>3.8781043418719449E-2</v>
      </c>
      <c r="BD113" s="4">
        <f t="shared" si="218"/>
        <v>-1.141719824821481</v>
      </c>
      <c r="BE113" s="4">
        <f t="shared" si="250"/>
        <v>-0.69933032170826104</v>
      </c>
      <c r="BF113" s="4">
        <f t="shared" si="219"/>
        <v>-1.1237558800636718</v>
      </c>
      <c r="BG113" s="4">
        <f t="shared" si="220"/>
        <v>-0.70323515833692796</v>
      </c>
      <c r="BH113" s="4">
        <f t="shared" si="221"/>
        <v>-0.83257569772475304</v>
      </c>
      <c r="BI113" s="4">
        <f t="shared" si="222"/>
        <v>-0.49895004364566248</v>
      </c>
      <c r="BJ113" s="4">
        <f t="shared" si="223"/>
        <v>-7.3095489916108022E-2</v>
      </c>
      <c r="BK113" s="4">
        <f t="shared" si="224"/>
        <v>-0.12076599857550142</v>
      </c>
      <c r="BL113" s="4">
        <f t="shared" si="225"/>
        <v>-0.23402361193697094</v>
      </c>
      <c r="BM113" s="4">
        <f t="shared" si="226"/>
        <v>-0.42393329722857342</v>
      </c>
      <c r="BN113" s="4">
        <f t="shared" si="227"/>
        <v>-0.34943347369350675</v>
      </c>
      <c r="BO113" s="4">
        <f t="shared" si="228"/>
        <v>-0.69263192449068967</v>
      </c>
      <c r="BP113" s="4">
        <f t="shared" si="229"/>
        <v>-0.67641952126338234</v>
      </c>
      <c r="BQ113" s="4">
        <f t="shared" si="230"/>
        <v>-0.65832681596411369</v>
      </c>
      <c r="BR113" s="4">
        <f t="shared" si="231"/>
        <v>-0.42762006926408175</v>
      </c>
      <c r="BS113" s="4">
        <f t="shared" si="232"/>
        <v>-0.63225486426009847</v>
      </c>
      <c r="BT113" s="4">
        <f t="shared" si="233"/>
        <v>-0.82687297045160468</v>
      </c>
      <c r="BU113" s="4">
        <f t="shared" si="234"/>
        <v>0.17621081907663416</v>
      </c>
      <c r="BV113" s="4">
        <f t="shared" si="235"/>
        <v>-0.84757714441303156</v>
      </c>
      <c r="BW113" s="4">
        <f t="shared" si="236"/>
        <v>-0.5663189709666937</v>
      </c>
      <c r="BX113" s="4">
        <f t="shared" si="237"/>
        <v>-0.49808216411371203</v>
      </c>
      <c r="BY113" s="4">
        <f t="shared" si="238"/>
        <v>-0.62180180975630006</v>
      </c>
      <c r="BZ113" s="4">
        <f t="shared" si="239"/>
        <v>-0.68174949913251015</v>
      </c>
      <c r="CA113" s="4">
        <f t="shared" si="240"/>
        <v>-0.70146387658987419</v>
      </c>
      <c r="CB113" s="4">
        <f t="shared" si="241"/>
        <v>-0.5983609137783128</v>
      </c>
      <c r="CC113" s="4">
        <f t="shared" si="242"/>
        <v>-0.38184808118448882</v>
      </c>
      <c r="CD113" s="4">
        <f t="shared" si="243"/>
        <v>-0.62743411854624409</v>
      </c>
      <c r="CE113" s="4">
        <f t="shared" si="244"/>
        <v>-0.66457021106289427</v>
      </c>
      <c r="CF113" s="4">
        <f t="shared" si="245"/>
        <v>-0.46597600451490701</v>
      </c>
      <c r="CG113" s="4">
        <f t="shared" si="246"/>
        <v>-0.44837436303262568</v>
      </c>
      <c r="CH113" s="4">
        <f t="shared" si="247"/>
        <v>-0.81913188776594881</v>
      </c>
      <c r="CI113" s="4">
        <f t="shared" si="248"/>
        <v>-0.58323242968902422</v>
      </c>
      <c r="CJ113" s="4">
        <f t="shared" si="249"/>
        <v>-0.70662166208371013</v>
      </c>
      <c r="CL113" t="s">
        <v>0</v>
      </c>
      <c r="CM113">
        <v>-190.344751678368</v>
      </c>
      <c r="CN113">
        <v>-150.40477111552801</v>
      </c>
      <c r="CO113">
        <v>-39.939327218091996</v>
      </c>
      <c r="CP113">
        <v>-192.73562896101799</v>
      </c>
      <c r="CQ113">
        <v>-152.308113308765</v>
      </c>
      <c r="CR113">
        <v>-40.426437269068003</v>
      </c>
      <c r="CS113">
        <v>-193.113178765469</v>
      </c>
      <c r="CT113">
        <v>-152.617270303786</v>
      </c>
      <c r="CU113">
        <v>-40.494935191156998</v>
      </c>
      <c r="CV113">
        <v>-191.779838877711</v>
      </c>
      <c r="CW113">
        <v>-151.55968042959199</v>
      </c>
      <c r="CX113">
        <v>-40.220669798762998</v>
      </c>
      <c r="CY113">
        <v>-193.284369304237</v>
      </c>
      <c r="CZ113">
        <v>-152.74900717073501</v>
      </c>
      <c r="DA113">
        <v>-40.536095011463999</v>
      </c>
      <c r="DB113">
        <v>-192.977848776098</v>
      </c>
      <c r="DC113">
        <v>-152.50707931717099</v>
      </c>
      <c r="DD113">
        <v>-40.468506405141</v>
      </c>
      <c r="DE113">
        <v>-193.161466879122</v>
      </c>
      <c r="DF113">
        <v>-152.654029737614</v>
      </c>
      <c r="DG113">
        <v>-40.507498943031997</v>
      </c>
      <c r="DH113">
        <v>-193.3818613711</v>
      </c>
      <c r="DI113">
        <v>-152.84576877168499</v>
      </c>
      <c r="DJ113">
        <v>-40.534273153135999</v>
      </c>
      <c r="DK113">
        <v>-193.58508449044601</v>
      </c>
      <c r="DL113">
        <v>-153.00674558905001</v>
      </c>
      <c r="DM113">
        <v>-40.577224447635999</v>
      </c>
      <c r="DN113">
        <v>-193.36997621374499</v>
      </c>
      <c r="DO113">
        <v>-152.82251522632399</v>
      </c>
      <c r="DP113">
        <v>-40.545670168508998</v>
      </c>
      <c r="DQ113">
        <v>-193.15216166465601</v>
      </c>
      <c r="DR113">
        <v>-152.647169285215</v>
      </c>
      <c r="DS113">
        <v>-40.503871702928002</v>
      </c>
      <c r="DT113">
        <v>-193.20918747238301</v>
      </c>
      <c r="DU113">
        <v>-152.70156307452501</v>
      </c>
      <c r="DV113">
        <v>-40.506297604083997</v>
      </c>
      <c r="DW113">
        <v>-193.024655736634</v>
      </c>
      <c r="DX113">
        <v>-152.545056802114</v>
      </c>
      <c r="DY113">
        <v>-40.478803807045999</v>
      </c>
      <c r="DZ113">
        <v>-193.150769516286</v>
      </c>
      <c r="EA113">
        <v>-152.644763840178</v>
      </c>
      <c r="EB113">
        <v>-40.505889191035003</v>
      </c>
      <c r="EC113">
        <v>-193.14741579960199</v>
      </c>
      <c r="ED113">
        <v>-152.63953126427799</v>
      </c>
      <c r="EE113">
        <v>-40.507692082463002</v>
      </c>
      <c r="EF113">
        <v>-193.151452097906</v>
      </c>
      <c r="EG113">
        <v>-152.64524814856199</v>
      </c>
      <c r="EH113">
        <v>-40.505831008995003</v>
      </c>
      <c r="EI113">
        <v>-193.34988874806101</v>
      </c>
      <c r="EJ113">
        <v>-152.806997996896</v>
      </c>
      <c r="EK113">
        <v>-40.542215170481001</v>
      </c>
      <c r="EL113">
        <v>-193.32484259617101</v>
      </c>
      <c r="EM113">
        <v>-152.78686335026899</v>
      </c>
      <c r="EN113">
        <v>-40.537422388239001</v>
      </c>
      <c r="EO113">
        <v>-193.14922652810401</v>
      </c>
      <c r="EP113">
        <v>-152.64547426897801</v>
      </c>
      <c r="EQ113">
        <v>-40.502648479941001</v>
      </c>
      <c r="ER113">
        <v>-193.14588612750899</v>
      </c>
      <c r="ES113">
        <v>-152.64378713325701</v>
      </c>
      <c r="ET113">
        <v>-40.501021051175002</v>
      </c>
      <c r="EU113">
        <v>-193.142666730001</v>
      </c>
      <c r="EV113">
        <v>-152.642816081375</v>
      </c>
      <c r="EW113">
        <v>-40.498801538108999</v>
      </c>
      <c r="EX113">
        <v>-193.13216927050499</v>
      </c>
      <c r="EY113">
        <v>-152.62280789084701</v>
      </c>
      <c r="EZ113">
        <v>-40.508679923728998</v>
      </c>
      <c r="FA113">
        <v>-193.17296751300799</v>
      </c>
      <c r="FB113">
        <v>-152.65788221154099</v>
      </c>
      <c r="FC113">
        <v>-40.514077739248002</v>
      </c>
      <c r="FD113">
        <v>-193.23062463759999</v>
      </c>
      <c r="FE113">
        <v>-152.71053032099999</v>
      </c>
      <c r="FF113">
        <v>-40.518776610700002</v>
      </c>
      <c r="FG113">
        <v>-193.448155064258</v>
      </c>
      <c r="FH113">
        <v>-152.886406874632</v>
      </c>
      <c r="FI113">
        <v>-40.562028999429003</v>
      </c>
      <c r="FJ113">
        <v>-193.14474329980001</v>
      </c>
      <c r="FK113">
        <v>-152.64791448459999</v>
      </c>
      <c r="FL113">
        <v>-40.495478115099999</v>
      </c>
      <c r="FM113">
        <v>-193.341495200098</v>
      </c>
      <c r="FN113">
        <v>-152.802034069938</v>
      </c>
      <c r="FO113">
        <v>-40.538558643470999</v>
      </c>
      <c r="FP113">
        <v>-193.077034455546</v>
      </c>
      <c r="FQ113">
        <v>-152.58237576589701</v>
      </c>
      <c r="FR113">
        <v>-40.493864945228999</v>
      </c>
      <c r="FS113">
        <v>-193.0442227026</v>
      </c>
      <c r="FT113">
        <v>-152.55879973575099</v>
      </c>
      <c r="FU113">
        <v>-40.484432062632003</v>
      </c>
      <c r="FV113">
        <v>-193.12139608527801</v>
      </c>
      <c r="FW113">
        <v>-152.62416609469199</v>
      </c>
      <c r="FX113">
        <v>-40.496143553648999</v>
      </c>
      <c r="FY113">
        <v>-193.04791326375999</v>
      </c>
      <c r="FZ113">
        <v>-152.55449069024601</v>
      </c>
      <c r="GA113">
        <v>-40.492304719718</v>
      </c>
      <c r="GB113">
        <v>-192.85059309819101</v>
      </c>
      <c r="GC113">
        <v>-152.394992289729</v>
      </c>
      <c r="GD113">
        <v>-40.454647259688997</v>
      </c>
      <c r="GE113">
        <v>-192.99575582180199</v>
      </c>
      <c r="GF113">
        <v>-152.51341602814401</v>
      </c>
      <c r="GG113">
        <v>-40.481731280032001</v>
      </c>
      <c r="GH113">
        <v>-193.19051120789501</v>
      </c>
      <c r="GI113">
        <v>-152.665240623561</v>
      </c>
      <c r="GJ113">
        <v>-40.524270704461998</v>
      </c>
      <c r="GK113">
        <v>-192.83029983</v>
      </c>
      <c r="GL113">
        <v>-152.37767887000001</v>
      </c>
      <c r="GM113">
        <v>-40.451561900000002</v>
      </c>
      <c r="GN113" s="20">
        <v>-192.96318060999999</v>
      </c>
      <c r="GO113" s="20">
        <v>-152.45864789999999</v>
      </c>
      <c r="GP113" s="20">
        <v>-40.503790129999999</v>
      </c>
      <c r="GQ113">
        <v>-192.98847988</v>
      </c>
      <c r="GR113">
        <v>-152.48387578000001</v>
      </c>
      <c r="GS113">
        <v>-40.503889569999998</v>
      </c>
      <c r="GT113">
        <v>-193.30687390720001</v>
      </c>
      <c r="GU113">
        <v>-152.76720318950001</v>
      </c>
      <c r="GV113">
        <v>-40.538365347999999</v>
      </c>
      <c r="GW113">
        <v>-192.81038935000001</v>
      </c>
      <c r="GX113">
        <v>-152.36187255999999</v>
      </c>
      <c r="GY113">
        <v>-40.447587349999999</v>
      </c>
      <c r="GZ113">
        <v>-193.020568744108</v>
      </c>
      <c r="HA113">
        <v>-152.53382454825999</v>
      </c>
      <c r="HB113">
        <v>-40.485618122597998</v>
      </c>
    </row>
  </sheetData>
  <conditionalFormatting sqref="G4:G11">
    <cfRule type="colorScale" priority="40">
      <colorScale>
        <cfvo type="min"/>
        <cfvo type="max"/>
        <color rgb="FFFFEF9C"/>
        <color rgb="FF63BE7B"/>
      </colorScale>
    </cfRule>
  </conditionalFormatting>
  <conditionalFormatting sqref="G18:W113">
    <cfRule type="colorScale" priority="142">
      <colorScale>
        <cfvo type="min"/>
        <cfvo type="max"/>
        <color rgb="FFFCFCFF"/>
        <color rgb="FFF8696B"/>
      </colorScale>
    </cfRule>
  </conditionalFormatting>
  <conditionalFormatting sqref="H4:H11">
    <cfRule type="colorScale" priority="39">
      <colorScale>
        <cfvo type="min"/>
        <cfvo type="max"/>
        <color rgb="FFFFEF9C"/>
        <color rgb="FF63BE7B"/>
      </colorScale>
    </cfRule>
  </conditionalFormatting>
  <conditionalFormatting sqref="I4:I11">
    <cfRule type="colorScale" priority="38">
      <colorScale>
        <cfvo type="min"/>
        <cfvo type="max"/>
        <color rgb="FFFFEF9C"/>
        <color rgb="FF63BE7B"/>
      </colorScale>
    </cfRule>
  </conditionalFormatting>
  <conditionalFormatting sqref="J4:J11">
    <cfRule type="colorScale" priority="37">
      <colorScale>
        <cfvo type="min"/>
        <cfvo type="max"/>
        <color rgb="FFFFEF9C"/>
        <color rgb="FF63BE7B"/>
      </colorScale>
    </cfRule>
  </conditionalFormatting>
  <conditionalFormatting sqref="K4:K11">
    <cfRule type="colorScale" priority="36">
      <colorScale>
        <cfvo type="min"/>
        <cfvo type="max"/>
        <color rgb="FFFFEF9C"/>
        <color rgb="FF63BE7B"/>
      </colorScale>
    </cfRule>
  </conditionalFormatting>
  <conditionalFormatting sqref="L4:L11">
    <cfRule type="colorScale" priority="35">
      <colorScale>
        <cfvo type="min"/>
        <cfvo type="max"/>
        <color rgb="FFFFEF9C"/>
        <color rgb="FF63BE7B"/>
      </colorScale>
    </cfRule>
  </conditionalFormatting>
  <conditionalFormatting sqref="M4:M11">
    <cfRule type="colorScale" priority="34">
      <colorScale>
        <cfvo type="min"/>
        <cfvo type="max"/>
        <color rgb="FFFFEF9C"/>
        <color rgb="FF63BE7B"/>
      </colorScale>
    </cfRule>
  </conditionalFormatting>
  <conditionalFormatting sqref="N4:N11">
    <cfRule type="colorScale" priority="33">
      <colorScale>
        <cfvo type="min"/>
        <cfvo type="max"/>
        <color rgb="FFFFEF9C"/>
        <color rgb="FF63BE7B"/>
      </colorScale>
    </cfRule>
  </conditionalFormatting>
  <conditionalFormatting sqref="O4:O11">
    <cfRule type="colorScale" priority="32">
      <colorScale>
        <cfvo type="min"/>
        <cfvo type="max"/>
        <color rgb="FFFFEF9C"/>
        <color rgb="FF63BE7B"/>
      </colorScale>
    </cfRule>
  </conditionalFormatting>
  <conditionalFormatting sqref="P4:P11">
    <cfRule type="colorScale" priority="31">
      <colorScale>
        <cfvo type="min"/>
        <cfvo type="max"/>
        <color rgb="FFFFEF9C"/>
        <color rgb="FF63BE7B"/>
      </colorScale>
    </cfRule>
  </conditionalFormatting>
  <conditionalFormatting sqref="Q4:Q11">
    <cfRule type="colorScale" priority="30">
      <colorScale>
        <cfvo type="min"/>
        <cfvo type="max"/>
        <color rgb="FFFFEF9C"/>
        <color rgb="FF63BE7B"/>
      </colorScale>
    </cfRule>
  </conditionalFormatting>
  <conditionalFormatting sqref="R4:R11">
    <cfRule type="colorScale" priority="29">
      <colorScale>
        <cfvo type="min"/>
        <cfvo type="max"/>
        <color rgb="FFFFEF9C"/>
        <color rgb="FF63BE7B"/>
      </colorScale>
    </cfRule>
  </conditionalFormatting>
  <conditionalFormatting sqref="S4:S11">
    <cfRule type="colorScale" priority="28">
      <colorScale>
        <cfvo type="min"/>
        <cfvo type="max"/>
        <color rgb="FFFFEF9C"/>
        <color rgb="FF63BE7B"/>
      </colorScale>
    </cfRule>
  </conditionalFormatting>
  <conditionalFormatting sqref="T4:T11">
    <cfRule type="colorScale" priority="27">
      <colorScale>
        <cfvo type="min"/>
        <cfvo type="max"/>
        <color rgb="FFFFEF9C"/>
        <color rgb="FF63BE7B"/>
      </colorScale>
    </cfRule>
  </conditionalFormatting>
  <conditionalFormatting sqref="U4:U11">
    <cfRule type="colorScale" priority="26">
      <colorScale>
        <cfvo type="min"/>
        <cfvo type="max"/>
        <color rgb="FFFFEF9C"/>
        <color rgb="FF63BE7B"/>
      </colorScale>
    </cfRule>
  </conditionalFormatting>
  <conditionalFormatting sqref="V4:V11">
    <cfRule type="colorScale" priority="25">
      <colorScale>
        <cfvo type="min"/>
        <cfvo type="max"/>
        <color rgb="FFFFEF9C"/>
        <color rgb="FF63BE7B"/>
      </colorScale>
    </cfRule>
  </conditionalFormatting>
  <conditionalFormatting sqref="W4:W11">
    <cfRule type="colorScale" priority="24">
      <colorScale>
        <cfvo type="min"/>
        <cfvo type="max"/>
        <color rgb="FFFFEF9C"/>
        <color rgb="FF63BE7B"/>
      </colorScale>
    </cfRule>
  </conditionalFormatting>
  <conditionalFormatting sqref="X4:X11">
    <cfRule type="colorScale" priority="23">
      <colorScale>
        <cfvo type="min"/>
        <cfvo type="max"/>
        <color rgb="FFFFEF9C"/>
        <color rgb="FF63BE7B"/>
      </colorScale>
    </cfRule>
  </conditionalFormatting>
  <conditionalFormatting sqref="X18:X113">
    <cfRule type="colorScale" priority="77">
      <colorScale>
        <cfvo type="min"/>
        <cfvo type="max"/>
        <color rgb="FFFCFCFF"/>
        <color rgb="FFF8696B"/>
      </colorScale>
    </cfRule>
  </conditionalFormatting>
  <conditionalFormatting sqref="Y4:Y11">
    <cfRule type="colorScale" priority="22">
      <colorScale>
        <cfvo type="min"/>
        <cfvo type="max"/>
        <color rgb="FFFFEF9C"/>
        <color rgb="FF63BE7B"/>
      </colorScale>
    </cfRule>
  </conditionalFormatting>
  <conditionalFormatting sqref="Y18:Y113">
    <cfRule type="colorScale" priority="76">
      <colorScale>
        <cfvo type="min"/>
        <cfvo type="max"/>
        <color rgb="FFFCFCFF"/>
        <color rgb="FFF8696B"/>
      </colorScale>
    </cfRule>
  </conditionalFormatting>
  <conditionalFormatting sqref="Z4:Z11">
    <cfRule type="colorScale" priority="21">
      <colorScale>
        <cfvo type="min"/>
        <cfvo type="max"/>
        <color rgb="FFFFEF9C"/>
        <color rgb="FF63BE7B"/>
      </colorScale>
    </cfRule>
  </conditionalFormatting>
  <conditionalFormatting sqref="Z18:Z113">
    <cfRule type="colorScale" priority="75">
      <colorScale>
        <cfvo type="min"/>
        <cfvo type="max"/>
        <color rgb="FFFCFCFF"/>
        <color rgb="FFF8696B"/>
      </colorScale>
    </cfRule>
  </conditionalFormatting>
  <conditionalFormatting sqref="AA4:AA11">
    <cfRule type="colorScale" priority="20">
      <colorScale>
        <cfvo type="min"/>
        <cfvo type="max"/>
        <color rgb="FFFFEF9C"/>
        <color rgb="FF63BE7B"/>
      </colorScale>
    </cfRule>
  </conditionalFormatting>
  <conditionalFormatting sqref="AA18:AA113">
    <cfRule type="colorScale" priority="74">
      <colorScale>
        <cfvo type="min"/>
        <cfvo type="max"/>
        <color rgb="FFFCFCFF"/>
        <color rgb="FFF8696B"/>
      </colorScale>
    </cfRule>
  </conditionalFormatting>
  <conditionalFormatting sqref="AB4:AB11">
    <cfRule type="colorScale" priority="19">
      <colorScale>
        <cfvo type="min"/>
        <cfvo type="max"/>
        <color rgb="FFFFEF9C"/>
        <color rgb="FF63BE7B"/>
      </colorScale>
    </cfRule>
  </conditionalFormatting>
  <conditionalFormatting sqref="AB18:AB113">
    <cfRule type="colorScale" priority="73">
      <colorScale>
        <cfvo type="min"/>
        <cfvo type="max"/>
        <color rgb="FFFCFCFF"/>
        <color rgb="FFF8696B"/>
      </colorScale>
    </cfRule>
  </conditionalFormatting>
  <conditionalFormatting sqref="AC4:AC11">
    <cfRule type="colorScale" priority="18">
      <colorScale>
        <cfvo type="min"/>
        <cfvo type="max"/>
        <color rgb="FFFFEF9C"/>
        <color rgb="FF63BE7B"/>
      </colorScale>
    </cfRule>
  </conditionalFormatting>
  <conditionalFormatting sqref="AC18:AC113">
    <cfRule type="colorScale" priority="72">
      <colorScale>
        <cfvo type="min"/>
        <cfvo type="max"/>
        <color rgb="FFFCFCFF"/>
        <color rgb="FFF8696B"/>
      </colorScale>
    </cfRule>
  </conditionalFormatting>
  <conditionalFormatting sqref="AD4:AD11">
    <cfRule type="colorScale" priority="17">
      <colorScale>
        <cfvo type="min"/>
        <cfvo type="max"/>
        <color rgb="FFFFEF9C"/>
        <color rgb="FF63BE7B"/>
      </colorScale>
    </cfRule>
  </conditionalFormatting>
  <conditionalFormatting sqref="AD18:AD113">
    <cfRule type="colorScale" priority="71">
      <colorScale>
        <cfvo type="min"/>
        <cfvo type="max"/>
        <color rgb="FFFCFCFF"/>
        <color rgb="FFF8696B"/>
      </colorScale>
    </cfRule>
  </conditionalFormatting>
  <conditionalFormatting sqref="AE4:AE11">
    <cfRule type="colorScale" priority="16">
      <colorScale>
        <cfvo type="min"/>
        <cfvo type="max"/>
        <color rgb="FFFFEF9C"/>
        <color rgb="FF63BE7B"/>
      </colorScale>
    </cfRule>
  </conditionalFormatting>
  <conditionalFormatting sqref="AE18:AE113">
    <cfRule type="colorScale" priority="70">
      <colorScale>
        <cfvo type="min"/>
        <cfvo type="max"/>
        <color rgb="FFFCFCFF"/>
        <color rgb="FFF8696B"/>
      </colorScale>
    </cfRule>
  </conditionalFormatting>
  <conditionalFormatting sqref="AF4:AF11">
    <cfRule type="colorScale" priority="15">
      <colorScale>
        <cfvo type="min"/>
        <cfvo type="max"/>
        <color rgb="FFFFEF9C"/>
        <color rgb="FF63BE7B"/>
      </colorScale>
    </cfRule>
  </conditionalFormatting>
  <conditionalFormatting sqref="AF18:AF113">
    <cfRule type="colorScale" priority="69">
      <colorScale>
        <cfvo type="min"/>
        <cfvo type="max"/>
        <color rgb="FFFCFCFF"/>
        <color rgb="FFF8696B"/>
      </colorScale>
    </cfRule>
  </conditionalFormatting>
  <conditionalFormatting sqref="AG4:AG11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18:AG113">
    <cfRule type="colorScale" priority="68">
      <colorScale>
        <cfvo type="min"/>
        <cfvo type="max"/>
        <color rgb="FFFCFCFF"/>
        <color rgb="FFF8696B"/>
      </colorScale>
    </cfRule>
  </conditionalFormatting>
  <conditionalFormatting sqref="AH4:AH11">
    <cfRule type="colorScale" priority="13">
      <colorScale>
        <cfvo type="min"/>
        <cfvo type="max"/>
        <color rgb="FFFFEF9C"/>
        <color rgb="FF63BE7B"/>
      </colorScale>
    </cfRule>
  </conditionalFormatting>
  <conditionalFormatting sqref="AH18:AH113">
    <cfRule type="colorScale" priority="67">
      <colorScale>
        <cfvo type="min"/>
        <cfvo type="max"/>
        <color rgb="FFFCFCFF"/>
        <color rgb="FFF8696B"/>
      </colorScale>
    </cfRule>
  </conditionalFormatting>
  <conditionalFormatting sqref="AI4:AI11">
    <cfRule type="colorScale" priority="12">
      <colorScale>
        <cfvo type="min"/>
        <cfvo type="max"/>
        <color rgb="FFFFEF9C"/>
        <color rgb="FF63BE7B"/>
      </colorScale>
    </cfRule>
  </conditionalFormatting>
  <conditionalFormatting sqref="AI18:AI113">
    <cfRule type="colorScale" priority="66">
      <colorScale>
        <cfvo type="min"/>
        <cfvo type="max"/>
        <color rgb="FFFCFCFF"/>
        <color rgb="FFF8696B"/>
      </colorScale>
    </cfRule>
  </conditionalFormatting>
  <conditionalFormatting sqref="AJ4:AJ11">
    <cfRule type="colorScale" priority="11">
      <colorScale>
        <cfvo type="min"/>
        <cfvo type="max"/>
        <color rgb="FFFFEF9C"/>
        <color rgb="FF63BE7B"/>
      </colorScale>
    </cfRule>
  </conditionalFormatting>
  <conditionalFormatting sqref="AJ18:AJ113">
    <cfRule type="colorScale" priority="65">
      <colorScale>
        <cfvo type="min"/>
        <cfvo type="max"/>
        <color rgb="FFFCFCFF"/>
        <color rgb="FFF8696B"/>
      </colorScale>
    </cfRule>
  </conditionalFormatting>
  <conditionalFormatting sqref="AK4:AK11">
    <cfRule type="colorScale" priority="10">
      <colorScale>
        <cfvo type="min"/>
        <cfvo type="max"/>
        <color rgb="FFFFEF9C"/>
        <color rgb="FF63BE7B"/>
      </colorScale>
    </cfRule>
  </conditionalFormatting>
  <conditionalFormatting sqref="AK18:AK113">
    <cfRule type="colorScale" priority="64">
      <colorScale>
        <cfvo type="min"/>
        <cfvo type="max"/>
        <color rgb="FFFCFCFF"/>
        <color rgb="FFF8696B"/>
      </colorScale>
    </cfRule>
  </conditionalFormatting>
  <conditionalFormatting sqref="AL4:AL11">
    <cfRule type="colorScale" priority="9">
      <colorScale>
        <cfvo type="min"/>
        <cfvo type="max"/>
        <color rgb="FFFFEF9C"/>
        <color rgb="FF63BE7B"/>
      </colorScale>
    </cfRule>
  </conditionalFormatting>
  <conditionalFormatting sqref="AL18:AL113">
    <cfRule type="colorScale" priority="49">
      <colorScale>
        <cfvo type="min"/>
        <cfvo type="max"/>
        <color rgb="FFFCFCFF"/>
        <color rgb="FFF8696B"/>
      </colorScale>
    </cfRule>
  </conditionalFormatting>
  <conditionalFormatting sqref="AM4:AM11">
    <cfRule type="colorScale" priority="8">
      <colorScale>
        <cfvo type="min"/>
        <cfvo type="max"/>
        <color rgb="FFFFEF9C"/>
        <color rgb="FF63BE7B"/>
      </colorScale>
    </cfRule>
  </conditionalFormatting>
  <conditionalFormatting sqref="AM18:AM113">
    <cfRule type="colorScale" priority="48">
      <colorScale>
        <cfvo type="min"/>
        <cfvo type="max"/>
        <color rgb="FFFCFCFF"/>
        <color rgb="FFF8696B"/>
      </colorScale>
    </cfRule>
  </conditionalFormatting>
  <conditionalFormatting sqref="AN4:AN11">
    <cfRule type="colorScale" priority="7">
      <colorScale>
        <cfvo type="min"/>
        <cfvo type="max"/>
        <color rgb="FFFFEF9C"/>
        <color rgb="FF63BE7B"/>
      </colorScale>
    </cfRule>
  </conditionalFormatting>
  <conditionalFormatting sqref="AN18:AN113">
    <cfRule type="colorScale" priority="47">
      <colorScale>
        <cfvo type="min"/>
        <cfvo type="max"/>
        <color rgb="FFFCFCFF"/>
        <color rgb="FFF8696B"/>
      </colorScale>
    </cfRule>
  </conditionalFormatting>
  <conditionalFormatting sqref="AO4:AO11">
    <cfRule type="colorScale" priority="6">
      <colorScale>
        <cfvo type="min"/>
        <cfvo type="max"/>
        <color rgb="FFFFEF9C"/>
        <color rgb="FF63BE7B"/>
      </colorScale>
    </cfRule>
  </conditionalFormatting>
  <conditionalFormatting sqref="AO18:AO113">
    <cfRule type="colorScale" priority="46">
      <colorScale>
        <cfvo type="min"/>
        <cfvo type="max"/>
        <color rgb="FFFCFCFF"/>
        <color rgb="FFF8696B"/>
      </colorScale>
    </cfRule>
  </conditionalFormatting>
  <conditionalFormatting sqref="AP4:AP11">
    <cfRule type="colorScale" priority="5">
      <colorScale>
        <cfvo type="min"/>
        <cfvo type="max"/>
        <color rgb="FFFFEF9C"/>
        <color rgb="FF63BE7B"/>
      </colorScale>
    </cfRule>
  </conditionalFormatting>
  <conditionalFormatting sqref="AP18:AP113">
    <cfRule type="colorScale" priority="45">
      <colorScale>
        <cfvo type="min"/>
        <cfvo type="max"/>
        <color rgb="FFFCFCFF"/>
        <color rgb="FFF8696B"/>
      </colorScale>
    </cfRule>
  </conditionalFormatting>
  <conditionalFormatting sqref="AQ4:AQ11">
    <cfRule type="colorScale" priority="4">
      <colorScale>
        <cfvo type="min"/>
        <cfvo type="max"/>
        <color rgb="FFFFEF9C"/>
        <color rgb="FF63BE7B"/>
      </colorScale>
    </cfRule>
  </conditionalFormatting>
  <conditionalFormatting sqref="AQ18:AQ113">
    <cfRule type="colorScale" priority="44">
      <colorScale>
        <cfvo type="min"/>
        <cfvo type="max"/>
        <color rgb="FFFCFCFF"/>
        <color rgb="FFF8696B"/>
      </colorScale>
    </cfRule>
  </conditionalFormatting>
  <conditionalFormatting sqref="AR4:AR11">
    <cfRule type="colorScale" priority="3">
      <colorScale>
        <cfvo type="min"/>
        <cfvo type="max"/>
        <color rgb="FFFFEF9C"/>
        <color rgb="FF63BE7B"/>
      </colorScale>
    </cfRule>
  </conditionalFormatting>
  <conditionalFormatting sqref="AR18:AR113">
    <cfRule type="colorScale" priority="43">
      <colorScale>
        <cfvo type="min"/>
        <cfvo type="max"/>
        <color rgb="FFFCFCFF"/>
        <color rgb="FFF8696B"/>
      </colorScale>
    </cfRule>
  </conditionalFormatting>
  <conditionalFormatting sqref="AS4:AS11">
    <cfRule type="colorScale" priority="2">
      <colorScale>
        <cfvo type="min"/>
        <cfvo type="max"/>
        <color rgb="FFFFEF9C"/>
        <color rgb="FF63BE7B"/>
      </colorScale>
    </cfRule>
  </conditionalFormatting>
  <conditionalFormatting sqref="AS18:AS113">
    <cfRule type="colorScale" priority="42">
      <colorScale>
        <cfvo type="min"/>
        <cfvo type="max"/>
        <color rgb="FFFCFCFF"/>
        <color rgb="FFF8696B"/>
      </colorScale>
    </cfRule>
  </conditionalFormatting>
  <conditionalFormatting sqref="AT4:AT11">
    <cfRule type="colorScale" priority="1">
      <colorScale>
        <cfvo type="min"/>
        <cfvo type="max"/>
        <color rgb="FFFFEF9C"/>
        <color rgb="FF63BE7B"/>
      </colorScale>
    </cfRule>
  </conditionalFormatting>
  <conditionalFormatting sqref="AT18:AT113">
    <cfRule type="colorScale" priority="4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ignoredErrors>
    <ignoredError sqref="G12:AT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WFT</vt:lpstr>
      <vt:lpstr>LNO-CCSDt</vt:lpstr>
      <vt:lpstr>PNO-LCCSDt</vt:lpstr>
      <vt:lpstr>DLPNO-CCSDt1</vt:lpstr>
      <vt:lpstr>DFT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Golokesh Santra</cp:lastModifiedBy>
  <dcterms:created xsi:type="dcterms:W3CDTF">2022-11-21T12:03:38Z</dcterms:created>
  <dcterms:modified xsi:type="dcterms:W3CDTF">2025-01-23T23:10:26Z</dcterms:modified>
</cp:coreProperties>
</file>