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xr:revisionPtr revIDLastSave="0" documentId="13_ncr:801_{B4712F64-C25F-488A-BD91-4B1C177B5A5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EP" sheetId="1" r:id="rId1"/>
    <sheet name="GERAL" sheetId="2" r:id="rId2"/>
    <sheet name="RNP02" sheetId="3" r:id="rId3"/>
    <sheet name="RNP03" sheetId="4" r:id="rId4"/>
    <sheet name="RNP04" sheetId="5" r:id="rId5"/>
    <sheet name="RNP05" sheetId="6" r:id="rId6"/>
    <sheet name="RNP06" sheetId="7" r:id="rId7"/>
    <sheet name="RNP07" sheetId="8" r:id="rId8"/>
    <sheet name="RNP08" sheetId="9" r:id="rId9"/>
    <sheet name="RNP09" sheetId="10" r:id="rId10"/>
    <sheet name="RNP10" sheetId="11" r:id="rId11"/>
    <sheet name="RNP11" sheetId="12" r:id="rId12"/>
    <sheet name="RNP12" sheetId="13" r:id="rId13"/>
  </sheets>
  <calcPr calcId="191029"/>
  <oleSize ref="G1:T1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ip47Vxg2Bv45d89WgqQvlrBsnlJg=="/>
    </ext>
  </extLst>
</workbook>
</file>

<file path=xl/sharedStrings.xml><?xml version="1.0" encoding="utf-8"?>
<sst xmlns="http://schemas.openxmlformats.org/spreadsheetml/2006/main" count="238" uniqueCount="71">
  <si>
    <t>concurso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</si>
  <si>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</si>
  <si>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</si>
  <si>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</si>
  <si>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</si>
  <si>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</si>
  <si>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</si>
  <si>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</si>
  <si>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</si>
  <si>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</si>
  <si>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</si>
  <si>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</si>
  <si>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</si>
  <si>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</si>
  <si>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</si>
  <si>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</si>
  <si>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</si>
  <si>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</si>
  <si>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</si>
  <si>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</si>
  <si>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</si>
  <si>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</si>
  <si>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</si>
  <si>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</si>
  <si>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</si>
  <si>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</si>
  <si>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I</t>
  </si>
  <si>
    <t>P</t>
  </si>
  <si>
    <t>%</t>
  </si>
  <si>
    <t>SOMA-181/210</t>
  </si>
  <si>
    <t>TOTAL</t>
  </si>
  <si>
    <t>RNP02</t>
  </si>
  <si>
    <t>RNP03</t>
  </si>
  <si>
    <t>RNP04</t>
  </si>
  <si>
    <t>RNP10</t>
  </si>
  <si>
    <t>RNP11</t>
  </si>
  <si>
    <t>RNP12</t>
  </si>
  <si>
    <t>RNP05</t>
  </si>
  <si>
    <t>RNP06</t>
  </si>
  <si>
    <t>RNP07</t>
  </si>
  <si>
    <t>RNP08</t>
  </si>
  <si>
    <t>RNP09</t>
  </si>
  <si>
    <t>CINCO</t>
  </si>
  <si>
    <t>SEIS</t>
  </si>
  <si>
    <t>SETE</t>
  </si>
  <si>
    <t>QUATRO</t>
  </si>
  <si>
    <t>OITO</t>
  </si>
  <si>
    <t>TRES</t>
  </si>
  <si>
    <t>NOVE</t>
  </si>
  <si>
    <t>DOIS</t>
  </si>
  <si>
    <t>SORTE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</si>
  <si>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</si>
  <si>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</si>
  <si>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</si>
  <si>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</si>
  <si>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</si>
  <si>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</si>
  <si>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</si>
  <si>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</si>
  <si>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</si>
  <si>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</si>
  <si>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</si>
  <si>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</si>
  <si>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</si>
  <si>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</si>
  <si>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</si>
  <si>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CONCURSO</t>
  </si>
  <si>
    <t>VALOR</t>
  </si>
  <si>
    <t>RESGATE</t>
  </si>
  <si>
    <t>UM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</si>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</sst>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B05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B050"/>
      <name val="Calibri"/>
    </font>
    <font>
      <sz val="11"/>
      <name val="Arial"/>
    </font>
    <font>
      <u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opLeftCell="A10" workbookViewId="0"/>
  </sheetViews>
  <sheetFormatPr defaultColWidth="12.625" defaultRowHeight="15" customHeight="1" x14ac:dyDescent="0.2"/>
  <cols>
    <col min="1" max="1" width="7.75" customWidth="1"/>
    <col min="2" max="26" width="3.625" customWidth="1"/>
    <col min="27" max="27" width="1.75" customWidth="1"/>
    <col min="28" max="28" width="1.875" customWidth="1"/>
    <col min="29" max="29" width="4" customWidth="1"/>
    <col min="30" max="30" width="12.3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/>
      <c r="B2" s="2">
        <v>1</v>
      </c>
      <c r="C2" s="2">
        <v>2</v>
      </c>
      <c r="D2" s="3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2">
        <v>10</v>
      </c>
      <c r="L2" s="3">
        <v>11</v>
      </c>
      <c r="M2" s="2">
        <v>12</v>
      </c>
      <c r="N2" s="3">
        <v>13</v>
      </c>
      <c r="O2" s="3">
        <v>14</v>
      </c>
      <c r="P2" s="3">
        <v>15</v>
      </c>
      <c r="Q2" s="3">
        <v>16</v>
      </c>
      <c r="R2" s="2">
        <v>17</v>
      </c>
      <c r="S2" s="2">
        <v>18</v>
      </c>
      <c r="T2" s="3">
        <v>19</v>
      </c>
      <c r="U2" s="2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1"/>
      <c r="AB2" s="1"/>
      <c r="AC2" s="1"/>
      <c r="AD2" s="1"/>
    </row>
    <row r="3" spans="1:30" x14ac:dyDescent="0.2">
      <c r="A3" s="1">
        <v>800</v>
      </c>
      <c r="B3" s="2">
        <v>1</v>
      </c>
      <c r="C3" s="2">
        <v>2</v>
      </c>
      <c r="D3" s="3">
        <v>3</v>
      </c>
      <c r="E3" s="3">
        <v>4</v>
      </c>
      <c r="F3" s="2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2">
        <v>14</v>
      </c>
      <c r="P3" s="2">
        <v>15</v>
      </c>
      <c r="Q3" s="3">
        <v>16</v>
      </c>
      <c r="R3" s="2">
        <v>17</v>
      </c>
      <c r="S3" s="2">
        <v>18</v>
      </c>
      <c r="T3" s="2">
        <v>19</v>
      </c>
      <c r="U3" s="3">
        <v>20</v>
      </c>
      <c r="V3" s="3">
        <v>21</v>
      </c>
      <c r="W3" s="3">
        <v>22</v>
      </c>
      <c r="X3" s="2">
        <v>23</v>
      </c>
      <c r="Y3" s="3">
        <v>24</v>
      </c>
      <c r="Z3" s="2">
        <v>25</v>
      </c>
      <c r="AA3" s="1">
        <v>6</v>
      </c>
      <c r="AB3" s="1">
        <v>9</v>
      </c>
      <c r="AC3" s="4">
        <v>0.5</v>
      </c>
      <c r="AD3" s="1">
        <f>SUM(D3,E3,G3,H3,I3,J3,K3,L3,M3,N3,Q3,U3,V3,W3,Y3)</f>
        <v>186</v>
      </c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>
        <v>1</v>
      </c>
      <c r="C5" s="2">
        <v>2</v>
      </c>
      <c r="D5" s="3">
        <v>3</v>
      </c>
      <c r="E5" s="2">
        <v>4</v>
      </c>
      <c r="F5" s="2">
        <v>5</v>
      </c>
      <c r="G5" s="2">
        <v>6</v>
      </c>
      <c r="H5" s="3">
        <v>7</v>
      </c>
      <c r="I5" s="3">
        <v>8</v>
      </c>
      <c r="J5" s="3">
        <v>9</v>
      </c>
      <c r="K5" s="3">
        <v>10</v>
      </c>
      <c r="L5" s="2">
        <v>11</v>
      </c>
      <c r="M5" s="2">
        <v>12</v>
      </c>
      <c r="N5" s="3">
        <v>13</v>
      </c>
      <c r="O5" s="3">
        <v>14</v>
      </c>
      <c r="P5" s="3">
        <v>15</v>
      </c>
      <c r="Q5" s="2">
        <v>16</v>
      </c>
      <c r="R5" s="3">
        <v>17</v>
      </c>
      <c r="S5" s="2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2">
        <v>24</v>
      </c>
      <c r="Z5" s="3">
        <v>25</v>
      </c>
      <c r="AA5" s="1"/>
      <c r="AB5" s="1"/>
      <c r="AC5" s="1"/>
      <c r="AD5" s="1"/>
    </row>
    <row r="6" spans="1:30" x14ac:dyDescent="0.2">
      <c r="A6" s="1">
        <v>952</v>
      </c>
      <c r="B6" s="3">
        <v>1</v>
      </c>
      <c r="C6" s="2">
        <v>2</v>
      </c>
      <c r="D6" s="3">
        <v>3</v>
      </c>
      <c r="E6" s="3">
        <v>4</v>
      </c>
      <c r="F6" s="2">
        <v>5</v>
      </c>
      <c r="G6" s="3">
        <v>6</v>
      </c>
      <c r="H6" s="2">
        <v>7</v>
      </c>
      <c r="I6" s="3">
        <v>8</v>
      </c>
      <c r="J6" s="2">
        <v>9</v>
      </c>
      <c r="K6" s="2">
        <v>10</v>
      </c>
      <c r="L6" s="3">
        <v>11</v>
      </c>
      <c r="M6" s="3">
        <v>12</v>
      </c>
      <c r="N6" s="2">
        <v>13</v>
      </c>
      <c r="O6" s="3">
        <v>14</v>
      </c>
      <c r="P6" s="2">
        <v>15</v>
      </c>
      <c r="Q6" s="2">
        <v>16</v>
      </c>
      <c r="R6" s="3">
        <v>17</v>
      </c>
      <c r="S6" s="3">
        <v>18</v>
      </c>
      <c r="T6" s="3">
        <v>19</v>
      </c>
      <c r="U6" s="2">
        <v>20</v>
      </c>
      <c r="V6" s="3">
        <v>21</v>
      </c>
      <c r="W6" s="3">
        <v>22</v>
      </c>
      <c r="X6" s="3">
        <v>23</v>
      </c>
      <c r="Y6" s="2">
        <v>24</v>
      </c>
      <c r="Z6" s="3">
        <v>25</v>
      </c>
      <c r="AA6" s="1">
        <v>8</v>
      </c>
      <c r="AB6" s="1">
        <v>7</v>
      </c>
      <c r="AC6" s="4">
        <v>0.6</v>
      </c>
      <c r="AD6" s="1">
        <f>SUM(B6,D6,E6,G6,I6,L6,M6,O6,R6,S6,T6,V6,W6,X6,Z6)</f>
        <v>204</v>
      </c>
    </row>
    <row r="7" spans="1:3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3">
        <v>1</v>
      </c>
      <c r="C8" s="3">
        <v>2</v>
      </c>
      <c r="D8" s="3">
        <v>3</v>
      </c>
      <c r="E8" s="2">
        <v>4</v>
      </c>
      <c r="F8" s="2">
        <v>5</v>
      </c>
      <c r="G8" s="3">
        <v>6</v>
      </c>
      <c r="H8" s="2">
        <v>7</v>
      </c>
      <c r="I8" s="2">
        <v>8</v>
      </c>
      <c r="J8" s="3">
        <v>9</v>
      </c>
      <c r="K8" s="3">
        <v>10</v>
      </c>
      <c r="L8" s="3">
        <v>11</v>
      </c>
      <c r="M8" s="2">
        <v>12</v>
      </c>
      <c r="N8" s="3">
        <v>13</v>
      </c>
      <c r="O8" s="2">
        <v>14</v>
      </c>
      <c r="P8" s="3">
        <v>15</v>
      </c>
      <c r="Q8" s="2">
        <v>16</v>
      </c>
      <c r="R8" s="3">
        <v>17</v>
      </c>
      <c r="S8" s="3">
        <v>18</v>
      </c>
      <c r="T8" s="3">
        <v>19</v>
      </c>
      <c r="U8" s="2">
        <v>20</v>
      </c>
      <c r="V8" s="2">
        <v>21</v>
      </c>
      <c r="W8" s="2">
        <v>22</v>
      </c>
      <c r="X8" s="3">
        <v>23</v>
      </c>
      <c r="Y8" s="3">
        <v>24</v>
      </c>
      <c r="Z8" s="3">
        <v>25</v>
      </c>
      <c r="AA8" s="1"/>
      <c r="AB8" s="1"/>
      <c r="AC8" s="1"/>
      <c r="AD8" s="1"/>
    </row>
    <row r="9" spans="1:30" x14ac:dyDescent="0.2">
      <c r="A9" s="1">
        <v>1102</v>
      </c>
      <c r="B9" s="2">
        <v>1</v>
      </c>
      <c r="C9" s="3">
        <v>2</v>
      </c>
      <c r="D9" s="3">
        <v>3</v>
      </c>
      <c r="E9" s="2">
        <v>4</v>
      </c>
      <c r="F9" s="3">
        <v>5</v>
      </c>
      <c r="G9" s="3">
        <v>6</v>
      </c>
      <c r="H9" s="2">
        <v>7</v>
      </c>
      <c r="I9" s="3">
        <v>8</v>
      </c>
      <c r="J9" s="2">
        <v>9</v>
      </c>
      <c r="K9" s="2">
        <v>10</v>
      </c>
      <c r="L9" s="2">
        <v>11</v>
      </c>
      <c r="M9" s="3">
        <v>12</v>
      </c>
      <c r="N9" s="2">
        <v>13</v>
      </c>
      <c r="O9" s="3">
        <v>14</v>
      </c>
      <c r="P9" s="3">
        <v>15</v>
      </c>
      <c r="Q9" s="2">
        <v>16</v>
      </c>
      <c r="R9" s="2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2">
        <v>25</v>
      </c>
      <c r="AA9" s="1">
        <v>6</v>
      </c>
      <c r="AB9" s="1">
        <v>9</v>
      </c>
      <c r="AC9" s="4">
        <v>0.7</v>
      </c>
      <c r="AD9" s="1">
        <f>SUM(C9,D9,F9,G9,I9,M9,O9,P9,S9,T9,U9,V9,W9,X9,Y9)</f>
        <v>212</v>
      </c>
    </row>
    <row r="10" spans="1:3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>
        <v>1</v>
      </c>
      <c r="C11" s="3">
        <v>2</v>
      </c>
      <c r="D11" s="3">
        <v>3</v>
      </c>
      <c r="E11" s="2">
        <v>4</v>
      </c>
      <c r="F11" s="2">
        <v>5</v>
      </c>
      <c r="G11" s="2">
        <v>6</v>
      </c>
      <c r="H11" s="2">
        <v>7</v>
      </c>
      <c r="I11" s="3">
        <v>8</v>
      </c>
      <c r="J11" s="3">
        <v>9</v>
      </c>
      <c r="K11" s="2">
        <v>10</v>
      </c>
      <c r="L11" s="3">
        <v>11</v>
      </c>
      <c r="M11" s="3">
        <v>12</v>
      </c>
      <c r="N11" s="2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2">
        <v>19</v>
      </c>
      <c r="U11" s="3">
        <v>20</v>
      </c>
      <c r="V11" s="3">
        <v>21</v>
      </c>
      <c r="W11" s="3">
        <v>22</v>
      </c>
      <c r="X11" s="3">
        <v>23</v>
      </c>
      <c r="Y11" s="2">
        <v>24</v>
      </c>
      <c r="Z11" s="2">
        <v>25</v>
      </c>
      <c r="AA11" s="1"/>
      <c r="AB11" s="1"/>
      <c r="AC11" s="1"/>
      <c r="AD11" s="1"/>
    </row>
    <row r="12" spans="1:30" x14ac:dyDescent="0.2">
      <c r="A12" s="1">
        <v>1255</v>
      </c>
      <c r="B12" s="3">
        <v>1</v>
      </c>
      <c r="C12" s="3">
        <v>2</v>
      </c>
      <c r="D12" s="2">
        <v>3</v>
      </c>
      <c r="E12" s="3">
        <v>4</v>
      </c>
      <c r="F12" s="2">
        <v>5</v>
      </c>
      <c r="G12" s="3">
        <v>6</v>
      </c>
      <c r="H12" s="3">
        <v>7</v>
      </c>
      <c r="I12" s="2">
        <v>8</v>
      </c>
      <c r="J12" s="3">
        <v>9</v>
      </c>
      <c r="K12" s="3">
        <v>10</v>
      </c>
      <c r="L12" s="2">
        <v>11</v>
      </c>
      <c r="M12" s="2">
        <v>12</v>
      </c>
      <c r="N12" s="3">
        <v>13</v>
      </c>
      <c r="O12" s="3">
        <v>14</v>
      </c>
      <c r="P12" s="2">
        <v>15</v>
      </c>
      <c r="Q12" s="3">
        <v>16</v>
      </c>
      <c r="R12" s="2">
        <v>17</v>
      </c>
      <c r="S12" s="3">
        <v>18</v>
      </c>
      <c r="T12" s="2">
        <v>19</v>
      </c>
      <c r="U12" s="3">
        <v>20</v>
      </c>
      <c r="V12" s="3">
        <v>21</v>
      </c>
      <c r="W12" s="2">
        <v>22</v>
      </c>
      <c r="X12" s="3">
        <v>23</v>
      </c>
      <c r="Y12" s="2">
        <v>24</v>
      </c>
      <c r="Z12" s="3">
        <v>25</v>
      </c>
      <c r="AA12" s="1">
        <v>7</v>
      </c>
      <c r="AB12" s="1">
        <v>8</v>
      </c>
      <c r="AC12" s="4">
        <v>0.7</v>
      </c>
      <c r="AD12" s="1">
        <f>SUM(B12,C12,E12,G12,H12,J12,K12,N12,O12,Q12,S12,U12,V12,X12,Z12)</f>
        <v>189</v>
      </c>
    </row>
    <row r="13" spans="1:3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/>
      <c r="B14" s="3">
        <v>1</v>
      </c>
      <c r="C14" s="3">
        <v>2</v>
      </c>
      <c r="D14" s="2">
        <v>3</v>
      </c>
      <c r="E14" s="3">
        <v>4</v>
      </c>
      <c r="F14" s="3">
        <v>5</v>
      </c>
      <c r="G14" s="3">
        <v>6</v>
      </c>
      <c r="H14" s="3">
        <v>7</v>
      </c>
      <c r="I14" s="2">
        <v>8</v>
      </c>
      <c r="J14" s="2">
        <v>9</v>
      </c>
      <c r="K14" s="3">
        <v>10</v>
      </c>
      <c r="L14" s="2">
        <v>11</v>
      </c>
      <c r="M14" s="3">
        <v>12</v>
      </c>
      <c r="N14" s="3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3">
        <v>20</v>
      </c>
      <c r="V14" s="3">
        <v>21</v>
      </c>
      <c r="W14" s="3">
        <v>22</v>
      </c>
      <c r="X14" s="3">
        <v>23</v>
      </c>
      <c r="Y14" s="3">
        <v>24</v>
      </c>
      <c r="Z14" s="3">
        <v>25</v>
      </c>
      <c r="AA14" s="1"/>
      <c r="AB14" s="1"/>
      <c r="AC14" s="1"/>
      <c r="AD14" s="1"/>
    </row>
    <row r="15" spans="1:30" x14ac:dyDescent="0.2">
      <c r="A15" s="1">
        <v>1408</v>
      </c>
      <c r="B15" s="3">
        <v>1</v>
      </c>
      <c r="C15" s="2">
        <v>2</v>
      </c>
      <c r="D15" s="3">
        <v>3</v>
      </c>
      <c r="E15" s="2">
        <v>4</v>
      </c>
      <c r="F15" s="3">
        <v>5</v>
      </c>
      <c r="G15" s="2">
        <v>6</v>
      </c>
      <c r="H15" s="2">
        <v>7</v>
      </c>
      <c r="I15" s="3">
        <v>8</v>
      </c>
      <c r="J15" s="2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2">
        <v>15</v>
      </c>
      <c r="Q15" s="2">
        <v>16</v>
      </c>
      <c r="R15" s="2">
        <v>17</v>
      </c>
      <c r="S15" s="2">
        <v>18</v>
      </c>
      <c r="T15" s="3">
        <v>19</v>
      </c>
      <c r="U15" s="2">
        <v>20</v>
      </c>
      <c r="V15" s="3">
        <v>21</v>
      </c>
      <c r="W15" s="3">
        <v>22</v>
      </c>
      <c r="X15" s="3">
        <v>23</v>
      </c>
      <c r="Y15" s="3">
        <v>24</v>
      </c>
      <c r="Z15" s="3">
        <v>25</v>
      </c>
      <c r="AA15" s="1">
        <v>9</v>
      </c>
      <c r="AB15" s="1">
        <v>6</v>
      </c>
      <c r="AC15" s="4">
        <v>0.5</v>
      </c>
      <c r="AD15" s="1">
        <f>SUM(B15,D15,F15,I15,K15,L15,M15,N15,O15,T15,V15,W15,X15,Y15,Z15)</f>
        <v>211</v>
      </c>
    </row>
    <row r="16" spans="1:3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3">
        <v>1</v>
      </c>
      <c r="C17" s="3">
        <v>2</v>
      </c>
      <c r="D17" s="3">
        <v>3</v>
      </c>
      <c r="E17" s="2">
        <v>4</v>
      </c>
      <c r="F17" s="3">
        <v>5</v>
      </c>
      <c r="G17" s="3">
        <v>6</v>
      </c>
      <c r="H17" s="2">
        <v>7</v>
      </c>
      <c r="I17" s="3">
        <v>8</v>
      </c>
      <c r="J17" s="2">
        <v>9</v>
      </c>
      <c r="K17" s="2">
        <v>10</v>
      </c>
      <c r="L17" s="2">
        <v>11</v>
      </c>
      <c r="M17" s="3">
        <v>12</v>
      </c>
      <c r="N17" s="2">
        <v>13</v>
      </c>
      <c r="O17" s="2">
        <v>14</v>
      </c>
      <c r="P17" s="3">
        <v>15</v>
      </c>
      <c r="Q17" s="3">
        <v>16</v>
      </c>
      <c r="R17" s="3">
        <v>17</v>
      </c>
      <c r="S17" s="2">
        <v>18</v>
      </c>
      <c r="T17" s="3">
        <v>19</v>
      </c>
      <c r="U17" s="2">
        <v>20</v>
      </c>
      <c r="V17" s="3">
        <v>21</v>
      </c>
      <c r="W17" s="3">
        <v>22</v>
      </c>
      <c r="X17" s="3">
        <v>23</v>
      </c>
      <c r="Y17" s="2">
        <v>24</v>
      </c>
      <c r="Z17" s="3">
        <v>25</v>
      </c>
      <c r="AA17" s="1"/>
      <c r="AB17" s="1"/>
      <c r="AC17" s="1"/>
      <c r="AD17" s="1"/>
    </row>
    <row r="18" spans="1:30" x14ac:dyDescent="0.2">
      <c r="A18" s="1">
        <v>1557</v>
      </c>
      <c r="B18" s="2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2">
        <v>7</v>
      </c>
      <c r="I18" s="2">
        <v>8</v>
      </c>
      <c r="J18" s="3">
        <v>9</v>
      </c>
      <c r="K18" s="2">
        <v>10</v>
      </c>
      <c r="L18" s="2">
        <v>11</v>
      </c>
      <c r="M18" s="3">
        <v>12</v>
      </c>
      <c r="N18" s="2">
        <v>13</v>
      </c>
      <c r="O18" s="2">
        <v>14</v>
      </c>
      <c r="P18" s="2">
        <v>15</v>
      </c>
      <c r="Q18" s="3">
        <v>16</v>
      </c>
      <c r="R18" s="3">
        <v>17</v>
      </c>
      <c r="S18" s="3">
        <v>18</v>
      </c>
      <c r="T18" s="2">
        <v>19</v>
      </c>
      <c r="U18" s="3">
        <v>20</v>
      </c>
      <c r="V18" s="3">
        <v>21</v>
      </c>
      <c r="W18" s="3">
        <v>22</v>
      </c>
      <c r="X18" s="2">
        <v>23</v>
      </c>
      <c r="Y18" s="3">
        <v>24</v>
      </c>
      <c r="Z18" s="3">
        <v>25</v>
      </c>
      <c r="AA18" s="1">
        <v>6</v>
      </c>
      <c r="AB18" s="1">
        <v>9</v>
      </c>
      <c r="AC18" s="4">
        <v>0.5</v>
      </c>
      <c r="AD18" s="1">
        <f>SUM(C18,D18,E18,F18,G18,J18,M18,Q18,R18,S18,U18,V18,W18,Y18,Z18)</f>
        <v>204</v>
      </c>
    </row>
    <row r="19" spans="1:3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>
        <v>1</v>
      </c>
      <c r="C20" s="3">
        <v>2</v>
      </c>
      <c r="D20" s="2">
        <v>3</v>
      </c>
      <c r="E20" s="2">
        <v>4</v>
      </c>
      <c r="F20" s="3">
        <v>5</v>
      </c>
      <c r="G20" s="2">
        <v>6</v>
      </c>
      <c r="H20" s="2">
        <v>7</v>
      </c>
      <c r="I20" s="2">
        <v>8</v>
      </c>
      <c r="J20" s="3">
        <v>9</v>
      </c>
      <c r="K20" s="3">
        <v>10</v>
      </c>
      <c r="L20" s="3">
        <v>11</v>
      </c>
      <c r="M20" s="3">
        <v>12</v>
      </c>
      <c r="N20" s="3">
        <v>13</v>
      </c>
      <c r="O20" s="2">
        <v>14</v>
      </c>
      <c r="P20" s="2">
        <v>15</v>
      </c>
      <c r="Q20" s="3">
        <v>16</v>
      </c>
      <c r="R20" s="3">
        <v>17</v>
      </c>
      <c r="S20" s="3">
        <v>18</v>
      </c>
      <c r="T20" s="3">
        <v>19</v>
      </c>
      <c r="U20" s="2">
        <v>20</v>
      </c>
      <c r="V20" s="3">
        <v>21</v>
      </c>
      <c r="W20" s="3">
        <v>22</v>
      </c>
      <c r="X20" s="3">
        <v>23</v>
      </c>
      <c r="Y20" s="2">
        <v>24</v>
      </c>
      <c r="Z20" s="3">
        <v>25</v>
      </c>
      <c r="AA20" s="1"/>
      <c r="AB20" s="1"/>
      <c r="AC20" s="1"/>
      <c r="AD20" s="1"/>
    </row>
    <row r="21" spans="1:30" ht="15.75" customHeight="1" x14ac:dyDescent="0.2">
      <c r="A21" s="1">
        <v>1708</v>
      </c>
      <c r="B21" s="3">
        <v>1</v>
      </c>
      <c r="C21" s="3">
        <v>2</v>
      </c>
      <c r="D21" s="3">
        <v>3</v>
      </c>
      <c r="E21" s="3">
        <v>4</v>
      </c>
      <c r="F21" s="2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2">
        <v>11</v>
      </c>
      <c r="M21" s="3">
        <v>12</v>
      </c>
      <c r="N21" s="3">
        <v>13</v>
      </c>
      <c r="O21" s="3">
        <v>14</v>
      </c>
      <c r="P21" s="2">
        <v>15</v>
      </c>
      <c r="Q21" s="2">
        <v>16</v>
      </c>
      <c r="R21" s="3">
        <v>17</v>
      </c>
      <c r="S21" s="3">
        <v>18</v>
      </c>
      <c r="T21" s="2">
        <v>19</v>
      </c>
      <c r="U21" s="2">
        <v>20</v>
      </c>
      <c r="V21" s="2">
        <v>21</v>
      </c>
      <c r="W21" s="3">
        <v>22</v>
      </c>
      <c r="X21" s="2">
        <v>23</v>
      </c>
      <c r="Y21" s="2">
        <v>24</v>
      </c>
      <c r="Z21" s="2">
        <v>25</v>
      </c>
      <c r="AA21" s="1">
        <v>6</v>
      </c>
      <c r="AB21" s="1">
        <v>9</v>
      </c>
      <c r="AC21" s="4">
        <v>0.7</v>
      </c>
      <c r="AD21" s="1">
        <f>SUM(B21,C21,D21,E21,G21,H21,I21,J21,K21,M21,N21,O21,R21,S21,W21)</f>
        <v>146</v>
      </c>
    </row>
    <row r="22" spans="1:3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">
      <c r="A23" s="1"/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2">
        <v>6</v>
      </c>
      <c r="H23" s="2">
        <v>7</v>
      </c>
      <c r="I23" s="2">
        <v>8</v>
      </c>
      <c r="J23" s="2">
        <v>9</v>
      </c>
      <c r="K23" s="3">
        <v>10</v>
      </c>
      <c r="L23" s="3">
        <v>11</v>
      </c>
      <c r="M23" s="2">
        <v>12</v>
      </c>
      <c r="N23" s="2">
        <v>13</v>
      </c>
      <c r="O23" s="2">
        <v>14</v>
      </c>
      <c r="P23" s="3">
        <v>15</v>
      </c>
      <c r="Q23" s="2">
        <v>16</v>
      </c>
      <c r="R23" s="3">
        <v>17</v>
      </c>
      <c r="S23" s="3">
        <v>18</v>
      </c>
      <c r="T23" s="3">
        <v>19</v>
      </c>
      <c r="U23" s="2">
        <v>20</v>
      </c>
      <c r="V23" s="3">
        <v>21</v>
      </c>
      <c r="W23" s="3">
        <v>22</v>
      </c>
      <c r="X23" s="3">
        <v>23</v>
      </c>
      <c r="Y23" s="3">
        <v>24</v>
      </c>
      <c r="Z23" s="2">
        <v>25</v>
      </c>
      <c r="AA23" s="1"/>
      <c r="AB23" s="1"/>
      <c r="AC23" s="1"/>
      <c r="AD23" s="1"/>
    </row>
    <row r="24" spans="1:30" ht="15.75" customHeight="1" x14ac:dyDescent="0.2">
      <c r="A24" s="1">
        <v>1861</v>
      </c>
      <c r="B24" s="2">
        <v>1</v>
      </c>
      <c r="C24" s="3">
        <v>2</v>
      </c>
      <c r="D24" s="3">
        <v>3</v>
      </c>
      <c r="E24" s="2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2">
        <v>10</v>
      </c>
      <c r="L24" s="2">
        <v>11</v>
      </c>
      <c r="M24" s="2">
        <v>12</v>
      </c>
      <c r="N24" s="3">
        <v>13</v>
      </c>
      <c r="O24" s="3">
        <v>14</v>
      </c>
      <c r="P24" s="2">
        <v>15</v>
      </c>
      <c r="Q24" s="3">
        <v>16</v>
      </c>
      <c r="R24" s="2">
        <v>17</v>
      </c>
      <c r="S24" s="3">
        <v>18</v>
      </c>
      <c r="T24" s="2">
        <v>19</v>
      </c>
      <c r="U24" s="2">
        <v>20</v>
      </c>
      <c r="V24" s="2">
        <v>21</v>
      </c>
      <c r="W24" s="3">
        <v>22</v>
      </c>
      <c r="X24" s="3">
        <v>23</v>
      </c>
      <c r="Y24" s="3">
        <v>24</v>
      </c>
      <c r="Z24" s="3">
        <v>25</v>
      </c>
      <c r="AA24" s="1">
        <v>7</v>
      </c>
      <c r="AB24" s="1">
        <v>8</v>
      </c>
      <c r="AC24" s="4">
        <v>0.8</v>
      </c>
      <c r="AD24" s="1">
        <f>SUM(C24,D24,F24,G24,H24,I24,J24,N24,O24,Q24,S24,W24,X24,Y24,Z24)</f>
        <v>195</v>
      </c>
    </row>
    <row r="25" spans="1:3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">
      <c r="A26" s="1"/>
      <c r="B26" s="2">
        <v>1</v>
      </c>
      <c r="C26" s="2">
        <v>2</v>
      </c>
      <c r="D26" s="3">
        <v>3</v>
      </c>
      <c r="E26" s="3">
        <v>4</v>
      </c>
      <c r="F26" s="2">
        <v>5</v>
      </c>
      <c r="G26" s="2">
        <v>6</v>
      </c>
      <c r="H26" s="3">
        <v>7</v>
      </c>
      <c r="I26" s="3">
        <v>8</v>
      </c>
      <c r="J26" s="2">
        <v>9</v>
      </c>
      <c r="K26" s="3">
        <v>10</v>
      </c>
      <c r="L26" s="3">
        <v>11</v>
      </c>
      <c r="M26" s="3">
        <v>12</v>
      </c>
      <c r="N26" s="3">
        <v>13</v>
      </c>
      <c r="O26" s="2">
        <v>14</v>
      </c>
      <c r="P26" s="2">
        <v>15</v>
      </c>
      <c r="Q26" s="3">
        <v>16</v>
      </c>
      <c r="R26" s="3">
        <v>17</v>
      </c>
      <c r="S26" s="2">
        <v>18</v>
      </c>
      <c r="T26" s="3">
        <v>19</v>
      </c>
      <c r="U26" s="2">
        <v>20</v>
      </c>
      <c r="V26" s="2">
        <v>21</v>
      </c>
      <c r="W26" s="3">
        <v>22</v>
      </c>
      <c r="X26" s="3">
        <v>23</v>
      </c>
      <c r="Y26" s="3">
        <v>24</v>
      </c>
      <c r="Z26" s="3">
        <v>25</v>
      </c>
      <c r="AA26" s="1"/>
      <c r="AB26" s="1"/>
      <c r="AC26" s="1"/>
      <c r="AD26" s="1"/>
    </row>
    <row r="27" spans="1:30" ht="15.75" customHeight="1" x14ac:dyDescent="0.2">
      <c r="A27" s="1">
        <v>2030</v>
      </c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2">
        <v>7</v>
      </c>
      <c r="I27" s="2">
        <v>8</v>
      </c>
      <c r="J27" s="3">
        <v>9</v>
      </c>
      <c r="K27" s="3">
        <v>10</v>
      </c>
      <c r="L27" s="2">
        <v>11</v>
      </c>
      <c r="M27" s="3">
        <v>12</v>
      </c>
      <c r="N27" s="2">
        <v>13</v>
      </c>
      <c r="O27" s="3">
        <v>14</v>
      </c>
      <c r="P27" s="3">
        <v>15</v>
      </c>
      <c r="Q27" s="2">
        <v>16</v>
      </c>
      <c r="R27" s="3">
        <v>17</v>
      </c>
      <c r="S27" s="2">
        <v>18</v>
      </c>
      <c r="T27" s="3">
        <v>19</v>
      </c>
      <c r="U27" s="2">
        <v>20</v>
      </c>
      <c r="V27" s="2">
        <v>21</v>
      </c>
      <c r="W27" s="3">
        <v>22</v>
      </c>
      <c r="X27" s="3">
        <v>23</v>
      </c>
      <c r="Y27" s="2">
        <v>24</v>
      </c>
      <c r="Z27" s="3">
        <v>25</v>
      </c>
      <c r="AA27" s="1">
        <v>8</v>
      </c>
      <c r="AB27" s="1">
        <v>7</v>
      </c>
      <c r="AC27" s="4">
        <v>0.6</v>
      </c>
      <c r="AD27" s="1">
        <f>SUM(C27,D27,E27,F27,G27,J27,K27,M27,O27,P27,R27,T27,W27,X27,Z27)</f>
        <v>186</v>
      </c>
    </row>
    <row r="28" spans="1:3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.75" customHeight="1" x14ac:dyDescent="0.25">
      <c r="A29" s="5"/>
      <c r="B29" s="6">
        <v>1</v>
      </c>
      <c r="C29" s="7">
        <v>2</v>
      </c>
      <c r="D29" s="7">
        <v>3</v>
      </c>
      <c r="E29" s="6">
        <v>4</v>
      </c>
      <c r="F29" s="6">
        <v>5</v>
      </c>
      <c r="G29" s="6">
        <v>6</v>
      </c>
      <c r="H29" s="6">
        <v>7</v>
      </c>
      <c r="I29" s="7">
        <v>8</v>
      </c>
      <c r="J29" s="6">
        <v>9</v>
      </c>
      <c r="K29" s="6">
        <v>10</v>
      </c>
      <c r="L29" s="6">
        <v>11</v>
      </c>
      <c r="M29" s="7">
        <v>12</v>
      </c>
      <c r="N29" s="7">
        <v>13</v>
      </c>
      <c r="O29" s="7">
        <v>14</v>
      </c>
      <c r="P29" s="7">
        <v>15</v>
      </c>
      <c r="Q29" s="7">
        <v>16</v>
      </c>
      <c r="R29" s="7">
        <v>17</v>
      </c>
      <c r="S29" s="6">
        <v>18</v>
      </c>
      <c r="T29" s="7">
        <v>19</v>
      </c>
      <c r="U29" s="6">
        <v>20</v>
      </c>
      <c r="V29" s="7">
        <v>21</v>
      </c>
      <c r="W29" s="7">
        <v>22</v>
      </c>
      <c r="X29" s="7">
        <v>23</v>
      </c>
      <c r="Y29" s="7">
        <v>24</v>
      </c>
      <c r="Z29" s="7">
        <v>25</v>
      </c>
      <c r="AA29" s="5"/>
      <c r="AB29" s="5"/>
      <c r="AC29" s="5"/>
      <c r="AD29" s="5"/>
    </row>
    <row r="30" spans="1:30" ht="15.75" customHeight="1" x14ac:dyDescent="0.25">
      <c r="A30" s="5">
        <v>2320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M30" s="5">
        <v>12</v>
      </c>
      <c r="N30" s="5">
        <v>13</v>
      </c>
      <c r="O30" s="5">
        <v>14</v>
      </c>
      <c r="P30" s="5">
        <v>15</v>
      </c>
      <c r="Q30" s="5">
        <v>16</v>
      </c>
      <c r="R30" s="5">
        <v>17</v>
      </c>
      <c r="S30" s="5">
        <v>18</v>
      </c>
      <c r="T30" s="5">
        <v>19</v>
      </c>
      <c r="U30" s="5">
        <v>20</v>
      </c>
      <c r="V30" s="5">
        <v>21</v>
      </c>
      <c r="W30" s="5">
        <v>22</v>
      </c>
      <c r="X30" s="5">
        <v>23</v>
      </c>
      <c r="Y30" s="5">
        <v>24</v>
      </c>
      <c r="Z30" s="5">
        <v>25</v>
      </c>
      <c r="AA30" s="5"/>
      <c r="AB30" s="5"/>
      <c r="AC30" s="5"/>
      <c r="AD30" s="5"/>
    </row>
    <row r="31" spans="1:3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N11" sqref="N11"/>
    </sheetView>
  </sheetViews>
  <sheetFormatPr defaultColWidth="12.625" defaultRowHeight="15" customHeight="1" x14ac:dyDescent="0.2"/>
  <cols>
    <col min="1" max="2" width="8" customWidth="1"/>
    <col min="3" max="3" width="2.375" customWidth="1"/>
    <col min="4" max="4" width="15" customWidth="1"/>
    <col min="5" max="5" width="2.25" customWidth="1"/>
    <col min="6" max="6" width="15.5" customWidth="1"/>
    <col min="7" max="7" width="2.125" customWidth="1"/>
    <col min="8" max="8" width="13.875" customWidth="1"/>
    <col min="9" max="9" width="2.125" customWidth="1"/>
    <col min="10" max="10" width="15" customWidth="1"/>
    <col min="11" max="11" width="2.125" customWidth="1"/>
    <col min="12" max="12" width="13.875" customWidth="1"/>
    <col min="13" max="13" width="2.25" customWidth="1"/>
    <col min="14" max="14" width="14.5" customWidth="1"/>
    <col min="15" max="15" width="2" customWidth="1"/>
    <col min="16" max="16" width="14.875" customWidth="1"/>
    <col min="17" max="17" width="2.5" customWidth="1"/>
    <col min="18" max="18" width="8" customWidth="1"/>
    <col min="19" max="26" width="7.625" customWidth="1"/>
  </cols>
  <sheetData>
    <row r="1" spans="1:2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9" t="s">
        <v>30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10" t="s">
        <v>31</v>
      </c>
      <c r="C5" s="11"/>
      <c r="D5" s="12" t="s">
        <v>32</v>
      </c>
      <c r="E5" s="11"/>
      <c r="F5" s="13" t="s">
        <v>33</v>
      </c>
      <c r="G5" s="14"/>
      <c r="H5" s="15"/>
      <c r="I5" s="16"/>
      <c r="J5" s="12">
        <f>(J6*100)/J7</f>
        <v>9.2425055585371466E-2</v>
      </c>
      <c r="K5" s="14"/>
      <c r="L5" s="15"/>
      <c r="M5" s="16"/>
      <c r="N5" s="13" t="s">
        <v>34</v>
      </c>
      <c r="O5" s="11"/>
      <c r="P5" s="13" t="s">
        <v>35</v>
      </c>
      <c r="Q5" s="11"/>
      <c r="R5" s="13" t="s">
        <v>36</v>
      </c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17">
        <f>(B7*100)/B8</f>
        <v>0</v>
      </c>
      <c r="C6" s="18"/>
      <c r="D6" s="19">
        <f>(D7*100)/D8</f>
        <v>0.1048951048951049</v>
      </c>
      <c r="E6" s="18"/>
      <c r="F6" s="20">
        <f>(F7*100)/F8</f>
        <v>6.7340067340067339E-2</v>
      </c>
      <c r="G6" s="21"/>
      <c r="H6" s="8"/>
      <c r="I6" s="22"/>
      <c r="J6" s="19">
        <f t="shared" ref="J6:J7" si="0">SUM(B7,D7,F7,F11,H11,J11,L11,N11,N7,P7,R7)</f>
        <v>2411</v>
      </c>
      <c r="K6" s="21"/>
      <c r="L6" s="8"/>
      <c r="M6" s="22"/>
      <c r="N6" s="20">
        <f>(N7*100)/N8</f>
        <v>7.7700077700077697E-2</v>
      </c>
      <c r="O6" s="18"/>
      <c r="P6" s="20">
        <f>(P7*100)/P8</f>
        <v>9.3240093240093247E-2</v>
      </c>
      <c r="Q6" s="18"/>
      <c r="R6" s="20">
        <f>(R7*100)/R8</f>
        <v>0</v>
      </c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17">
        <v>0</v>
      </c>
      <c r="C7" s="18"/>
      <c r="D7" s="19">
        <v>3</v>
      </c>
      <c r="E7" s="18"/>
      <c r="F7" s="20">
        <v>26</v>
      </c>
      <c r="G7" s="21"/>
      <c r="H7" s="8"/>
      <c r="I7" s="22"/>
      <c r="J7" s="23">
        <f t="shared" si="0"/>
        <v>2608600</v>
      </c>
      <c r="K7" s="21"/>
      <c r="L7" s="8"/>
      <c r="M7" s="22"/>
      <c r="N7" s="24">
        <v>66</v>
      </c>
      <c r="O7" s="18"/>
      <c r="P7" s="20">
        <v>8</v>
      </c>
      <c r="Q7" s="18"/>
      <c r="R7" s="20">
        <v>0</v>
      </c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25">
        <v>66</v>
      </c>
      <c r="C8" s="26"/>
      <c r="D8" s="23">
        <v>2860</v>
      </c>
      <c r="E8" s="26"/>
      <c r="F8" s="27">
        <v>38610</v>
      </c>
      <c r="G8" s="28"/>
      <c r="H8" s="29"/>
      <c r="I8" s="30"/>
      <c r="J8" s="8"/>
      <c r="K8" s="28"/>
      <c r="L8" s="29"/>
      <c r="M8" s="30"/>
      <c r="N8" s="27">
        <v>84942</v>
      </c>
      <c r="O8" s="26"/>
      <c r="P8" s="27">
        <v>8580</v>
      </c>
      <c r="Q8" s="26"/>
      <c r="R8" s="27">
        <v>286</v>
      </c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31" t="s">
        <v>37</v>
      </c>
      <c r="G9" s="11"/>
      <c r="H9" s="32" t="s">
        <v>38</v>
      </c>
      <c r="I9" s="11"/>
      <c r="J9" s="32" t="s">
        <v>39</v>
      </c>
      <c r="K9" s="11"/>
      <c r="L9" s="33" t="s">
        <v>40</v>
      </c>
      <c r="M9" s="11"/>
      <c r="N9" s="31" t="s">
        <v>41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34">
        <f>(F11*100)/F12</f>
        <v>7.5051211414847774E-2</v>
      </c>
      <c r="G10" s="18"/>
      <c r="H10" s="35">
        <f>(H11*100)/H12</f>
        <v>99.6</v>
      </c>
      <c r="I10" s="18"/>
      <c r="J10" s="35">
        <f>(J11*100)/J12</f>
        <v>7.4266362145150019E-2</v>
      </c>
      <c r="K10" s="18"/>
      <c r="L10" s="36">
        <f>(L11*100)/L12</f>
        <v>7.1578253396435212E-2</v>
      </c>
      <c r="M10" s="18"/>
      <c r="N10" s="34">
        <f>(N11*100)/N12</f>
        <v>7.2843822843822847E-2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37">
        <v>170</v>
      </c>
      <c r="G11" s="18"/>
      <c r="H11" s="38">
        <v>498</v>
      </c>
      <c r="I11" s="18"/>
      <c r="J11" s="38">
        <v>757</v>
      </c>
      <c r="K11" s="18"/>
      <c r="L11" s="39">
        <v>608</v>
      </c>
      <c r="M11" s="18"/>
      <c r="N11" s="37">
        <v>275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40">
        <v>226512</v>
      </c>
      <c r="G12" s="26"/>
      <c r="H12" s="41">
        <v>500</v>
      </c>
      <c r="I12" s="26"/>
      <c r="J12" s="41">
        <v>1019304</v>
      </c>
      <c r="K12" s="26"/>
      <c r="L12" s="42">
        <v>849420</v>
      </c>
      <c r="M12" s="26"/>
      <c r="N12" s="40">
        <v>377520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7" width="8" customWidth="1"/>
    <col min="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42</v>
      </c>
      <c r="D5" s="47"/>
      <c r="E5" s="12" t="s">
        <v>43</v>
      </c>
      <c r="F5" s="47"/>
      <c r="G5" s="48" t="s">
        <v>44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</v>
      </c>
      <c r="F6" s="50"/>
      <c r="G6" s="52">
        <f>(G7*100)/G8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0</v>
      </c>
      <c r="F7" s="50"/>
      <c r="G7" s="52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</v>
      </c>
      <c r="D8" s="54"/>
      <c r="E8" s="55">
        <v>32</v>
      </c>
      <c r="F8" s="54"/>
      <c r="G8" s="56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7" sqref="G7"/>
    </sheetView>
  </sheetViews>
  <sheetFormatPr defaultColWidth="12.625" defaultRowHeight="15" customHeight="1" x14ac:dyDescent="0.2"/>
  <cols>
    <col min="1" max="11" width="8" customWidth="1"/>
    <col min="12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0.1048951048951049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SUM(C7,E7,G7,I7,K7)</f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2860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7"/>
      <c r="E5" s="12" t="s">
        <v>42</v>
      </c>
      <c r="F5" s="47"/>
      <c r="G5" s="12" t="s">
        <v>43</v>
      </c>
      <c r="H5" s="47"/>
      <c r="I5" s="12" t="s">
        <v>44</v>
      </c>
      <c r="J5" s="47"/>
      <c r="K5" s="48" t="s">
        <v>46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0.1984126984126984</v>
      </c>
      <c r="F6" s="50"/>
      <c r="G6" s="51">
        <f>(G7*100)/G8</f>
        <v>8.8028169014084501E-2</v>
      </c>
      <c r="H6" s="50"/>
      <c r="I6" s="51">
        <f>(I7*100)/I8</f>
        <v>0</v>
      </c>
      <c r="J6" s="50"/>
      <c r="K6" s="52">
        <f>(K7*100)/K8</f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2</v>
      </c>
      <c r="F7" s="50"/>
      <c r="G7" s="51">
        <v>1</v>
      </c>
      <c r="H7" s="50"/>
      <c r="I7" s="51">
        <v>0</v>
      </c>
      <c r="J7" s="50"/>
      <c r="K7" s="52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280</v>
      </c>
      <c r="D8" s="54"/>
      <c r="E8" s="55">
        <v>1008</v>
      </c>
      <c r="F8" s="54"/>
      <c r="G8" s="55">
        <v>1136</v>
      </c>
      <c r="H8" s="54"/>
      <c r="I8" s="55">
        <v>404</v>
      </c>
      <c r="J8" s="54"/>
      <c r="K8" s="56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O7" sqref="O7"/>
    </sheetView>
  </sheetViews>
  <sheetFormatPr defaultColWidth="12.625" defaultRowHeight="15" customHeight="1" x14ac:dyDescent="0.2"/>
  <cols>
    <col min="1" max="15" width="8" customWidth="1"/>
    <col min="16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6.7340067340067339E-2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SUM(C7,E7,G7,I7,K7,M7,O7)</f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38610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7"/>
      <c r="E5" s="12" t="s">
        <v>45</v>
      </c>
      <c r="F5" s="47"/>
      <c r="G5" s="12" t="s">
        <v>42</v>
      </c>
      <c r="H5" s="47"/>
      <c r="I5" s="12" t="s">
        <v>43</v>
      </c>
      <c r="J5" s="47"/>
      <c r="K5" s="12" t="s">
        <v>44</v>
      </c>
      <c r="L5" s="47"/>
      <c r="M5" s="12" t="s">
        <v>46</v>
      </c>
      <c r="N5" s="47"/>
      <c r="O5" s="48" t="s">
        <v>48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0.1388888888888889</v>
      </c>
      <c r="F6" s="50"/>
      <c r="G6" s="51">
        <f>(G7*100)/G8</f>
        <v>7.1428571428571425E-2</v>
      </c>
      <c r="H6" s="50"/>
      <c r="I6" s="51">
        <f>(I7*100)/I8</f>
        <v>5.2584134615384616E-2</v>
      </c>
      <c r="J6" s="50"/>
      <c r="K6" s="51">
        <f>(K7*100)/K8</f>
        <v>3.3366700033366697E-2</v>
      </c>
      <c r="L6" s="50"/>
      <c r="M6" s="51">
        <f>(M7*100)/M8</f>
        <v>0.10683760683760683</v>
      </c>
      <c r="N6" s="50"/>
      <c r="O6" s="52">
        <f>(O7*100)/O8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7</v>
      </c>
      <c r="F7" s="50"/>
      <c r="G7" s="51">
        <v>9</v>
      </c>
      <c r="H7" s="50"/>
      <c r="I7" s="51">
        <v>7</v>
      </c>
      <c r="J7" s="50"/>
      <c r="K7" s="51">
        <v>2</v>
      </c>
      <c r="L7" s="50"/>
      <c r="M7" s="51">
        <v>1</v>
      </c>
      <c r="N7" s="50"/>
      <c r="O7" s="52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700</v>
      </c>
      <c r="D8" s="54"/>
      <c r="E8" s="55">
        <v>5040</v>
      </c>
      <c r="F8" s="54"/>
      <c r="G8" s="55">
        <v>12600</v>
      </c>
      <c r="H8" s="54"/>
      <c r="I8" s="55">
        <v>13312</v>
      </c>
      <c r="J8" s="54"/>
      <c r="K8" s="55">
        <v>5994</v>
      </c>
      <c r="L8" s="54"/>
      <c r="M8" s="55">
        <v>936</v>
      </c>
      <c r="N8" s="54"/>
      <c r="O8" s="56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1000"/>
  <sheetViews>
    <sheetView topLeftCell="C1" workbookViewId="0">
      <selection activeCell="H4" sqref="H4"/>
    </sheetView>
  </sheetViews>
  <sheetFormatPr defaultColWidth="12.625" defaultRowHeight="15" customHeight="1" x14ac:dyDescent="0.2"/>
  <cols>
    <col min="1" max="1" width="7" customWidth="1"/>
    <col min="2" max="2" width="6.375" customWidth="1"/>
    <col min="3" max="3" width="13.75" customWidth="1"/>
    <col min="4" max="4" width="6.5" customWidth="1"/>
    <col min="5" max="5" width="14.375" customWidth="1"/>
    <col min="6" max="6" width="6.75" customWidth="1"/>
    <col min="7" max="7" width="13.375" customWidth="1"/>
    <col min="8" max="8" width="6.625" customWidth="1"/>
    <col min="9" max="9" width="14.875" customWidth="1"/>
    <col min="10" max="10" width="13.75" customWidth="1"/>
    <col min="11" max="11" width="14.375" customWidth="1"/>
    <col min="12" max="12" width="7.625" customWidth="1"/>
    <col min="13" max="13" width="14.375" customWidth="1"/>
    <col min="14" max="14" width="7.125" customWidth="1"/>
    <col min="15" max="15" width="14.875" customWidth="1"/>
    <col min="16" max="16" width="7.5" customWidth="1"/>
    <col min="17" max="17" width="8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8" t="s">
        <v>30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9">
        <f>(J4*100)/J5</f>
        <v>7.5051211414847774E-2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60">
        <f t="shared" ref="J4:J5" si="0">SUM(C8,E8,G8,I8,K8,M8,O8,Q8)</f>
        <v>170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61">
        <f t="shared" si="0"/>
        <v>226512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49</v>
      </c>
      <c r="D6" s="63"/>
      <c r="E6" s="64" t="s">
        <v>47</v>
      </c>
      <c r="F6" s="63"/>
      <c r="G6" s="64" t="s">
        <v>45</v>
      </c>
      <c r="H6" s="63"/>
      <c r="I6" s="65" t="s">
        <v>42</v>
      </c>
      <c r="J6" s="63"/>
      <c r="K6" s="65" t="s">
        <v>43</v>
      </c>
      <c r="L6" s="63"/>
      <c r="M6" s="64" t="s">
        <v>44</v>
      </c>
      <c r="N6" s="63"/>
      <c r="O6" s="64" t="s">
        <v>46</v>
      </c>
      <c r="P6" s="63"/>
      <c r="Q6" s="66" t="s">
        <v>48</v>
      </c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0.17857142857142858</v>
      </c>
      <c r="D7" s="68"/>
      <c r="E7" s="69">
        <f>(E8*100)/E9</f>
        <v>6.8681318681318687E-2</v>
      </c>
      <c r="F7" s="68"/>
      <c r="G7" s="69">
        <f>(G8*100)/G9</f>
        <v>7.4404761904761904E-2</v>
      </c>
      <c r="H7" s="68"/>
      <c r="I7" s="70">
        <f>(I8*100)/I9</f>
        <v>6.255686988171065E-2</v>
      </c>
      <c r="J7" s="68"/>
      <c r="K7" s="70">
        <f>(K8*100)/K9</f>
        <v>8.0824972129319952E-2</v>
      </c>
      <c r="L7" s="68"/>
      <c r="M7" s="69">
        <f>(M8*100)/M9</f>
        <v>9.107468123861566E-2</v>
      </c>
      <c r="N7" s="68"/>
      <c r="O7" s="69">
        <f>(O8*100)/O9</f>
        <v>6.764069264069264E-2</v>
      </c>
      <c r="P7" s="68"/>
      <c r="Q7" s="71">
        <f>(Q8*100)/Q9</f>
        <v>0</v>
      </c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1</v>
      </c>
      <c r="D8" s="68"/>
      <c r="E8" s="69">
        <v>5</v>
      </c>
      <c r="F8" s="68"/>
      <c r="G8" s="72">
        <v>25</v>
      </c>
      <c r="H8" s="68"/>
      <c r="I8" s="73">
        <v>44</v>
      </c>
      <c r="J8" s="68"/>
      <c r="K8" s="73">
        <v>58</v>
      </c>
      <c r="L8" s="68"/>
      <c r="M8" s="72">
        <v>32</v>
      </c>
      <c r="N8" s="68"/>
      <c r="O8" s="69">
        <v>5</v>
      </c>
      <c r="P8" s="68"/>
      <c r="Q8" s="71">
        <v>0</v>
      </c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560</v>
      </c>
      <c r="D9" s="75"/>
      <c r="E9" s="76">
        <v>7280</v>
      </c>
      <c r="F9" s="75"/>
      <c r="G9" s="76">
        <v>33600</v>
      </c>
      <c r="H9" s="75"/>
      <c r="I9" s="77">
        <v>70336</v>
      </c>
      <c r="J9" s="75"/>
      <c r="K9" s="77">
        <v>71760</v>
      </c>
      <c r="L9" s="75"/>
      <c r="M9" s="76">
        <v>35136</v>
      </c>
      <c r="N9" s="75"/>
      <c r="O9" s="76">
        <v>7392</v>
      </c>
      <c r="P9" s="75"/>
      <c r="Q9" s="78">
        <v>448</v>
      </c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Z1000"/>
  <sheetViews>
    <sheetView topLeftCell="L1" workbookViewId="0">
      <selection activeCell="Q8" sqref="Q8"/>
    </sheetView>
  </sheetViews>
  <sheetFormatPr defaultColWidth="12.625" defaultRowHeight="15" customHeight="1" x14ac:dyDescent="0.2"/>
  <cols>
    <col min="1" max="1" width="7.5" customWidth="1"/>
    <col min="2" max="2" width="7.125" customWidth="1"/>
    <col min="3" max="3" width="7.75" customWidth="1"/>
    <col min="4" max="4" width="7" customWidth="1"/>
    <col min="5" max="5" width="15" customWidth="1"/>
    <col min="6" max="6" width="8" customWidth="1"/>
    <col min="7" max="7" width="15.375" customWidth="1"/>
    <col min="8" max="8" width="8" customWidth="1"/>
    <col min="9" max="9" width="15.375" customWidth="1"/>
    <col min="10" max="10" width="8" customWidth="1"/>
    <col min="11" max="11" width="16.125" customWidth="1"/>
    <col min="12" max="12" width="8" customWidth="1"/>
    <col min="13" max="13" width="15.375" customWidth="1"/>
    <col min="14" max="14" width="8" customWidth="1"/>
    <col min="15" max="15" width="14.5" customWidth="1"/>
    <col min="16" max="16" width="8" customWidth="1"/>
    <col min="17" max="17" width="15" customWidth="1"/>
    <col min="18" max="18" width="8" customWidth="1"/>
    <col min="19" max="19" width="14.125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8" t="s">
        <v>30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9">
        <f>(K4*100)/K5</f>
        <v>7.5681893863712046E-2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60">
        <f t="shared" ref="K4:K5" si="0">SUM(C8,E8,G8,I8,K8,M8,O8,Q8,S8)</f>
        <v>500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61">
        <f t="shared" si="0"/>
        <v>660660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69</v>
      </c>
      <c r="D6" s="63"/>
      <c r="E6" s="64" t="s">
        <v>49</v>
      </c>
      <c r="F6" s="63"/>
      <c r="G6" s="64" t="s">
        <v>47</v>
      </c>
      <c r="H6" s="63"/>
      <c r="I6" s="65" t="s">
        <v>45</v>
      </c>
      <c r="J6" s="63"/>
      <c r="K6" s="65" t="s">
        <v>42</v>
      </c>
      <c r="L6" s="63"/>
      <c r="M6" s="65" t="s">
        <v>43</v>
      </c>
      <c r="N6" s="63"/>
      <c r="O6" s="64" t="s">
        <v>44</v>
      </c>
      <c r="P6" s="63"/>
      <c r="Q6" s="64" t="s">
        <v>46</v>
      </c>
      <c r="R6" s="63"/>
      <c r="S6" s="66" t="s">
        <v>48</v>
      </c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</v>
      </c>
      <c r="D7" s="68"/>
      <c r="E7" s="69">
        <f>(E8*100)/E9</f>
        <v>8.9285714285714288E-2</v>
      </c>
      <c r="F7" s="68"/>
      <c r="G7" s="69">
        <f>(G8*100)/G9</f>
        <v>9.3323761665470212E-2</v>
      </c>
      <c r="H7" s="68"/>
      <c r="I7" s="70">
        <f>(I8*100)/I9</f>
        <v>7.8837386018237088E-2</v>
      </c>
      <c r="J7" s="68"/>
      <c r="K7" s="70">
        <f>(K8*100)/K9</f>
        <v>7.4872716382150345E-2</v>
      </c>
      <c r="L7" s="68"/>
      <c r="M7" s="70">
        <f>(M8*100)/M9</f>
        <v>7.4656981436642456E-2</v>
      </c>
      <c r="N7" s="68"/>
      <c r="O7" s="69">
        <f>(O8*100)/O9</f>
        <v>7.302921168467387E-2</v>
      </c>
      <c r="P7" s="68"/>
      <c r="Q7" s="69">
        <f>(Q8*100)/Q9</f>
        <v>5.9523809523809521E-2</v>
      </c>
      <c r="R7" s="68"/>
      <c r="S7" s="71">
        <f>(S8*100)/S9</f>
        <v>0.15306122448979592</v>
      </c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0</v>
      </c>
      <c r="D8" s="68"/>
      <c r="E8" s="69">
        <v>3</v>
      </c>
      <c r="F8" s="68"/>
      <c r="G8" s="69">
        <v>26</v>
      </c>
      <c r="H8" s="68"/>
      <c r="I8" s="73">
        <v>83</v>
      </c>
      <c r="J8" s="68"/>
      <c r="K8" s="73">
        <v>150</v>
      </c>
      <c r="L8" s="68"/>
      <c r="M8" s="73">
        <v>148</v>
      </c>
      <c r="N8" s="68"/>
      <c r="O8" s="72">
        <v>73</v>
      </c>
      <c r="P8" s="68"/>
      <c r="Q8" s="72">
        <v>14</v>
      </c>
      <c r="R8" s="68"/>
      <c r="S8" s="85">
        <v>3</v>
      </c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140</v>
      </c>
      <c r="D9" s="75"/>
      <c r="E9" s="76">
        <v>3360</v>
      </c>
      <c r="F9" s="75"/>
      <c r="G9" s="76">
        <v>27860</v>
      </c>
      <c r="H9" s="75"/>
      <c r="I9" s="77">
        <v>105280</v>
      </c>
      <c r="J9" s="75"/>
      <c r="K9" s="77">
        <v>200340</v>
      </c>
      <c r="L9" s="75"/>
      <c r="M9" s="77">
        <v>198240</v>
      </c>
      <c r="N9" s="75"/>
      <c r="O9" s="76">
        <v>99960</v>
      </c>
      <c r="P9" s="75"/>
      <c r="Q9" s="76">
        <v>23520</v>
      </c>
      <c r="R9" s="75"/>
      <c r="S9" s="78">
        <v>1960</v>
      </c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86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Z1000"/>
  <sheetViews>
    <sheetView topLeftCell="K1" workbookViewId="0">
      <selection activeCell="T8" sqref="T8"/>
    </sheetView>
  </sheetViews>
  <sheetFormatPr defaultColWidth="12.625" defaultRowHeight="15" customHeight="1" x14ac:dyDescent="0.2"/>
  <cols>
    <col min="1" max="5" width="8" customWidth="1"/>
    <col min="6" max="6" width="13.625" customWidth="1"/>
    <col min="7" max="7" width="8" customWidth="1"/>
    <col min="8" max="8" width="14.75" customWidth="1"/>
    <col min="9" max="9" width="8" customWidth="1"/>
    <col min="10" max="10" width="16.625" customWidth="1"/>
    <col min="11" max="11" width="8" customWidth="1"/>
    <col min="12" max="12" width="16.875" customWidth="1"/>
    <col min="13" max="13" width="8" customWidth="1"/>
    <col min="14" max="14" width="17.875" customWidth="1"/>
    <col min="15" max="15" width="8" customWidth="1"/>
    <col min="16" max="16" width="15.5" customWidth="1"/>
    <col min="17" max="17" width="8" customWidth="1"/>
    <col min="18" max="18" width="14.25" customWidth="1"/>
    <col min="19" max="19" width="6.5" customWidth="1"/>
    <col min="20" max="20" width="1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30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9">
        <f>(L4*100)/L5</f>
        <v>7.4266362145150019E-2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60">
        <f t="shared" ref="L4:L5" si="0">SUM(B8,D8,F8,H8,J8,L8,N8,P8,R8,T8)</f>
        <v>757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61">
        <f t="shared" si="0"/>
        <v>1019304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62" t="s">
        <v>70</v>
      </c>
      <c r="C6" s="63"/>
      <c r="D6" s="64" t="s">
        <v>69</v>
      </c>
      <c r="E6" s="63"/>
      <c r="F6" s="64" t="s">
        <v>49</v>
      </c>
      <c r="G6" s="63"/>
      <c r="H6" s="64" t="s">
        <v>47</v>
      </c>
      <c r="I6" s="63"/>
      <c r="J6" s="65" t="s">
        <v>45</v>
      </c>
      <c r="K6" s="63"/>
      <c r="L6" s="65" t="s">
        <v>42</v>
      </c>
      <c r="M6" s="63"/>
      <c r="N6" s="65" t="s">
        <v>43</v>
      </c>
      <c r="O6" s="63"/>
      <c r="P6" s="64" t="s">
        <v>44</v>
      </c>
      <c r="Q6" s="63"/>
      <c r="R6" s="64" t="s">
        <v>46</v>
      </c>
      <c r="S6" s="63"/>
      <c r="T6" s="66" t="s">
        <v>48</v>
      </c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67">
        <f>(B8*100)/B9</f>
        <v>0</v>
      </c>
      <c r="C7" s="68"/>
      <c r="D7" s="69">
        <f>(D8*100)/D9</f>
        <v>0</v>
      </c>
      <c r="E7" s="68"/>
      <c r="F7" s="69">
        <f>(F8*100)/F9</f>
        <v>2.834467120181406E-2</v>
      </c>
      <c r="G7" s="68"/>
      <c r="H7" s="69">
        <f>(H8*100)/H9</f>
        <v>8.4745762711864403E-2</v>
      </c>
      <c r="I7" s="68"/>
      <c r="J7" s="70">
        <f>(J8*100)/J9</f>
        <v>9.1304958561595734E-2</v>
      </c>
      <c r="K7" s="68"/>
      <c r="L7" s="70">
        <f>(L8*100)/L9</f>
        <v>7.2945845004668539E-2</v>
      </c>
      <c r="M7" s="68"/>
      <c r="N7" s="70">
        <f>(N8*100)/N9</f>
        <v>6.7149875823345209E-2</v>
      </c>
      <c r="O7" s="68"/>
      <c r="P7" s="69">
        <f>(P8*100)/P9</f>
        <v>7.0186804880682435E-2</v>
      </c>
      <c r="Q7" s="68"/>
      <c r="R7" s="69">
        <f>(R8*100)/R9</f>
        <v>7.9365079365079361E-2</v>
      </c>
      <c r="S7" s="68"/>
      <c r="T7" s="71">
        <f>(T8*100)/T9</f>
        <v>3.1887755102040817E-2</v>
      </c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67">
        <v>0</v>
      </c>
      <c r="C8" s="68"/>
      <c r="D8" s="69">
        <v>0</v>
      </c>
      <c r="E8" s="68"/>
      <c r="F8" s="69">
        <v>2</v>
      </c>
      <c r="G8" s="68"/>
      <c r="H8" s="72">
        <v>42</v>
      </c>
      <c r="I8" s="68"/>
      <c r="J8" s="73">
        <v>156</v>
      </c>
      <c r="K8" s="68"/>
      <c r="L8" s="73">
        <v>225</v>
      </c>
      <c r="M8" s="68"/>
      <c r="N8" s="73">
        <v>199</v>
      </c>
      <c r="O8" s="68"/>
      <c r="P8" s="72">
        <v>104</v>
      </c>
      <c r="Q8" s="68"/>
      <c r="R8" s="69">
        <v>28</v>
      </c>
      <c r="S8" s="68"/>
      <c r="T8" s="71">
        <v>1</v>
      </c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87">
        <v>8</v>
      </c>
      <c r="C9" s="68"/>
      <c r="D9" s="88">
        <v>432</v>
      </c>
      <c r="E9" s="68"/>
      <c r="F9" s="88">
        <v>7056</v>
      </c>
      <c r="G9" s="68"/>
      <c r="H9" s="88">
        <v>49560</v>
      </c>
      <c r="I9" s="68"/>
      <c r="J9" s="89">
        <v>170856</v>
      </c>
      <c r="K9" s="68"/>
      <c r="L9" s="89">
        <v>308448</v>
      </c>
      <c r="M9" s="68"/>
      <c r="N9" s="89">
        <v>296352</v>
      </c>
      <c r="O9" s="68"/>
      <c r="P9" s="88">
        <v>148176</v>
      </c>
      <c r="Q9" s="68"/>
      <c r="R9" s="88">
        <v>35280</v>
      </c>
      <c r="S9" s="68"/>
      <c r="T9" s="90">
        <v>3136</v>
      </c>
      <c r="U9" s="57"/>
      <c r="V9" s="57"/>
      <c r="W9" s="57"/>
      <c r="X9" s="57"/>
      <c r="Y9" s="57"/>
      <c r="Z9" s="57"/>
    </row>
    <row r="10" spans="1:26" ht="15.75" customHeight="1" x14ac:dyDescent="0.2">
      <c r="A10" s="62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91" t="s">
        <v>45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92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91" t="s">
        <v>42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80"/>
      <c r="R12" s="58"/>
      <c r="S12" s="58"/>
      <c r="T12" s="58"/>
      <c r="U12" s="57"/>
      <c r="V12" s="57"/>
      <c r="W12" s="57"/>
      <c r="X12" s="57"/>
      <c r="Y12" s="57"/>
      <c r="Z12" s="57"/>
    </row>
    <row r="13" spans="1:26" ht="15.75" customHeight="1" x14ac:dyDescent="0.2">
      <c r="A13" s="93" t="s">
        <v>43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84"/>
      <c r="R13" s="84"/>
      <c r="S13" s="75"/>
      <c r="T13" s="75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Z1000"/>
  <sheetViews>
    <sheetView topLeftCell="L1" workbookViewId="0">
      <selection activeCell="P9" sqref="P9"/>
    </sheetView>
  </sheetViews>
  <sheetFormatPr defaultColWidth="12.625" defaultRowHeight="15" customHeight="1" x14ac:dyDescent="0.2"/>
  <cols>
    <col min="1" max="5" width="8" customWidth="1"/>
    <col min="6" max="6" width="15.25" customWidth="1"/>
    <col min="7" max="7" width="8" customWidth="1"/>
    <col min="8" max="8" width="14.75" customWidth="1"/>
    <col min="9" max="9" width="8" customWidth="1"/>
    <col min="10" max="10" width="16" customWidth="1"/>
    <col min="11" max="11" width="8" customWidth="1"/>
    <col min="12" max="12" width="16.625" customWidth="1"/>
    <col min="13" max="13" width="8" customWidth="1"/>
    <col min="14" max="14" width="16.25" customWidth="1"/>
    <col min="15" max="15" width="8" customWidth="1"/>
    <col min="16" max="16" width="15.125" customWidth="1"/>
    <col min="17" max="17" width="8" customWidth="1"/>
    <col min="18" max="18" width="14.625" customWidth="1"/>
    <col min="19" max="19" width="8" customWidth="1"/>
    <col min="20" max="20" width="16.37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30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9">
        <f>(L4*100)/L5</f>
        <v>7.1578253396435212E-2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60">
        <f t="shared" ref="L4:L5" si="0">SUM(B8,D8,F8,H8,J8,L8,N8,P8,R8,T8)</f>
        <v>608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61">
        <f t="shared" si="0"/>
        <v>849420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62" t="s">
        <v>70</v>
      </c>
      <c r="C6" s="63"/>
      <c r="D6" s="64" t="s">
        <v>69</v>
      </c>
      <c r="E6" s="63"/>
      <c r="F6" s="64" t="s">
        <v>49</v>
      </c>
      <c r="G6" s="63"/>
      <c r="H6" s="64" t="s">
        <v>47</v>
      </c>
      <c r="I6" s="63"/>
      <c r="J6" s="65" t="s">
        <v>45</v>
      </c>
      <c r="K6" s="63"/>
      <c r="L6" s="65" t="s">
        <v>42</v>
      </c>
      <c r="M6" s="63"/>
      <c r="N6" s="65" t="s">
        <v>43</v>
      </c>
      <c r="O6" s="63"/>
      <c r="P6" s="64" t="s">
        <v>44</v>
      </c>
      <c r="Q6" s="63"/>
      <c r="R6" s="64" t="s">
        <v>46</v>
      </c>
      <c r="S6" s="63"/>
      <c r="T6" s="66" t="s">
        <v>48</v>
      </c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67">
        <f>(B8*100)/B9</f>
        <v>0</v>
      </c>
      <c r="C7" s="68"/>
      <c r="D7" s="69">
        <f>(D8*100)/D9</f>
        <v>0</v>
      </c>
      <c r="E7" s="68"/>
      <c r="F7" s="69">
        <f>(F8*100)/F9</f>
        <v>7.8320802005012527E-2</v>
      </c>
      <c r="G7" s="68"/>
      <c r="H7" s="69">
        <f>(H8*100)/H9</f>
        <v>7.2839843394336704E-2</v>
      </c>
      <c r="I7" s="68"/>
      <c r="J7" s="70">
        <f>(J8*100)/J9</f>
        <v>7.1966639763249934E-2</v>
      </c>
      <c r="K7" s="68"/>
      <c r="L7" s="70">
        <f>(L8*100)/L9</f>
        <v>7.2566723192324739E-2</v>
      </c>
      <c r="M7" s="68"/>
      <c r="N7" s="70">
        <f>(N8*100)/N9</f>
        <v>7.4609733700642791E-2</v>
      </c>
      <c r="O7" s="68"/>
      <c r="P7" s="69">
        <f>(P8*100)/P9</f>
        <v>6.6137566137566134E-2</v>
      </c>
      <c r="Q7" s="68"/>
      <c r="R7" s="69">
        <f>(R8*100)/R9</f>
        <v>5.4112554112554112E-2</v>
      </c>
      <c r="S7" s="68"/>
      <c r="T7" s="71">
        <f>(T8*100)/T9</f>
        <v>5.1020408163265307E-2</v>
      </c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67">
        <v>0</v>
      </c>
      <c r="C8" s="68"/>
      <c r="D8" s="69">
        <v>0</v>
      </c>
      <c r="E8" s="68"/>
      <c r="F8" s="69">
        <v>5</v>
      </c>
      <c r="G8" s="68"/>
      <c r="H8" s="69">
        <v>32</v>
      </c>
      <c r="I8" s="68"/>
      <c r="J8" s="73">
        <v>107</v>
      </c>
      <c r="K8" s="68"/>
      <c r="L8" s="73">
        <v>190</v>
      </c>
      <c r="M8" s="68"/>
      <c r="N8" s="73">
        <v>182</v>
      </c>
      <c r="O8" s="68"/>
      <c r="P8" s="72">
        <v>77</v>
      </c>
      <c r="Q8" s="68"/>
      <c r="R8" s="72">
        <v>14</v>
      </c>
      <c r="S8" s="68"/>
      <c r="T8" s="71">
        <v>1</v>
      </c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74">
        <v>8</v>
      </c>
      <c r="C9" s="75"/>
      <c r="D9" s="76">
        <v>396</v>
      </c>
      <c r="E9" s="75"/>
      <c r="F9" s="76">
        <v>6384</v>
      </c>
      <c r="G9" s="75"/>
      <c r="H9" s="76">
        <v>43932</v>
      </c>
      <c r="I9" s="75"/>
      <c r="J9" s="77">
        <v>148680</v>
      </c>
      <c r="K9" s="75"/>
      <c r="L9" s="77">
        <v>261828</v>
      </c>
      <c r="M9" s="75"/>
      <c r="N9" s="77">
        <v>243936</v>
      </c>
      <c r="O9" s="75"/>
      <c r="P9" s="76">
        <v>116424</v>
      </c>
      <c r="Q9" s="75"/>
      <c r="R9" s="76">
        <v>25872</v>
      </c>
      <c r="S9" s="75"/>
      <c r="T9" s="78">
        <v>1960</v>
      </c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58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Z1000"/>
  <sheetViews>
    <sheetView topLeftCell="M1" workbookViewId="0"/>
  </sheetViews>
  <sheetFormatPr defaultColWidth="12.625" defaultRowHeight="15" customHeight="1" x14ac:dyDescent="0.2"/>
  <cols>
    <col min="1" max="4" width="8" customWidth="1"/>
    <col min="5" max="5" width="13.75" customWidth="1"/>
    <col min="6" max="6" width="8" customWidth="1"/>
    <col min="7" max="7" width="14.375" customWidth="1"/>
    <col min="8" max="8" width="8" customWidth="1"/>
    <col min="9" max="9" width="15.875" customWidth="1"/>
    <col min="10" max="10" width="8" customWidth="1"/>
    <col min="11" max="11" width="14.5" customWidth="1"/>
    <col min="12" max="12" width="8" customWidth="1"/>
    <col min="13" max="13" width="17.375" customWidth="1"/>
    <col min="14" max="14" width="8" customWidth="1"/>
    <col min="15" max="15" width="15" customWidth="1"/>
    <col min="16" max="16" width="8" customWidth="1"/>
    <col min="17" max="17" width="15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8" t="s">
        <v>30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9">
        <f>(K4*100)/K5</f>
        <v>7.2843822843822847E-2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60">
        <f t="shared" ref="K4:K5" si="0">SUM(C8,E8,G8,I8,K8,M8,O8,Q8,S8)</f>
        <v>275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61">
        <f t="shared" si="0"/>
        <v>377520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69</v>
      </c>
      <c r="D6" s="63"/>
      <c r="E6" s="64" t="s">
        <v>49</v>
      </c>
      <c r="F6" s="63"/>
      <c r="G6" s="64" t="s">
        <v>47</v>
      </c>
      <c r="H6" s="63"/>
      <c r="I6" s="65" t="s">
        <v>45</v>
      </c>
      <c r="J6" s="63"/>
      <c r="K6" s="65" t="s">
        <v>42</v>
      </c>
      <c r="L6" s="63"/>
      <c r="M6" s="65" t="s">
        <v>43</v>
      </c>
      <c r="N6" s="63"/>
      <c r="O6" s="64" t="s">
        <v>44</v>
      </c>
      <c r="P6" s="63"/>
      <c r="Q6" s="64" t="s">
        <v>46</v>
      </c>
      <c r="R6" s="63"/>
      <c r="S6" s="66" t="s">
        <v>48</v>
      </c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</v>
      </c>
      <c r="D7" s="68"/>
      <c r="E7" s="69">
        <f>(E8*100)/E9</f>
        <v>0.12175324675324675</v>
      </c>
      <c r="F7" s="68"/>
      <c r="G7" s="69">
        <f>(G8*100)/G9</f>
        <v>5.677126341866226E-2</v>
      </c>
      <c r="H7" s="68"/>
      <c r="I7" s="70">
        <f>(I8*100)/I9</f>
        <v>8.2887389483480692E-2</v>
      </c>
      <c r="J7" s="68"/>
      <c r="K7" s="70">
        <f>(K8*100)/K9</f>
        <v>7.2416063199473343E-2</v>
      </c>
      <c r="L7" s="68"/>
      <c r="M7" s="70">
        <f>(M8*100)/M9</f>
        <v>7.361601884570082E-2</v>
      </c>
      <c r="N7" s="68"/>
      <c r="O7" s="69">
        <f>(O8*100)/O9</f>
        <v>6.7476383265856948E-2</v>
      </c>
      <c r="P7" s="68"/>
      <c r="Q7" s="69">
        <f>(Q8*100)/Q9</f>
        <v>4.5787545787545784E-2</v>
      </c>
      <c r="R7" s="68"/>
      <c r="S7" s="71">
        <f>(S8*100)/S9</f>
        <v>0</v>
      </c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0</v>
      </c>
      <c r="D8" s="68"/>
      <c r="E8" s="69">
        <v>3</v>
      </c>
      <c r="F8" s="68"/>
      <c r="G8" s="69">
        <v>11</v>
      </c>
      <c r="H8" s="68"/>
      <c r="I8" s="73">
        <v>57</v>
      </c>
      <c r="J8" s="68"/>
      <c r="K8" s="73">
        <v>88</v>
      </c>
      <c r="L8" s="68"/>
      <c r="M8" s="73">
        <v>80</v>
      </c>
      <c r="N8" s="68"/>
      <c r="O8" s="72">
        <v>32</v>
      </c>
      <c r="P8" s="68"/>
      <c r="Q8" s="69">
        <v>4</v>
      </c>
      <c r="R8" s="68"/>
      <c r="S8" s="71">
        <v>0</v>
      </c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112</v>
      </c>
      <c r="D9" s="75"/>
      <c r="E9" s="76">
        <v>2464</v>
      </c>
      <c r="F9" s="75"/>
      <c r="G9" s="76">
        <v>19376</v>
      </c>
      <c r="H9" s="75"/>
      <c r="I9" s="77">
        <v>68768</v>
      </c>
      <c r="J9" s="75"/>
      <c r="K9" s="77">
        <v>121520</v>
      </c>
      <c r="L9" s="75"/>
      <c r="M9" s="77">
        <v>108672</v>
      </c>
      <c r="N9" s="75"/>
      <c r="O9" s="76">
        <v>47424</v>
      </c>
      <c r="P9" s="75"/>
      <c r="Q9" s="76">
        <v>8736</v>
      </c>
      <c r="R9" s="75"/>
      <c r="S9" s="78">
        <v>448</v>
      </c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58"/>
      <c r="R11" s="94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O8" sqref="O8"/>
    </sheetView>
  </sheetViews>
  <sheetFormatPr defaultColWidth="12.625" defaultRowHeight="15" customHeight="1" x14ac:dyDescent="0.2"/>
  <cols>
    <col min="1" max="17" width="8" customWidth="1"/>
    <col min="1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7.7700077700077697E-2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SUM(C7,E7,G7,I7,K7,M7,O7,Q7)</f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84942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49</v>
      </c>
      <c r="D5" s="47"/>
      <c r="E5" s="12" t="s">
        <v>47</v>
      </c>
      <c r="F5" s="47"/>
      <c r="G5" s="12" t="s">
        <v>45</v>
      </c>
      <c r="H5" s="47"/>
      <c r="I5" s="12" t="s">
        <v>42</v>
      </c>
      <c r="J5" s="47"/>
      <c r="K5" s="12" t="s">
        <v>43</v>
      </c>
      <c r="L5" s="47"/>
      <c r="M5" s="12" t="s">
        <v>44</v>
      </c>
      <c r="N5" s="47"/>
      <c r="O5" s="12" t="s">
        <v>46</v>
      </c>
      <c r="P5" s="47"/>
      <c r="Q5" s="48" t="s">
        <v>48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0.10277492291880781</v>
      </c>
      <c r="F6" s="50"/>
      <c r="G6" s="51">
        <f>(G7*100)/G8</f>
        <v>8.0605158730158735E-2</v>
      </c>
      <c r="H6" s="50"/>
      <c r="I6" s="51">
        <f>(I7*100)/I8</f>
        <v>7.8231292517006806E-2</v>
      </c>
      <c r="J6" s="50"/>
      <c r="K6" s="51">
        <f>(K7*100)/K8</f>
        <v>6.4308681672025719E-2</v>
      </c>
      <c r="L6" s="50"/>
      <c r="M6" s="51">
        <f>(M7*100)/M8</f>
        <v>8.7661626123164582E-2</v>
      </c>
      <c r="N6" s="50"/>
      <c r="O6" s="51">
        <f>(O7*100)/O8</f>
        <v>0.1736111111111111</v>
      </c>
      <c r="P6" s="50"/>
      <c r="Q6" s="52">
        <f>(Q7*100)/Q8</f>
        <v>0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4</v>
      </c>
      <c r="F7" s="50"/>
      <c r="G7" s="51">
        <v>13</v>
      </c>
      <c r="H7" s="50"/>
      <c r="I7" s="51">
        <v>23</v>
      </c>
      <c r="J7" s="50"/>
      <c r="K7" s="51">
        <v>16</v>
      </c>
      <c r="L7" s="50"/>
      <c r="M7" s="51">
        <v>8</v>
      </c>
      <c r="N7" s="50"/>
      <c r="O7" s="51">
        <v>2</v>
      </c>
      <c r="P7" s="50"/>
      <c r="Q7" s="52">
        <v>0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336</v>
      </c>
      <c r="D8" s="54"/>
      <c r="E8" s="55">
        <v>3892</v>
      </c>
      <c r="F8" s="54"/>
      <c r="G8" s="55">
        <v>16128</v>
      </c>
      <c r="H8" s="54"/>
      <c r="I8" s="55">
        <v>29400</v>
      </c>
      <c r="J8" s="54"/>
      <c r="K8" s="55">
        <v>24880</v>
      </c>
      <c r="L8" s="54"/>
      <c r="M8" s="55">
        <v>9126</v>
      </c>
      <c r="N8" s="54"/>
      <c r="O8" s="55">
        <v>1152</v>
      </c>
      <c r="P8" s="54"/>
      <c r="Q8" s="56">
        <v>28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625" defaultRowHeight="15" customHeight="1" x14ac:dyDescent="0.2"/>
  <cols>
    <col min="1" max="13" width="8" customWidth="1"/>
    <col min="14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9.3240093240093247E-2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SUM(C7,E7,G7,I7,K7,M7)</f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8580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7"/>
      <c r="E5" s="12" t="s">
        <v>45</v>
      </c>
      <c r="F5" s="47"/>
      <c r="G5" s="12" t="s">
        <v>42</v>
      </c>
      <c r="H5" s="47"/>
      <c r="I5" s="12" t="s">
        <v>43</v>
      </c>
      <c r="J5" s="47"/>
      <c r="K5" s="12" t="s">
        <v>44</v>
      </c>
      <c r="L5" s="47"/>
      <c r="M5" s="48" t="s">
        <v>46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5.9523809523809521E-2</v>
      </c>
      <c r="F6" s="50"/>
      <c r="G6" s="51">
        <f>(G7*100)/G8</f>
        <v>0.11904761904761904</v>
      </c>
      <c r="H6" s="50"/>
      <c r="I6" s="51">
        <f>(I7*100)/I8</f>
        <v>7.8125E-2</v>
      </c>
      <c r="J6" s="50"/>
      <c r="K6" s="51">
        <f>(K7*100)/K8</f>
        <v>0.15151515151515152</v>
      </c>
      <c r="L6" s="50"/>
      <c r="M6" s="52">
        <f>(M7*100)/M8</f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1</v>
      </c>
      <c r="F7" s="50"/>
      <c r="G7" s="51">
        <v>4</v>
      </c>
      <c r="H7" s="50"/>
      <c r="I7" s="51">
        <v>2</v>
      </c>
      <c r="J7" s="50"/>
      <c r="K7" s="51">
        <v>1</v>
      </c>
      <c r="L7" s="50"/>
      <c r="M7" s="52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280</v>
      </c>
      <c r="D8" s="54"/>
      <c r="E8" s="55">
        <v>1680</v>
      </c>
      <c r="F8" s="54"/>
      <c r="G8" s="55">
        <v>3360</v>
      </c>
      <c r="H8" s="54"/>
      <c r="I8" s="55">
        <v>2560</v>
      </c>
      <c r="J8" s="54"/>
      <c r="K8" s="55">
        <v>660</v>
      </c>
      <c r="L8" s="54"/>
      <c r="M8" s="56">
        <v>40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 x14ac:dyDescent="0.2"/>
  <cols>
    <col min="1" max="9" width="8" customWidth="1"/>
    <col min="10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286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7"/>
      <c r="E5" s="12" t="s">
        <v>42</v>
      </c>
      <c r="F5" s="47"/>
      <c r="G5" s="12" t="s">
        <v>43</v>
      </c>
      <c r="H5" s="47"/>
      <c r="I5" s="48" t="s">
        <v>44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</v>
      </c>
      <c r="F6" s="50"/>
      <c r="G6" s="51">
        <f>(G7*100)/G8</f>
        <v>0</v>
      </c>
      <c r="H6" s="50"/>
      <c r="I6" s="52">
        <f>(I7*100)/I8</f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0</v>
      </c>
      <c r="F7" s="50"/>
      <c r="G7" s="51">
        <v>0</v>
      </c>
      <c r="H7" s="50"/>
      <c r="I7" s="52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56</v>
      </c>
      <c r="D8" s="54"/>
      <c r="E8" s="55">
        <v>140</v>
      </c>
      <c r="F8" s="54"/>
      <c r="G8" s="55">
        <v>80</v>
      </c>
      <c r="H8" s="54"/>
      <c r="I8" s="56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INDEP</vt:lpstr>
      <vt:lpstr>GERAL</vt:lpstr>
      <vt:lpstr>RNP02</vt:lpstr>
      <vt:lpstr>RNP03</vt:lpstr>
      <vt:lpstr>RNP04</vt:lpstr>
      <vt:lpstr>RNP05</vt:lpstr>
      <vt:lpstr>RNP06</vt:lpstr>
      <vt:lpstr>RNP07</vt:lpstr>
      <vt:lpstr>RNP08</vt:lpstr>
      <vt:lpstr>RNP09</vt:lpstr>
      <vt:lpstr>RNP10</vt:lpstr>
      <vt:lpstr>RNP11</vt:lpstr>
      <vt:lpstr>RNP12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Santunis Monteiro De Oliveira (Cts)</dc:creator>
  <cp:lastModifiedBy>Santunis Monteiro De Oliveira</cp:lastModifiedBy>
  <dcterms:created xsi:type="dcterms:W3CDTF">2021-05-03T19:48:40Z</dcterms:created>
  <dcterms:modified xsi:type="dcterms:W3CDTF">2022-01-05T16:37:58Z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2021-12-17T18:36:11Z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a04d18e5-6f84-49c4-a2d3-25dc5ca4a56c</vt:lpwstr>
  </property>
  <property fmtid="{D5CDD505-2E9C-101B-9397-08002B2CF9AE}" pid="8" name="MSIP_Label_6459b2e0-2ec4-47e6-afc1-6e3f8b684f6a_ContentBits">
    <vt:lpwstr>0</vt:lpwstr>
  </property>
</Properties>
</file>