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 filterPrivacy="1"/>
  <xr:revisionPtr revIDLastSave="0" documentId="8_{27C4B7F7-15A9-AF41-9E97-A2915DB5EF13}" xr6:coauthVersionLast="47" xr6:coauthVersionMax="47" xr10:uidLastSave="{00000000-0000-0000-0000-000000000000}"/>
  <bookViews>
    <workbookView xWindow="0" yWindow="740" windowWidth="28800" windowHeight="15780" xr2:uid="{00000000-000D-0000-FFFF-FFFF00000000}"/>
  </bookViews>
  <sheets>
    <sheet name="Workboo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M10" i="1" s="1"/>
  <c r="N2" i="1"/>
  <c r="M2" i="1"/>
  <c r="M15" i="1"/>
  <c r="N6" i="1"/>
  <c r="M6" i="1"/>
  <c r="M26" i="1"/>
  <c r="E3" i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F3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J249" i="1" l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J205" i="1" l="1"/>
  <c r="I10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3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O3" i="1" l="1"/>
  <c r="O4" i="1" s="1"/>
  <c r="H3" i="1"/>
  <c r="N22" i="1"/>
  <c r="N3" i="1"/>
  <c r="N4" i="1" s="1"/>
  <c r="M7" i="1" l="1"/>
  <c r="M3" i="1"/>
  <c r="M4" i="1" s="1"/>
  <c r="M16" i="1" s="1"/>
  <c r="N7" i="1"/>
  <c r="N10" i="1" s="1"/>
  <c r="N11" i="1" s="1"/>
  <c r="M11" i="1" l="1"/>
  <c r="M22" i="1"/>
  <c r="M27" i="1" s="1"/>
  <c r="M17" i="1"/>
  <c r="M19" i="1" s="1"/>
  <c r="M18" i="1"/>
  <c r="M20" i="1" l="1"/>
  <c r="M28" i="1"/>
  <c r="M30" i="1" l="1"/>
  <c r="M29" i="1"/>
  <c r="M31" i="1" l="1"/>
</calcChain>
</file>

<file path=xl/sharedStrings.xml><?xml version="1.0" encoding="utf-8"?>
<sst xmlns="http://schemas.openxmlformats.org/spreadsheetml/2006/main" count="56" uniqueCount="35">
  <si>
    <t>Date</t>
  </si>
  <si>
    <t>Price_NSE 50</t>
  </si>
  <si>
    <t>Geometric return</t>
  </si>
  <si>
    <t>Standard deviation</t>
  </si>
  <si>
    <t>Covariance</t>
  </si>
  <si>
    <t>Beta</t>
  </si>
  <si>
    <t>Risk-free rate</t>
  </si>
  <si>
    <t>E(r)</t>
  </si>
  <si>
    <t>E(r)_CAPM</t>
  </si>
  <si>
    <t>Under-/overvaluation</t>
  </si>
  <si>
    <t>In percentage form</t>
  </si>
  <si>
    <t>MV Portfolio</t>
  </si>
  <si>
    <t>w_1</t>
  </si>
  <si>
    <t>w_2</t>
  </si>
  <si>
    <t>S.D.</t>
  </si>
  <si>
    <t>Sharpe ratio</t>
  </si>
  <si>
    <t>Optimal_SR_ Portfolio</t>
  </si>
  <si>
    <t>Interpretation in two lines comparing MV and SR portfolio:</t>
  </si>
  <si>
    <t>NSE 50</t>
  </si>
  <si>
    <t>Shaily Engineering Plastics Limited</t>
  </si>
  <si>
    <t>Atul Auto Limited</t>
  </si>
  <si>
    <t>Price_ Shaily Engineering Plastics Limited</t>
  </si>
  <si>
    <t>Price_Atul Auto Limited</t>
  </si>
  <si>
    <t>Variance</t>
  </si>
  <si>
    <t>Overvalued</t>
  </si>
  <si>
    <t>Undervalued</t>
  </si>
  <si>
    <t>For Geometric Mean Calculation Purpose</t>
  </si>
  <si>
    <t>Returns</t>
  </si>
  <si>
    <t>For the given period</t>
  </si>
  <si>
    <t>Covariance of stock with market</t>
  </si>
  <si>
    <t>Excess Return</t>
  </si>
  <si>
    <t xml:space="preserve">The minimum variance portfolio have lesser risk then two stocks individually. </t>
  </si>
  <si>
    <t>Although, The Optimal SR Portfolio have much higher return  (i.e. more than 4 times) and risk (i.e. more than 2 times) than MV Portfolio.</t>
  </si>
  <si>
    <t>A highly risky averse investor will choose MV Portfolio but an optimistic investor will choose Optimal SR Portfolio to get maximum return.</t>
  </si>
  <si>
    <t xml:space="preserve">The results show that the Minimum Variance Portfolio had the lower risk (SD of MV = 36.06% &lt; SD of SR = 76.78%).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</si>
</sst>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2" borderId="0" xfId="0" applyFill="1"/>
    <xf numFmtId="15" fontId="0" fillId="0" borderId="1" xfId="0" applyNumberFormat="1" applyBorder="1"/>
    <xf numFmtId="4" fontId="0" fillId="0" borderId="1" xfId="0" applyNumberFormat="1" applyBorder="1"/>
    <xf numFmtId="10" fontId="0" fillId="0" borderId="2" xfId="0" applyNumberFormat="1" applyBorder="1"/>
    <xf numFmtId="10" fontId="0" fillId="0" borderId="1" xfId="0" applyNumberFormat="1" applyBorder="1"/>
    <xf numFmtId="164" fontId="0" fillId="0" borderId="0" xfId="0" applyNumberFormat="1"/>
    <xf numFmtId="15" fontId="0" fillId="0" borderId="3" xfId="0" applyNumberFormat="1" applyBorder="1"/>
    <xf numFmtId="4" fontId="0" fillId="0" borderId="3" xfId="0" applyNumberFormat="1" applyBorder="1"/>
    <xf numFmtId="0" fontId="0" fillId="0" borderId="3" xfId="0" applyBorder="1"/>
    <xf numFmtId="164" fontId="0" fillId="0" borderId="1" xfId="0" applyNumberFormat="1" applyBorder="1"/>
    <xf numFmtId="0" fontId="1" fillId="2" borderId="1" xfId="0" applyFont="1" applyFill="1" applyBorder="1"/>
    <xf numFmtId="0" fontId="0" fillId="0" borderId="4" xfId="0" applyBorder="1"/>
    <xf numFmtId="10" fontId="0" fillId="0" borderId="0" xfId="0" applyNumberFormat="1"/>
    <xf numFmtId="0" fontId="1" fillId="2" borderId="0" xfId="0" applyFont="1" applyFill="1" applyAlignment="1">
      <alignment horizontal="left"/>
    </xf>
    <xf numFmtId="0" fontId="0" fillId="2" borderId="1" xfId="0" applyFill="1" applyBorder="1"/>
    <xf numFmtId="10" fontId="0" fillId="2" borderId="1" xfId="0" applyNumberFormat="1" applyFill="1" applyBorder="1"/>
    <xf numFmtId="165" fontId="0" fillId="2" borderId="1" xfId="0" applyNumberFormat="1" applyFill="1" applyBorder="1"/>
    <xf numFmtId="2" fontId="0" fillId="2" borderId="1" xfId="0" applyNumberFormat="1" applyFill="1" applyBorder="1"/>
    <xf numFmtId="9" fontId="0" fillId="2" borderId="1" xfId="0" applyNumberFormat="1" applyFill="1" applyBorder="1"/>
    <xf numFmtId="2" fontId="0" fillId="2" borderId="6" xfId="0" applyNumberFormat="1" applyFill="1" applyBorder="1"/>
    <xf numFmtId="0" fontId="0" fillId="2" borderId="4" xfId="0" applyFill="1" applyBorder="1"/>
    <xf numFmtId="9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/>
    <xf numFmtId="0" fontId="1" fillId="0" borderId="6" xfId="0" applyFont="1" applyBorder="1" applyAlignment="1">
      <alignment horizontal="left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0" xfId="0" applyFill="1" applyAlignment="1">
      <alignment horizontal="left" vertical="top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146539</xdr:colOff>
      <xdr:row>45</xdr:row>
      <xdr:rowOff>16281</xdr:rowOff>
    </xdr:from>
    <xdr:to>
      <xdr:col>17</xdr:col>
      <xdr:colOff>192258</xdr:colOff>
      <xdr:row>45</xdr:row>
      <xdr:rowOff>89551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24B5440-F3E1-25E9-946D-521AD3020597}"/>
            </a:ext>
          </a:extLst>
        </xdr:cNvPr>
        <xdr:cNvSpPr txBox="1"/>
      </xdr:nvSpPr>
      <xdr:spPr>
        <a:xfrm flipH="1" flipV="1">
          <a:off x="15223718" y="8254999"/>
          <a:ext cx="45719" cy="732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17</xdr:col>
      <xdr:colOff>146539</xdr:colOff>
      <xdr:row>39</xdr:row>
      <xdr:rowOff>16281</xdr:rowOff>
    </xdr:from>
    <xdr:to>
      <xdr:col>17</xdr:col>
      <xdr:colOff>192258</xdr:colOff>
      <xdr:row>39</xdr:row>
      <xdr:rowOff>89551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9EE78DC-6489-2C4D-8E98-414FF84C89F1}"/>
            </a:ext>
          </a:extLst>
        </xdr:cNvPr>
        <xdr:cNvSpPr txBox="1"/>
      </xdr:nvSpPr>
      <xdr:spPr>
        <a:xfrm flipH="1" flipV="1">
          <a:off x="15254459" y="8703081"/>
          <a:ext cx="45719" cy="732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68"/>
  <sheetViews>
    <sheetView tabSelected="1" zoomScale="125" zoomScaleNormal="184" workbookViewId="0">
      <selection activeCell="P47" sqref="P47"/>
    </sheetView>
  </sheetViews>
  <sheetFormatPr baseColWidth="10" defaultColWidth="8.83203125" defaultRowHeight="15" x14ac:dyDescent="0.2"/>
  <cols>
    <col min="1" max="1" width="9.33203125" bestFit="1" customWidth="1"/>
    <col min="2" max="2" width="13.83203125" customWidth="1"/>
    <col min="3" max="3" width="13.5" customWidth="1"/>
    <col min="4" max="4" width="11.33203125" customWidth="1"/>
    <col min="5" max="5" width="12.33203125" customWidth="1"/>
    <col min="6" max="6" width="8" customWidth="1"/>
    <col min="7" max="7" width="7.83203125" customWidth="1"/>
    <col min="8" max="8" width="13.1640625" customWidth="1"/>
    <col min="9" max="9" width="9.6640625" customWidth="1"/>
    <col min="10" max="10" width="9.1640625" customWidth="1"/>
    <col min="12" max="12" width="20.5" bestFit="1" customWidth="1"/>
    <col min="13" max="13" width="14.33203125" customWidth="1"/>
    <col min="14" max="15" width="14.1640625" customWidth="1"/>
    <col min="16" max="16" width="8.83203125" customWidth="1"/>
    <col min="17" max="17" width="9" bestFit="1" customWidth="1"/>
    <col min="18" max="18" width="11.33203125" customWidth="1"/>
  </cols>
  <sheetData>
    <row r="1" spans="1:18" x14ac:dyDescent="0.2">
      <c r="A1" s="12" t="s">
        <v>0</v>
      </c>
      <c r="B1" s="12" t="s">
        <v>21</v>
      </c>
      <c r="C1" s="12" t="s">
        <v>22</v>
      </c>
      <c r="D1" s="12" t="s">
        <v>1</v>
      </c>
      <c r="E1" s="27" t="s">
        <v>27</v>
      </c>
      <c r="F1" s="28"/>
      <c r="G1" s="29"/>
      <c r="H1" s="31" t="s">
        <v>26</v>
      </c>
      <c r="I1" s="31"/>
      <c r="J1" s="31"/>
      <c r="M1" s="26" t="s">
        <v>19</v>
      </c>
      <c r="N1" s="26" t="s">
        <v>20</v>
      </c>
      <c r="O1" s="26" t="s">
        <v>18</v>
      </c>
    </row>
    <row r="2" spans="1:18" x14ac:dyDescent="0.2">
      <c r="A2" s="8">
        <v>44837</v>
      </c>
      <c r="B2" s="9">
        <v>1877.65</v>
      </c>
      <c r="C2" s="10">
        <v>186.8</v>
      </c>
      <c r="D2" s="10">
        <v>16887.349999999999</v>
      </c>
      <c r="E2" s="12" t="s">
        <v>19</v>
      </c>
      <c r="F2" s="12" t="s">
        <v>20</v>
      </c>
      <c r="G2" s="12" t="s">
        <v>18</v>
      </c>
      <c r="H2" s="12" t="s">
        <v>19</v>
      </c>
      <c r="I2" s="12" t="s">
        <v>20</v>
      </c>
      <c r="J2" s="12" t="s">
        <v>18</v>
      </c>
      <c r="L2" s="16" t="s">
        <v>2</v>
      </c>
      <c r="M2" s="17">
        <f>(GEOMEAN(H3:H268)^266-1)</f>
        <v>-0.13790663736916897</v>
      </c>
      <c r="N2" s="17">
        <f>(GEOMEAN(I3:I268)^266-1)</f>
        <v>1.7668883735464114</v>
      </c>
      <c r="O2" s="17">
        <f>(GEOMEAN(J3:J268)^266-1)</f>
        <v>0.1236278123325234</v>
      </c>
      <c r="P2" t="s">
        <v>28</v>
      </c>
      <c r="R2" s="14"/>
    </row>
    <row r="3" spans="1:18" x14ac:dyDescent="0.2">
      <c r="A3" s="3">
        <v>44838</v>
      </c>
      <c r="B3" s="4">
        <v>1898.7</v>
      </c>
      <c r="C3" s="1">
        <v>199.05</v>
      </c>
      <c r="D3" s="1">
        <v>17274.3</v>
      </c>
      <c r="E3" s="5">
        <f>LN(B3/B2)</f>
        <v>1.1148446527026982E-2</v>
      </c>
      <c r="F3" s="6">
        <f>LN(C3/C2)</f>
        <v>6.3517523651584057E-2</v>
      </c>
      <c r="G3" s="6">
        <f>LN(D3/D2)</f>
        <v>2.2655026911186513E-2</v>
      </c>
      <c r="H3" s="11">
        <f>1+E3</f>
        <v>1.0111484465270271</v>
      </c>
      <c r="I3" s="11">
        <f>1+F3</f>
        <v>1.0635175236515841</v>
      </c>
      <c r="J3" s="11">
        <f>1+G3</f>
        <v>1.0226550269111865</v>
      </c>
      <c r="K3" s="7"/>
      <c r="L3" s="16" t="s">
        <v>3</v>
      </c>
      <c r="M3" s="18">
        <f>(_xlfn.STDEV.P(H3:H268))*SQRT(266)</f>
        <v>0.44631210334738586</v>
      </c>
      <c r="N3" s="18">
        <f t="shared" ref="N3" si="0">(_xlfn.STDEV.P(I3:I268))*SQRT(266)</f>
        <v>0.58394270160312234</v>
      </c>
      <c r="O3" s="18">
        <f>(_xlfn.STDEV.P(J3:J268))*SQRT(266)</f>
        <v>0.10456863235989987</v>
      </c>
      <c r="P3" t="s">
        <v>28</v>
      </c>
    </row>
    <row r="4" spans="1:18" x14ac:dyDescent="0.2">
      <c r="A4" s="3">
        <v>44840</v>
      </c>
      <c r="B4" s="4">
        <v>1836.75</v>
      </c>
      <c r="C4" s="1">
        <v>207.25</v>
      </c>
      <c r="D4" s="1">
        <v>17331.8</v>
      </c>
      <c r="E4" s="5">
        <f t="shared" ref="E4:E67" si="1">LN(B4/B3)</f>
        <v>-3.3171735948982546E-2</v>
      </c>
      <c r="F4" s="6">
        <f t="shared" ref="F4:F67" si="2">LN(C4/C3)</f>
        <v>4.0369744569078062E-2</v>
      </c>
      <c r="G4" s="6">
        <f t="shared" ref="G4:G67" si="3">LN(D4/D3)</f>
        <v>3.3231166132481811E-3</v>
      </c>
      <c r="H4" s="11">
        <f t="shared" ref="H4:H67" si="4">1+E4</f>
        <v>0.96682826405101741</v>
      </c>
      <c r="I4" s="11">
        <f t="shared" ref="I4:I67" si="5">1+F4</f>
        <v>1.040369744569078</v>
      </c>
      <c r="J4" s="11">
        <f t="shared" ref="J4:J67" si="6">1+G4</f>
        <v>1.0033231166132481</v>
      </c>
      <c r="K4" s="7"/>
      <c r="L4" s="16" t="s">
        <v>23</v>
      </c>
      <c r="M4" s="18">
        <f>M3*M3</f>
        <v>0.19919449359436764</v>
      </c>
      <c r="N4" s="18">
        <f t="shared" ref="N4:O4" si="7">N3*N3</f>
        <v>0.34098907875555318</v>
      </c>
      <c r="O4" s="18">
        <f t="shared" si="7"/>
        <v>1.0934598873619897E-2</v>
      </c>
      <c r="P4" t="s">
        <v>28</v>
      </c>
    </row>
    <row r="5" spans="1:18" x14ac:dyDescent="0.2">
      <c r="A5" s="3">
        <v>44841</v>
      </c>
      <c r="B5" s="4">
        <v>1833.8</v>
      </c>
      <c r="C5" s="1">
        <v>214.3</v>
      </c>
      <c r="D5" s="1">
        <v>17314.650000000001</v>
      </c>
      <c r="E5" s="5">
        <f t="shared" si="1"/>
        <v>-1.6073888845864266E-3</v>
      </c>
      <c r="F5" s="6">
        <f t="shared" si="2"/>
        <v>3.3451108464127105E-2</v>
      </c>
      <c r="G5" s="6">
        <f t="shared" si="3"/>
        <v>-9.900004993715066E-4</v>
      </c>
      <c r="H5" s="11">
        <f t="shared" si="4"/>
        <v>0.99839261111541355</v>
      </c>
      <c r="I5" s="11">
        <f t="shared" si="5"/>
        <v>1.0334511084641271</v>
      </c>
      <c r="J5" s="11">
        <f t="shared" si="6"/>
        <v>0.99900999950062852</v>
      </c>
      <c r="K5" s="7"/>
    </row>
    <row r="6" spans="1:18" x14ac:dyDescent="0.2">
      <c r="A6" s="3">
        <v>44844</v>
      </c>
      <c r="B6" s="4">
        <v>1840.25</v>
      </c>
      <c r="C6" s="1">
        <v>229.25</v>
      </c>
      <c r="D6" s="1">
        <v>17241</v>
      </c>
      <c r="E6" s="5">
        <f t="shared" si="1"/>
        <v>3.5111153230148614E-3</v>
      </c>
      <c r="F6" s="6">
        <f t="shared" si="2"/>
        <v>6.7436208657042862E-2</v>
      </c>
      <c r="G6" s="6">
        <f t="shared" si="3"/>
        <v>-4.2626957688177139E-3</v>
      </c>
      <c r="H6" s="11">
        <f t="shared" si="4"/>
        <v>1.003511115323015</v>
      </c>
      <c r="I6" s="11">
        <f t="shared" si="5"/>
        <v>1.0674362086570428</v>
      </c>
      <c r="J6" s="11">
        <f t="shared" si="6"/>
        <v>0.99573730423118234</v>
      </c>
      <c r="K6" s="7"/>
      <c r="L6" s="16" t="s">
        <v>4</v>
      </c>
      <c r="M6" s="18">
        <f>_xlfn.COVARIANCE.P(E3:E268,G3:G268)*266</f>
        <v>3.1246441434785903E-3</v>
      </c>
      <c r="N6" s="18">
        <f>_xlfn.COVARIANCE.P(F3:F268,G3:G268)*266</f>
        <v>1.501374852687009E-2</v>
      </c>
      <c r="P6" t="s">
        <v>29</v>
      </c>
    </row>
    <row r="7" spans="1:18" x14ac:dyDescent="0.2">
      <c r="A7" s="3">
        <v>44845</v>
      </c>
      <c r="B7" s="4">
        <v>1891.85</v>
      </c>
      <c r="C7" s="1">
        <v>239.2</v>
      </c>
      <c r="D7" s="1">
        <v>16983.55</v>
      </c>
      <c r="E7" s="5">
        <f t="shared" si="1"/>
        <v>2.765375434615671E-2</v>
      </c>
      <c r="F7" s="6">
        <f t="shared" si="2"/>
        <v>4.2486910939902291E-2</v>
      </c>
      <c r="G7" s="6">
        <f t="shared" si="3"/>
        <v>-1.504503966897207E-2</v>
      </c>
      <c r="H7" s="11">
        <f t="shared" si="4"/>
        <v>1.0276537543461568</v>
      </c>
      <c r="I7" s="11">
        <f t="shared" si="5"/>
        <v>1.0424869109399022</v>
      </c>
      <c r="J7" s="11">
        <f t="shared" si="6"/>
        <v>0.98495496033102792</v>
      </c>
      <c r="K7" s="7"/>
      <c r="L7" s="16" t="s">
        <v>5</v>
      </c>
      <c r="M7" s="21">
        <f>M6/O4</f>
        <v>0.28575754626142746</v>
      </c>
      <c r="N7" s="19">
        <f>N6/O4</f>
        <v>1.3730497753412139</v>
      </c>
    </row>
    <row r="8" spans="1:18" x14ac:dyDescent="0.2">
      <c r="A8" s="3">
        <v>44846</v>
      </c>
      <c r="B8" s="4">
        <v>1822.95</v>
      </c>
      <c r="C8" s="1">
        <v>248.7</v>
      </c>
      <c r="D8" s="1">
        <v>17123.599999999999</v>
      </c>
      <c r="E8" s="5">
        <f t="shared" si="1"/>
        <v>-3.7099118300053024E-2</v>
      </c>
      <c r="F8" s="6">
        <f t="shared" si="2"/>
        <v>3.8947328732882258E-2</v>
      </c>
      <c r="G8" s="6">
        <f t="shared" si="3"/>
        <v>8.21240045686677E-3</v>
      </c>
      <c r="H8" s="11">
        <f t="shared" si="4"/>
        <v>0.96290088169994692</v>
      </c>
      <c r="I8" s="11">
        <f t="shared" si="5"/>
        <v>1.0389473287328823</v>
      </c>
      <c r="J8" s="11">
        <f t="shared" si="6"/>
        <v>1.0082124004568667</v>
      </c>
      <c r="K8" s="7"/>
      <c r="L8" s="22" t="s">
        <v>6</v>
      </c>
      <c r="M8" s="20">
        <v>0.05</v>
      </c>
    </row>
    <row r="9" spans="1:18" x14ac:dyDescent="0.2">
      <c r="A9" s="3">
        <v>44847</v>
      </c>
      <c r="B9" s="4">
        <v>1890.95</v>
      </c>
      <c r="C9" s="1">
        <v>259.35000000000002</v>
      </c>
      <c r="D9" s="1">
        <v>17014.349999999999</v>
      </c>
      <c r="E9" s="5">
        <f t="shared" si="1"/>
        <v>3.6623280287479444E-2</v>
      </c>
      <c r="F9" s="6">
        <f t="shared" si="2"/>
        <v>4.193114998805033E-2</v>
      </c>
      <c r="G9" s="6">
        <f t="shared" si="3"/>
        <v>-6.4005233452741625E-3</v>
      </c>
      <c r="H9" s="11">
        <f t="shared" si="4"/>
        <v>1.0366232802874795</v>
      </c>
      <c r="I9" s="11">
        <f t="shared" si="5"/>
        <v>1.0419311499880504</v>
      </c>
      <c r="J9" s="11">
        <f t="shared" si="6"/>
        <v>0.99359947665472581</v>
      </c>
      <c r="K9" s="7"/>
    </row>
    <row r="10" spans="1:18" x14ac:dyDescent="0.2">
      <c r="A10" s="3">
        <v>44848</v>
      </c>
      <c r="B10" s="4">
        <v>1896.45</v>
      </c>
      <c r="C10" s="1">
        <v>279.25</v>
      </c>
      <c r="D10" s="1">
        <v>17185.7</v>
      </c>
      <c r="E10" s="5">
        <f t="shared" si="1"/>
        <v>2.9043691536179382E-3</v>
      </c>
      <c r="F10" s="6">
        <f t="shared" si="2"/>
        <v>7.392893715190077E-2</v>
      </c>
      <c r="G10" s="6">
        <f t="shared" si="3"/>
        <v>1.0020537033444438E-2</v>
      </c>
      <c r="H10" s="11">
        <f t="shared" si="4"/>
        <v>1.0029043691536179</v>
      </c>
      <c r="I10" s="11">
        <f t="shared" si="5"/>
        <v>1.0739289371519007</v>
      </c>
      <c r="J10" s="11">
        <f t="shared" si="6"/>
        <v>1.0100205370334445</v>
      </c>
      <c r="K10" s="7"/>
      <c r="L10" s="16" t="s">
        <v>8</v>
      </c>
      <c r="M10" s="18">
        <f>M8+M7*(O2-M8)</f>
        <v>7.1039702988738754E-2</v>
      </c>
      <c r="N10" s="18">
        <f>M8+N7*(O2-M8)</f>
        <v>0.1510946511820363</v>
      </c>
    </row>
    <row r="11" spans="1:18" x14ac:dyDescent="0.2">
      <c r="A11" s="3">
        <v>44851</v>
      </c>
      <c r="B11" s="4">
        <v>1887.8</v>
      </c>
      <c r="C11" s="1">
        <v>265.5</v>
      </c>
      <c r="D11" s="1">
        <v>17311.8</v>
      </c>
      <c r="E11" s="5">
        <f t="shared" si="1"/>
        <v>-4.5715875351723684E-3</v>
      </c>
      <c r="F11" s="6">
        <f t="shared" si="2"/>
        <v>-5.0492597267316544E-2</v>
      </c>
      <c r="G11" s="6">
        <f t="shared" si="3"/>
        <v>7.3107072473373395E-3</v>
      </c>
      <c r="H11" s="11">
        <f t="shared" si="4"/>
        <v>0.99542841246482761</v>
      </c>
      <c r="I11" s="11">
        <f t="shared" si="5"/>
        <v>0.94950740273268341</v>
      </c>
      <c r="J11" s="11">
        <f t="shared" si="6"/>
        <v>1.0073107072473373</v>
      </c>
      <c r="K11" s="7"/>
      <c r="L11" s="16" t="s">
        <v>9</v>
      </c>
      <c r="M11" s="17">
        <f>(M10-M2)/M10</f>
        <v>2.9412614575687344</v>
      </c>
      <c r="N11" s="17">
        <f>(N2-N10)/N10</f>
        <v>10.693917420132191</v>
      </c>
      <c r="O11" t="s">
        <v>10</v>
      </c>
    </row>
    <row r="12" spans="1:18" x14ac:dyDescent="0.2">
      <c r="A12" s="3">
        <v>44852</v>
      </c>
      <c r="B12" s="4">
        <v>1885.55</v>
      </c>
      <c r="C12" s="1">
        <v>268.25</v>
      </c>
      <c r="D12" s="1">
        <v>17486.95</v>
      </c>
      <c r="E12" s="5">
        <f t="shared" si="1"/>
        <v>-1.1925743790895229E-3</v>
      </c>
      <c r="F12" s="6">
        <f t="shared" si="2"/>
        <v>1.0304540828814325E-2</v>
      </c>
      <c r="G12" s="6">
        <f t="shared" si="3"/>
        <v>1.0066538543434379E-2</v>
      </c>
      <c r="H12" s="11">
        <f t="shared" si="4"/>
        <v>0.99880742562091052</v>
      </c>
      <c r="I12" s="11">
        <f t="shared" si="5"/>
        <v>1.0103045408288143</v>
      </c>
      <c r="J12" s="11">
        <f t="shared" si="6"/>
        <v>1.0100665385434344</v>
      </c>
      <c r="K12" s="7"/>
      <c r="M12" s="23" t="s">
        <v>24</v>
      </c>
      <c r="N12" s="24" t="s">
        <v>25</v>
      </c>
    </row>
    <row r="13" spans="1:18" x14ac:dyDescent="0.2">
      <c r="A13" s="3">
        <v>44853</v>
      </c>
      <c r="B13" s="4">
        <v>1883.85</v>
      </c>
      <c r="C13" s="1">
        <v>266.7</v>
      </c>
      <c r="D13" s="1">
        <v>17512.25</v>
      </c>
      <c r="E13" s="5">
        <f t="shared" si="1"/>
        <v>-9.0200037950902438E-4</v>
      </c>
      <c r="F13" s="6">
        <f t="shared" si="2"/>
        <v>-5.7949503228392849E-3</v>
      </c>
      <c r="G13" s="6">
        <f t="shared" si="3"/>
        <v>1.4457475831908754E-3</v>
      </c>
      <c r="H13" s="11">
        <f t="shared" si="4"/>
        <v>0.99909799962049095</v>
      </c>
      <c r="I13" s="11">
        <f t="shared" si="5"/>
        <v>0.99420504967716072</v>
      </c>
      <c r="J13" s="11">
        <f t="shared" si="6"/>
        <v>1.0014457475831908</v>
      </c>
      <c r="K13" s="7"/>
    </row>
    <row r="14" spans="1:18" x14ac:dyDescent="0.2">
      <c r="A14" s="3">
        <v>44854</v>
      </c>
      <c r="B14" s="4">
        <v>1896.95</v>
      </c>
      <c r="C14" s="1">
        <v>261.14999999999998</v>
      </c>
      <c r="D14" s="1">
        <v>17563.95</v>
      </c>
      <c r="E14" s="5">
        <f t="shared" si="1"/>
        <v>6.9297780489751852E-3</v>
      </c>
      <c r="F14" s="6">
        <f t="shared" si="2"/>
        <v>-2.1029476305660887E-2</v>
      </c>
      <c r="G14" s="6">
        <f t="shared" si="3"/>
        <v>2.9478699197255992E-3</v>
      </c>
      <c r="H14" s="11">
        <f t="shared" si="4"/>
        <v>1.0069297780489752</v>
      </c>
      <c r="I14" s="11">
        <f t="shared" si="5"/>
        <v>0.97897052369433912</v>
      </c>
      <c r="J14" s="11">
        <f t="shared" si="6"/>
        <v>1.0029478699197256</v>
      </c>
      <c r="K14" s="7"/>
      <c r="L14" s="12" t="s">
        <v>11</v>
      </c>
    </row>
    <row r="15" spans="1:18" x14ac:dyDescent="0.2">
      <c r="A15" s="3">
        <v>44855</v>
      </c>
      <c r="B15" s="4">
        <v>1942.4</v>
      </c>
      <c r="C15" s="1">
        <v>262.3</v>
      </c>
      <c r="D15" s="1">
        <v>17576.3</v>
      </c>
      <c r="E15" s="5">
        <f t="shared" si="1"/>
        <v>2.3676988683958764E-2</v>
      </c>
      <c r="F15" s="6">
        <f t="shared" si="2"/>
        <v>4.3939319905203968E-3</v>
      </c>
      <c r="G15" s="6">
        <f t="shared" si="3"/>
        <v>7.0289770325899842E-4</v>
      </c>
      <c r="H15" s="11">
        <f t="shared" si="4"/>
        <v>1.0236769886839587</v>
      </c>
      <c r="I15" s="11">
        <f t="shared" si="5"/>
        <v>1.0043939319905204</v>
      </c>
      <c r="J15" s="11">
        <f t="shared" si="6"/>
        <v>1.000702897703259</v>
      </c>
      <c r="K15" s="7"/>
      <c r="L15" s="16" t="s">
        <v>4</v>
      </c>
      <c r="M15" s="18">
        <f>_xlfn.COVARIANCE.P(E3:E248,F3:F248)*266</f>
        <v>9.1822215731106899E-3</v>
      </c>
    </row>
    <row r="16" spans="1:18" x14ac:dyDescent="0.2">
      <c r="A16" s="3">
        <v>44858</v>
      </c>
      <c r="B16" s="4">
        <v>1890.05</v>
      </c>
      <c r="C16" s="1">
        <v>277.14999999999998</v>
      </c>
      <c r="D16" s="1">
        <v>17730.75</v>
      </c>
      <c r="E16" s="5">
        <f t="shared" si="1"/>
        <v>-2.7321038134964132E-2</v>
      </c>
      <c r="F16" s="6">
        <f t="shared" si="2"/>
        <v>5.506998899298552E-2</v>
      </c>
      <c r="G16" s="6">
        <f t="shared" si="3"/>
        <v>8.7490167091534895E-3</v>
      </c>
      <c r="H16" s="11">
        <f t="shared" si="4"/>
        <v>0.97267896186503588</v>
      </c>
      <c r="I16" s="11">
        <f t="shared" si="5"/>
        <v>1.0550699889929855</v>
      </c>
      <c r="J16" s="11">
        <f t="shared" si="6"/>
        <v>1.0087490167091535</v>
      </c>
      <c r="K16" s="7"/>
      <c r="L16" s="16" t="s">
        <v>12</v>
      </c>
      <c r="M16" s="25">
        <f>(N4-M15)/(M4+N4-2*M15)</f>
        <v>0.63586564503448284</v>
      </c>
      <c r="N16" t="s">
        <v>19</v>
      </c>
    </row>
    <row r="17" spans="1:14" x14ac:dyDescent="0.2">
      <c r="A17" s="3">
        <v>44859</v>
      </c>
      <c r="B17" s="4">
        <v>1877.95</v>
      </c>
      <c r="C17" s="1">
        <v>278.89999999999998</v>
      </c>
      <c r="D17" s="1">
        <v>17656.349999999999</v>
      </c>
      <c r="E17" s="5">
        <f t="shared" si="1"/>
        <v>-6.4225273845912078E-3</v>
      </c>
      <c r="F17" s="6">
        <f t="shared" si="2"/>
        <v>6.2944187676296504E-3</v>
      </c>
      <c r="G17" s="6">
        <f t="shared" si="3"/>
        <v>-4.2049283283901789E-3</v>
      </c>
      <c r="H17" s="11">
        <f t="shared" si="4"/>
        <v>0.99357747261540874</v>
      </c>
      <c r="I17" s="11">
        <f t="shared" si="5"/>
        <v>1.0062944187676297</v>
      </c>
      <c r="J17" s="11">
        <f t="shared" si="6"/>
        <v>0.99579507167160985</v>
      </c>
      <c r="K17" s="7"/>
      <c r="L17" s="16" t="s">
        <v>13</v>
      </c>
      <c r="M17" s="25">
        <f>1-M16</f>
        <v>0.36413435496551716</v>
      </c>
      <c r="N17" t="s">
        <v>20</v>
      </c>
    </row>
    <row r="18" spans="1:14" x14ac:dyDescent="0.2">
      <c r="A18" s="3">
        <v>44861</v>
      </c>
      <c r="B18" s="4">
        <v>1879.85</v>
      </c>
      <c r="C18" s="1">
        <v>280.25</v>
      </c>
      <c r="D18" s="1">
        <v>17736.95</v>
      </c>
      <c r="E18" s="5">
        <f t="shared" si="1"/>
        <v>1.0112300611577474E-3</v>
      </c>
      <c r="F18" s="6">
        <f t="shared" si="2"/>
        <v>4.8287673188259972E-3</v>
      </c>
      <c r="G18" s="6">
        <f t="shared" si="3"/>
        <v>4.5545422059832148E-3</v>
      </c>
      <c r="H18" s="11">
        <f t="shared" si="4"/>
        <v>1.0010112300611578</v>
      </c>
      <c r="I18" s="11">
        <f t="shared" si="5"/>
        <v>1.0048287673188261</v>
      </c>
      <c r="J18" s="11">
        <f t="shared" si="6"/>
        <v>1.0045545422059832</v>
      </c>
      <c r="K18" s="7"/>
      <c r="L18" s="16" t="s">
        <v>7</v>
      </c>
      <c r="M18" s="18">
        <f>M16*M2+M17*N2</f>
        <v>0.55569466527211109</v>
      </c>
    </row>
    <row r="19" spans="1:14" x14ac:dyDescent="0.2">
      <c r="A19" s="3">
        <v>44862</v>
      </c>
      <c r="B19" s="4">
        <v>1901.85</v>
      </c>
      <c r="C19" s="1">
        <v>277.85000000000002</v>
      </c>
      <c r="D19" s="1">
        <v>17786.8</v>
      </c>
      <c r="E19" s="5">
        <f t="shared" si="1"/>
        <v>1.1635110235285106E-2</v>
      </c>
      <c r="F19" s="6">
        <f t="shared" si="2"/>
        <v>-8.6006622263390033E-3</v>
      </c>
      <c r="G19" s="6">
        <f t="shared" si="3"/>
        <v>2.8065749095631263E-3</v>
      </c>
      <c r="H19" s="11">
        <f t="shared" si="4"/>
        <v>1.0116351102352852</v>
      </c>
      <c r="I19" s="11">
        <f t="shared" si="5"/>
        <v>0.99139933777366096</v>
      </c>
      <c r="J19" s="11">
        <f t="shared" si="6"/>
        <v>1.0028065749095632</v>
      </c>
      <c r="K19" s="7"/>
      <c r="L19" s="16" t="s">
        <v>14</v>
      </c>
      <c r="M19" s="17">
        <f>SQRT((M16^2)*M4+(M17^2)*N4+2*M16*M17*M15)</f>
        <v>0.36056136438389352</v>
      </c>
    </row>
    <row r="20" spans="1:14" x14ac:dyDescent="0.2">
      <c r="A20" s="3">
        <v>44865</v>
      </c>
      <c r="B20" s="4">
        <v>1928.8</v>
      </c>
      <c r="C20" s="1">
        <v>287.10000000000002</v>
      </c>
      <c r="D20" s="1">
        <v>18012.2</v>
      </c>
      <c r="E20" s="5">
        <f t="shared" si="1"/>
        <v>1.4070951224894606E-2</v>
      </c>
      <c r="F20" s="6">
        <f t="shared" si="2"/>
        <v>3.2749187401088092E-2</v>
      </c>
      <c r="G20" s="6">
        <f t="shared" si="3"/>
        <v>1.2592696923282446E-2</v>
      </c>
      <c r="H20" s="11">
        <f t="shared" si="4"/>
        <v>1.0140709512248947</v>
      </c>
      <c r="I20" s="11">
        <f t="shared" si="5"/>
        <v>1.0327491874010881</v>
      </c>
      <c r="J20" s="11">
        <f t="shared" si="6"/>
        <v>1.0125926969232824</v>
      </c>
      <c r="K20" s="7"/>
      <c r="L20" s="16" t="s">
        <v>15</v>
      </c>
      <c r="M20" s="25">
        <f>(M18-M8)/M19</f>
        <v>1.4025203896601981</v>
      </c>
    </row>
    <row r="21" spans="1:14" x14ac:dyDescent="0.2">
      <c r="A21" s="3">
        <v>44866</v>
      </c>
      <c r="B21" s="4">
        <v>1895.05</v>
      </c>
      <c r="C21" s="1">
        <v>283.39999999999998</v>
      </c>
      <c r="D21" s="1">
        <v>18145.400000000001</v>
      </c>
      <c r="E21" s="5">
        <f t="shared" si="1"/>
        <v>-1.7652824474244065E-2</v>
      </c>
      <c r="F21" s="6">
        <f t="shared" si="2"/>
        <v>-1.2971259870438338E-2</v>
      </c>
      <c r="G21" s="6">
        <f t="shared" si="3"/>
        <v>7.3677789761327165E-3</v>
      </c>
      <c r="H21" s="11">
        <f t="shared" si="4"/>
        <v>0.9823471755257559</v>
      </c>
      <c r="I21" s="11">
        <f t="shared" si="5"/>
        <v>0.98702874012956165</v>
      </c>
      <c r="J21" s="11">
        <f t="shared" si="6"/>
        <v>1.0073677789761326</v>
      </c>
      <c r="K21" s="7"/>
    </row>
    <row r="22" spans="1:14" x14ac:dyDescent="0.2">
      <c r="A22" s="3">
        <v>44867</v>
      </c>
      <c r="B22" s="4">
        <v>1868.05</v>
      </c>
      <c r="C22" s="1">
        <v>279.39999999999998</v>
      </c>
      <c r="D22" s="1">
        <v>18082.849999999999</v>
      </c>
      <c r="E22" s="5">
        <f t="shared" si="1"/>
        <v>-1.4350117366859157E-2</v>
      </c>
      <c r="F22" s="6">
        <f t="shared" si="2"/>
        <v>-1.4214880433718621E-2</v>
      </c>
      <c r="G22" s="6">
        <f t="shared" si="3"/>
        <v>-3.4531097777932285E-3</v>
      </c>
      <c r="H22" s="11">
        <f t="shared" si="4"/>
        <v>0.98564988263314079</v>
      </c>
      <c r="I22" s="11">
        <f t="shared" si="5"/>
        <v>0.98578511956628134</v>
      </c>
      <c r="J22" s="11">
        <f t="shared" si="6"/>
        <v>0.99654689022220677</v>
      </c>
      <c r="K22" s="7"/>
      <c r="L22" s="12" t="s">
        <v>30</v>
      </c>
      <c r="M22" s="17">
        <f>M2-M8</f>
        <v>-0.18790663736916896</v>
      </c>
      <c r="N22" s="17">
        <f>N2-M8</f>
        <v>1.7168883735464113</v>
      </c>
    </row>
    <row r="23" spans="1:14" x14ac:dyDescent="0.2">
      <c r="A23" s="3">
        <v>44868</v>
      </c>
      <c r="B23" s="4">
        <v>1865.25</v>
      </c>
      <c r="C23" s="1">
        <v>273.64999999999998</v>
      </c>
      <c r="D23" s="1">
        <v>18052.7</v>
      </c>
      <c r="E23" s="5">
        <f t="shared" si="1"/>
        <v>-1.5000136742343091E-3</v>
      </c>
      <c r="F23" s="6">
        <f t="shared" si="2"/>
        <v>-2.0794529232934338E-2</v>
      </c>
      <c r="G23" s="6">
        <f t="shared" si="3"/>
        <v>-1.6687172048770696E-3</v>
      </c>
      <c r="H23" s="11">
        <f t="shared" si="4"/>
        <v>0.99849998632576564</v>
      </c>
      <c r="I23" s="11">
        <f t="shared" si="5"/>
        <v>0.97920547076706566</v>
      </c>
      <c r="J23" s="11">
        <f t="shared" si="6"/>
        <v>0.99833128279512295</v>
      </c>
      <c r="K23" s="7"/>
      <c r="M23" t="s">
        <v>19</v>
      </c>
      <c r="N23" t="s">
        <v>20</v>
      </c>
    </row>
    <row r="24" spans="1:14" x14ac:dyDescent="0.2">
      <c r="A24" s="3">
        <v>44869</v>
      </c>
      <c r="B24" s="4">
        <v>1835</v>
      </c>
      <c r="C24" s="1">
        <v>272.7</v>
      </c>
      <c r="D24" s="1">
        <v>18117.150000000001</v>
      </c>
      <c r="E24" s="5">
        <f t="shared" si="1"/>
        <v>-1.6350610862953099E-2</v>
      </c>
      <c r="F24" s="6">
        <f t="shared" si="2"/>
        <v>-3.477627738384228E-3</v>
      </c>
      <c r="G24" s="6">
        <f t="shared" si="3"/>
        <v>3.5637453962944995E-3</v>
      </c>
      <c r="H24" s="11">
        <f t="shared" si="4"/>
        <v>0.98364938913704691</v>
      </c>
      <c r="I24" s="11">
        <f t="shared" si="5"/>
        <v>0.99652237226161577</v>
      </c>
      <c r="J24" s="11">
        <f t="shared" si="6"/>
        <v>1.0035637453962944</v>
      </c>
      <c r="K24" s="7"/>
    </row>
    <row r="25" spans="1:14" x14ac:dyDescent="0.2">
      <c r="A25" s="3">
        <v>44872</v>
      </c>
      <c r="B25" s="4">
        <v>1777.2</v>
      </c>
      <c r="C25" s="1">
        <v>278.05</v>
      </c>
      <c r="D25" s="1">
        <v>18202.8</v>
      </c>
      <c r="E25" s="5">
        <f t="shared" si="1"/>
        <v>-3.2005389426917261E-2</v>
      </c>
      <c r="F25" s="6">
        <f t="shared" si="2"/>
        <v>1.9428663782030207E-2</v>
      </c>
      <c r="G25" s="6">
        <f t="shared" si="3"/>
        <v>4.7164249274147217E-3</v>
      </c>
      <c r="H25" s="11">
        <f t="shared" si="4"/>
        <v>0.96799461057308278</v>
      </c>
      <c r="I25" s="11">
        <f t="shared" si="5"/>
        <v>1.0194286637820302</v>
      </c>
      <c r="J25" s="11">
        <f t="shared" si="6"/>
        <v>1.0047164249274148</v>
      </c>
      <c r="K25" s="7"/>
      <c r="L25" s="12" t="s">
        <v>16</v>
      </c>
    </row>
    <row r="26" spans="1:14" x14ac:dyDescent="0.2">
      <c r="A26" s="3">
        <v>44874</v>
      </c>
      <c r="B26" s="4">
        <v>1710.7</v>
      </c>
      <c r="C26" s="1">
        <v>275</v>
      </c>
      <c r="D26" s="1">
        <v>18157</v>
      </c>
      <c r="E26" s="5">
        <f t="shared" si="1"/>
        <v>-3.8136448603507234E-2</v>
      </c>
      <c r="F26" s="6">
        <f t="shared" si="2"/>
        <v>-1.1029855967001692E-2</v>
      </c>
      <c r="G26" s="6">
        <f t="shared" si="3"/>
        <v>-2.5192671149599894E-3</v>
      </c>
      <c r="H26" s="11">
        <f t="shared" si="4"/>
        <v>0.96186355139649282</v>
      </c>
      <c r="I26" s="11">
        <f t="shared" si="5"/>
        <v>0.98897014403299832</v>
      </c>
      <c r="J26" s="11">
        <f t="shared" si="6"/>
        <v>0.99748073288504002</v>
      </c>
      <c r="K26" s="7"/>
      <c r="L26" s="16" t="s">
        <v>4</v>
      </c>
      <c r="M26" s="18">
        <f>_xlfn.COVARIANCE.P(E3:E248,F3:F248)*266</f>
        <v>9.1822215731106899E-3</v>
      </c>
    </row>
    <row r="27" spans="1:14" x14ac:dyDescent="0.2">
      <c r="A27" s="3">
        <v>44875</v>
      </c>
      <c r="B27" s="4">
        <v>1672.1</v>
      </c>
      <c r="C27" s="1">
        <v>265.5</v>
      </c>
      <c r="D27" s="1">
        <v>18028.2</v>
      </c>
      <c r="E27" s="5">
        <f t="shared" si="1"/>
        <v>-2.2822321989622935E-2</v>
      </c>
      <c r="F27" s="6">
        <f t="shared" si="2"/>
        <v>-3.515625698457777E-2</v>
      </c>
      <c r="G27" s="6">
        <f t="shared" si="3"/>
        <v>-7.1189626676594429E-3</v>
      </c>
      <c r="H27" s="11">
        <f t="shared" si="4"/>
        <v>0.97717767801037703</v>
      </c>
      <c r="I27" s="11">
        <f t="shared" si="5"/>
        <v>0.96484374301542219</v>
      </c>
      <c r="J27" s="11">
        <f t="shared" si="6"/>
        <v>0.99288103733234057</v>
      </c>
      <c r="K27" s="7"/>
      <c r="L27" s="16" t="s">
        <v>12</v>
      </c>
      <c r="M27" s="25">
        <f>((M22*N4)-(N22*M26))/((M22*N4)+(N22*M4)-(M22+N22)*M26)</f>
        <v>-0.30255651329589722</v>
      </c>
      <c r="N27" t="s">
        <v>19</v>
      </c>
    </row>
    <row r="28" spans="1:14" x14ac:dyDescent="0.2">
      <c r="A28" s="3">
        <v>44876</v>
      </c>
      <c r="B28" s="4">
        <v>1615.65</v>
      </c>
      <c r="C28" s="1">
        <v>262.10000000000002</v>
      </c>
      <c r="D28" s="1">
        <v>18349.7</v>
      </c>
      <c r="E28" s="5">
        <f t="shared" si="1"/>
        <v>-3.4342969003734382E-2</v>
      </c>
      <c r="F28" s="6">
        <f t="shared" si="2"/>
        <v>-1.2888730352632799E-2</v>
      </c>
      <c r="G28" s="6">
        <f t="shared" si="3"/>
        <v>1.7676026972224347E-2</v>
      </c>
      <c r="H28" s="11">
        <f t="shared" si="4"/>
        <v>0.96565703099626565</v>
      </c>
      <c r="I28" s="11">
        <f t="shared" si="5"/>
        <v>0.98711126964736717</v>
      </c>
      <c r="J28" s="11">
        <f t="shared" si="6"/>
        <v>1.0176760269722243</v>
      </c>
      <c r="K28" s="7"/>
      <c r="L28" s="16" t="s">
        <v>13</v>
      </c>
      <c r="M28" s="25">
        <f>1-M27</f>
        <v>1.3025565132958972</v>
      </c>
      <c r="N28" t="s">
        <v>20</v>
      </c>
    </row>
    <row r="29" spans="1:14" x14ac:dyDescent="0.2">
      <c r="A29" s="3">
        <v>44879</v>
      </c>
      <c r="B29" s="4">
        <v>1639.45</v>
      </c>
      <c r="C29" s="1">
        <v>273.89999999999998</v>
      </c>
      <c r="D29" s="1">
        <v>18329.150000000001</v>
      </c>
      <c r="E29" s="5">
        <f t="shared" si="1"/>
        <v>1.4623467251992602E-2</v>
      </c>
      <c r="F29" s="6">
        <f t="shared" si="2"/>
        <v>4.4036965939671657E-2</v>
      </c>
      <c r="G29" s="6">
        <f t="shared" si="3"/>
        <v>-1.1205368843472386E-3</v>
      </c>
      <c r="H29" s="11">
        <f t="shared" si="4"/>
        <v>1.0146234672519927</v>
      </c>
      <c r="I29" s="11">
        <f t="shared" si="5"/>
        <v>1.0440369659396715</v>
      </c>
      <c r="J29" s="11">
        <f t="shared" si="6"/>
        <v>0.99887946311565279</v>
      </c>
      <c r="K29" s="7"/>
      <c r="L29" s="16" t="s">
        <v>7</v>
      </c>
      <c r="M29" s="17">
        <f>M27*M2+M28*N2</f>
        <v>2.3431965105924499</v>
      </c>
    </row>
    <row r="30" spans="1:14" x14ac:dyDescent="0.2">
      <c r="A30" s="3">
        <v>44880</v>
      </c>
      <c r="B30" s="4">
        <v>1610.85</v>
      </c>
      <c r="C30" s="1">
        <v>267.7</v>
      </c>
      <c r="D30" s="1">
        <v>18403.400000000001</v>
      </c>
      <c r="E30" s="5">
        <f t="shared" si="1"/>
        <v>-1.7598829744546483E-2</v>
      </c>
      <c r="F30" s="6">
        <f t="shared" si="2"/>
        <v>-2.289612574272561E-2</v>
      </c>
      <c r="G30" s="6">
        <f t="shared" si="3"/>
        <v>4.0427414446846995E-3</v>
      </c>
      <c r="H30" s="11">
        <f t="shared" si="4"/>
        <v>0.98240117025545348</v>
      </c>
      <c r="I30" s="11">
        <f t="shared" si="5"/>
        <v>0.97710387425727441</v>
      </c>
      <c r="J30" s="11">
        <f t="shared" si="6"/>
        <v>1.0040427414446846</v>
      </c>
      <c r="K30" s="7"/>
      <c r="L30" s="16" t="s">
        <v>14</v>
      </c>
      <c r="M30" s="17">
        <f>SQRT((M27^2)*M4+(M28^2)*N4+2*M27*M28*M26)</f>
        <v>0.76781331389035956</v>
      </c>
    </row>
    <row r="31" spans="1:14" x14ac:dyDescent="0.2">
      <c r="A31" s="3">
        <v>44881</v>
      </c>
      <c r="B31" s="4">
        <v>1656.05</v>
      </c>
      <c r="C31" s="1">
        <v>294.10000000000002</v>
      </c>
      <c r="D31" s="1">
        <v>18409.650000000001</v>
      </c>
      <c r="E31" s="5">
        <f t="shared" si="1"/>
        <v>2.7673258753778292E-2</v>
      </c>
      <c r="F31" s="6">
        <f t="shared" si="2"/>
        <v>9.4052895033642545E-2</v>
      </c>
      <c r="G31" s="6">
        <f t="shared" si="3"/>
        <v>3.3955350399116779E-4</v>
      </c>
      <c r="H31" s="11">
        <f t="shared" si="4"/>
        <v>1.0276732587537782</v>
      </c>
      <c r="I31" s="11">
        <f t="shared" si="5"/>
        <v>1.0940528950336426</v>
      </c>
      <c r="J31" s="11">
        <f t="shared" si="6"/>
        <v>1.0003395535039912</v>
      </c>
      <c r="K31" s="7"/>
      <c r="L31" s="16" t="s">
        <v>15</v>
      </c>
      <c r="M31" s="25">
        <f>(M29-M8)/M30</f>
        <v>2.9866589561638008</v>
      </c>
    </row>
    <row r="32" spans="1:14" x14ac:dyDescent="0.2">
      <c r="A32" s="3">
        <v>44882</v>
      </c>
      <c r="B32" s="4">
        <v>1582.95</v>
      </c>
      <c r="C32" s="1">
        <v>309.05</v>
      </c>
      <c r="D32" s="1">
        <v>18343.900000000001</v>
      </c>
      <c r="E32" s="5">
        <f t="shared" si="1"/>
        <v>-4.5145053940904373E-2</v>
      </c>
      <c r="F32" s="6">
        <f t="shared" si="2"/>
        <v>4.9583230545332979E-2</v>
      </c>
      <c r="G32" s="6">
        <f t="shared" si="3"/>
        <v>-3.5778894904250048E-3</v>
      </c>
      <c r="H32" s="11">
        <f t="shared" si="4"/>
        <v>0.9548549460590956</v>
      </c>
      <c r="I32" s="11">
        <f t="shared" si="5"/>
        <v>1.049583230545333</v>
      </c>
      <c r="J32" s="11">
        <f t="shared" si="6"/>
        <v>0.99642211050957497</v>
      </c>
      <c r="K32" s="7"/>
    </row>
    <row r="33" spans="1:20" x14ac:dyDescent="0.2">
      <c r="A33" s="3">
        <v>44883</v>
      </c>
      <c r="B33" s="4">
        <v>1592.4</v>
      </c>
      <c r="C33" s="1">
        <v>320.3</v>
      </c>
      <c r="D33" s="1">
        <v>18307.650000000001</v>
      </c>
      <c r="E33" s="5">
        <f t="shared" si="1"/>
        <v>5.9521173409532776E-3</v>
      </c>
      <c r="F33" s="6">
        <f t="shared" si="2"/>
        <v>3.5754980509830163E-2</v>
      </c>
      <c r="G33" s="6">
        <f t="shared" si="3"/>
        <v>-1.9780888841003656E-3</v>
      </c>
      <c r="H33" s="11">
        <f t="shared" si="4"/>
        <v>1.0059521173409534</v>
      </c>
      <c r="I33" s="11">
        <f t="shared" si="5"/>
        <v>1.0357549805098301</v>
      </c>
      <c r="J33" s="11">
        <f t="shared" si="6"/>
        <v>0.99802191111589966</v>
      </c>
      <c r="K33" s="7"/>
    </row>
    <row r="34" spans="1:20" x14ac:dyDescent="0.2">
      <c r="A34" s="3">
        <v>44886</v>
      </c>
      <c r="B34" s="4">
        <v>1631.75</v>
      </c>
      <c r="C34" s="1">
        <v>312.14999999999998</v>
      </c>
      <c r="D34" s="1">
        <v>18159.95</v>
      </c>
      <c r="E34" s="5">
        <f t="shared" si="1"/>
        <v>2.44107463891646E-2</v>
      </c>
      <c r="F34" s="6">
        <f t="shared" si="2"/>
        <v>-2.5774215107359458E-2</v>
      </c>
      <c r="G34" s="6">
        <f t="shared" si="3"/>
        <v>-8.100385417505962E-3</v>
      </c>
      <c r="H34" s="11">
        <f t="shared" si="4"/>
        <v>1.0244107463891645</v>
      </c>
      <c r="I34" s="11">
        <f t="shared" si="5"/>
        <v>0.97422578489264056</v>
      </c>
      <c r="J34" s="11">
        <f t="shared" si="6"/>
        <v>0.99189961458249409</v>
      </c>
      <c r="K34" s="7"/>
      <c r="L34" s="15" t="s">
        <v>17</v>
      </c>
      <c r="M34" s="15"/>
      <c r="N34" s="15"/>
    </row>
    <row r="35" spans="1:20" x14ac:dyDescent="0.2">
      <c r="A35" s="3">
        <v>44887</v>
      </c>
      <c r="B35" s="4">
        <v>1699.15</v>
      </c>
      <c r="C35" s="1">
        <v>312.55</v>
      </c>
      <c r="D35" s="1">
        <v>18244.2</v>
      </c>
      <c r="E35" s="5">
        <f t="shared" si="1"/>
        <v>4.0475067487298469E-2</v>
      </c>
      <c r="F35" s="6">
        <f t="shared" si="2"/>
        <v>1.2806148700683132E-3</v>
      </c>
      <c r="G35" s="6">
        <f t="shared" si="3"/>
        <v>4.6286014321959227E-3</v>
      </c>
      <c r="H35" s="11">
        <f t="shared" si="4"/>
        <v>1.0404750674872985</v>
      </c>
      <c r="I35" s="11">
        <f t="shared" si="5"/>
        <v>1.0012806148700684</v>
      </c>
      <c r="J35" s="11">
        <f t="shared" si="6"/>
        <v>1.0046286014321959</v>
      </c>
      <c r="K35" s="7"/>
      <c r="L35" s="30" t="s">
        <v>34</v>
      </c>
      <c r="M35" s="30"/>
      <c r="N35" s="30"/>
      <c r="O35" s="30"/>
      <c r="P35" s="30"/>
      <c r="Q35" s="30"/>
      <c r="R35" s="30"/>
      <c r="S35" s="30"/>
      <c r="T35" s="2"/>
    </row>
    <row r="36" spans="1:20" x14ac:dyDescent="0.2">
      <c r="A36" s="3">
        <v>44888</v>
      </c>
      <c r="B36" s="4">
        <v>1683.4</v>
      </c>
      <c r="C36" s="1">
        <v>308.85000000000002</v>
      </c>
      <c r="D36" s="1">
        <v>18267.25</v>
      </c>
      <c r="E36" s="5">
        <f t="shared" si="1"/>
        <v>-9.3125682251494618E-3</v>
      </c>
      <c r="F36" s="6">
        <f t="shared" si="2"/>
        <v>-1.1908734235913151E-2</v>
      </c>
      <c r="G36" s="6">
        <f t="shared" si="3"/>
        <v>1.2626177849523763E-3</v>
      </c>
      <c r="H36" s="11">
        <f t="shared" si="4"/>
        <v>0.99068743177485052</v>
      </c>
      <c r="I36" s="11">
        <f t="shared" si="5"/>
        <v>0.9880912657640869</v>
      </c>
      <c r="J36" s="11">
        <f t="shared" si="6"/>
        <v>1.0012626177849524</v>
      </c>
      <c r="K36" s="7"/>
      <c r="L36" s="30" t="s">
        <v>31</v>
      </c>
      <c r="M36" s="30"/>
      <c r="N36" s="30"/>
      <c r="O36" s="30"/>
      <c r="P36" s="30"/>
      <c r="Q36" s="30"/>
      <c r="R36" s="30"/>
      <c r="S36" s="30"/>
      <c r="T36" s="30"/>
    </row>
    <row r="37" spans="1:20" x14ac:dyDescent="0.2">
      <c r="A37" s="3">
        <v>44889</v>
      </c>
      <c r="B37" s="4">
        <v>1674.35</v>
      </c>
      <c r="C37" s="1">
        <v>302.95</v>
      </c>
      <c r="D37" s="1">
        <v>18484.099999999999</v>
      </c>
      <c r="E37" s="5">
        <f t="shared" si="1"/>
        <v>-5.3905275344525239E-3</v>
      </c>
      <c r="F37" s="6">
        <f t="shared" si="2"/>
        <v>-1.9287946750910237E-2</v>
      </c>
      <c r="G37" s="6">
        <f t="shared" si="3"/>
        <v>1.1801063995242344E-2</v>
      </c>
      <c r="H37" s="11">
        <f t="shared" si="4"/>
        <v>0.99460947246554743</v>
      </c>
      <c r="I37" s="11">
        <f t="shared" si="5"/>
        <v>0.98071205324908972</v>
      </c>
      <c r="J37" s="11">
        <f t="shared" si="6"/>
        <v>1.0118010639952424</v>
      </c>
      <c r="K37" s="7"/>
      <c r="L37" s="30" t="s">
        <v>32</v>
      </c>
      <c r="M37" s="30"/>
      <c r="N37" s="30"/>
      <c r="O37" s="30"/>
      <c r="P37" s="30"/>
      <c r="Q37" s="30"/>
      <c r="R37" s="30"/>
      <c r="S37" s="30"/>
      <c r="T37" s="30"/>
    </row>
    <row r="38" spans="1:20" x14ac:dyDescent="0.2">
      <c r="A38" s="3">
        <v>44890</v>
      </c>
      <c r="B38" s="4">
        <v>1641.05</v>
      </c>
      <c r="C38" s="1">
        <v>322.89999999999998</v>
      </c>
      <c r="D38" s="1">
        <v>18512.75</v>
      </c>
      <c r="E38" s="5">
        <f t="shared" si="1"/>
        <v>-2.0088749391028199E-2</v>
      </c>
      <c r="F38" s="6">
        <f t="shared" si="2"/>
        <v>6.3774902373231537E-2</v>
      </c>
      <c r="G38" s="6">
        <f t="shared" si="3"/>
        <v>1.548780813877488E-3</v>
      </c>
      <c r="H38" s="11">
        <f t="shared" si="4"/>
        <v>0.97991125060897177</v>
      </c>
      <c r="I38" s="11">
        <f t="shared" si="5"/>
        <v>1.0637749023732315</v>
      </c>
      <c r="J38" s="11">
        <f t="shared" si="6"/>
        <v>1.0015487808138774</v>
      </c>
      <c r="K38" s="7"/>
      <c r="L38" s="30" t="s">
        <v>33</v>
      </c>
      <c r="M38" s="30"/>
      <c r="N38" s="30"/>
      <c r="O38" s="30"/>
      <c r="P38" s="30"/>
      <c r="Q38" s="30"/>
      <c r="R38" s="30"/>
      <c r="S38" s="30"/>
      <c r="T38" s="30"/>
    </row>
    <row r="39" spans="1:20" x14ac:dyDescent="0.2">
      <c r="A39" s="3">
        <v>44893</v>
      </c>
      <c r="B39" s="4">
        <v>1634.65</v>
      </c>
      <c r="C39" s="1">
        <v>318.10000000000002</v>
      </c>
      <c r="D39" s="1">
        <v>18562.75</v>
      </c>
      <c r="E39" s="5">
        <f t="shared" si="1"/>
        <v>-3.9075667145989689E-3</v>
      </c>
      <c r="F39" s="6">
        <f t="shared" si="2"/>
        <v>-1.4976879009131007E-2</v>
      </c>
      <c r="G39" s="6">
        <f t="shared" si="3"/>
        <v>2.6972005940332764E-3</v>
      </c>
      <c r="H39" s="11">
        <f t="shared" si="4"/>
        <v>0.99609243328540098</v>
      </c>
      <c r="I39" s="11">
        <f t="shared" si="5"/>
        <v>0.98502312099086897</v>
      </c>
      <c r="J39" s="11">
        <f t="shared" si="6"/>
        <v>1.0026972005940333</v>
      </c>
      <c r="K39" s="7"/>
    </row>
    <row r="40" spans="1:20" x14ac:dyDescent="0.2">
      <c r="A40" s="3">
        <v>44894</v>
      </c>
      <c r="B40" s="4">
        <v>1667.45</v>
      </c>
      <c r="C40" s="1">
        <v>309.14999999999998</v>
      </c>
      <c r="D40" s="1">
        <v>18618.05</v>
      </c>
      <c r="E40" s="5">
        <f t="shared" si="1"/>
        <v>1.9866799195327172E-2</v>
      </c>
      <c r="F40" s="6">
        <f t="shared" si="2"/>
        <v>-2.8539202750520881E-2</v>
      </c>
      <c r="G40" s="6">
        <f t="shared" si="3"/>
        <v>2.9746557780997683E-3</v>
      </c>
      <c r="H40" s="11">
        <f t="shared" si="4"/>
        <v>1.0198667991953272</v>
      </c>
      <c r="I40" s="11">
        <f t="shared" si="5"/>
        <v>0.97146079724947909</v>
      </c>
      <c r="J40" s="11">
        <f t="shared" si="6"/>
        <v>1.0029746557780999</v>
      </c>
      <c r="K40" s="7"/>
    </row>
    <row r="41" spans="1:20" x14ac:dyDescent="0.2">
      <c r="A41" s="3">
        <v>44895</v>
      </c>
      <c r="B41" s="4">
        <v>1679.55</v>
      </c>
      <c r="C41" s="1">
        <v>316.45</v>
      </c>
      <c r="D41" s="1">
        <v>18758.349999999999</v>
      </c>
      <c r="E41" s="5">
        <f t="shared" si="1"/>
        <v>7.2303870415924339E-3</v>
      </c>
      <c r="F41" s="6">
        <f t="shared" si="2"/>
        <v>2.3338655216736743E-2</v>
      </c>
      <c r="G41" s="6">
        <f t="shared" si="3"/>
        <v>7.5074463545009001E-3</v>
      </c>
      <c r="H41" s="11">
        <f t="shared" si="4"/>
        <v>1.0072303870415924</v>
      </c>
      <c r="I41" s="11">
        <f t="shared" si="5"/>
        <v>1.0233386552167367</v>
      </c>
      <c r="J41" s="11">
        <f t="shared" si="6"/>
        <v>1.0075074463545008</v>
      </c>
      <c r="K41" s="7"/>
    </row>
    <row r="42" spans="1:20" x14ac:dyDescent="0.2">
      <c r="A42" s="3">
        <v>44896</v>
      </c>
      <c r="B42" s="4">
        <v>1690.55</v>
      </c>
      <c r="C42" s="1">
        <v>312.25</v>
      </c>
      <c r="D42" s="1">
        <v>18812.5</v>
      </c>
      <c r="E42" s="5">
        <f t="shared" si="1"/>
        <v>6.5280193844433291E-3</v>
      </c>
      <c r="F42" s="6">
        <f t="shared" si="2"/>
        <v>-1.3361102215627261E-2</v>
      </c>
      <c r="G42" s="6">
        <f t="shared" si="3"/>
        <v>2.8825558908002974E-3</v>
      </c>
      <c r="H42" s="11">
        <f t="shared" si="4"/>
        <v>1.0065280193844433</v>
      </c>
      <c r="I42" s="11">
        <f t="shared" si="5"/>
        <v>0.98663889778437275</v>
      </c>
      <c r="J42" s="11">
        <f t="shared" si="6"/>
        <v>1.0028825558908003</v>
      </c>
      <c r="K42" s="7"/>
    </row>
    <row r="43" spans="1:20" x14ac:dyDescent="0.2">
      <c r="A43" s="3">
        <v>44897</v>
      </c>
      <c r="B43" s="4">
        <v>1721.55</v>
      </c>
      <c r="C43" s="1">
        <v>316.64999999999998</v>
      </c>
      <c r="D43" s="1">
        <v>18696.099999999999</v>
      </c>
      <c r="E43" s="5">
        <f t="shared" si="1"/>
        <v>1.8171128036027991E-2</v>
      </c>
      <c r="F43" s="6">
        <f t="shared" si="2"/>
        <v>1.3992913956752139E-2</v>
      </c>
      <c r="G43" s="6">
        <f t="shared" si="3"/>
        <v>-6.2065965491442813E-3</v>
      </c>
      <c r="H43" s="11">
        <f t="shared" si="4"/>
        <v>1.0181711280360279</v>
      </c>
      <c r="I43" s="11">
        <f t="shared" si="5"/>
        <v>1.0139929139567521</v>
      </c>
      <c r="J43" s="11">
        <f t="shared" si="6"/>
        <v>0.99379340345085576</v>
      </c>
      <c r="K43" s="7"/>
    </row>
    <row r="44" spans="1:20" x14ac:dyDescent="0.2">
      <c r="A44" s="3">
        <v>44900</v>
      </c>
      <c r="B44" s="4">
        <v>1718.8</v>
      </c>
      <c r="C44" s="1">
        <v>315.55</v>
      </c>
      <c r="D44" s="1">
        <v>18701.05</v>
      </c>
      <c r="E44" s="5">
        <f t="shared" si="1"/>
        <v>-1.5986748939470384E-3</v>
      </c>
      <c r="F44" s="6">
        <f t="shared" si="2"/>
        <v>-3.4799149321906968E-3</v>
      </c>
      <c r="G44" s="6">
        <f t="shared" si="3"/>
        <v>2.6472605687367874E-4</v>
      </c>
      <c r="H44" s="11">
        <f t="shared" si="4"/>
        <v>0.99840132510605295</v>
      </c>
      <c r="I44" s="11">
        <f t="shared" si="5"/>
        <v>0.99652008506780931</v>
      </c>
      <c r="J44" s="11">
        <f t="shared" si="6"/>
        <v>1.0002647260568738</v>
      </c>
      <c r="K44" s="7"/>
    </row>
    <row r="45" spans="1:20" x14ac:dyDescent="0.2">
      <c r="A45" s="3">
        <v>44901</v>
      </c>
      <c r="B45" s="4">
        <v>1716.25</v>
      </c>
      <c r="C45" s="1">
        <v>313.14999999999998</v>
      </c>
      <c r="D45" s="1">
        <v>18642.75</v>
      </c>
      <c r="E45" s="5">
        <f t="shared" si="1"/>
        <v>-1.4846948186591779E-3</v>
      </c>
      <c r="F45" s="6">
        <f t="shared" si="2"/>
        <v>-7.6348390588267543E-3</v>
      </c>
      <c r="G45" s="6">
        <f t="shared" si="3"/>
        <v>-3.1223414523407593E-3</v>
      </c>
      <c r="H45" s="11">
        <f t="shared" si="4"/>
        <v>0.9985153051813408</v>
      </c>
      <c r="I45" s="11">
        <f t="shared" si="5"/>
        <v>0.99236516094117322</v>
      </c>
      <c r="J45" s="11">
        <f t="shared" si="6"/>
        <v>0.9968776585476592</v>
      </c>
      <c r="K45" s="7"/>
    </row>
    <row r="46" spans="1:20" x14ac:dyDescent="0.2">
      <c r="A46" s="3">
        <v>44902</v>
      </c>
      <c r="B46" s="4">
        <v>1734.3</v>
      </c>
      <c r="C46" s="1">
        <v>307.60000000000002</v>
      </c>
      <c r="D46" s="1">
        <v>18560.5</v>
      </c>
      <c r="E46" s="5">
        <f t="shared" si="1"/>
        <v>1.0462195674359256E-2</v>
      </c>
      <c r="F46" s="6">
        <f t="shared" si="2"/>
        <v>-1.7882071339932842E-2</v>
      </c>
      <c r="G46" s="6">
        <f t="shared" si="3"/>
        <v>-4.4216639141222676E-3</v>
      </c>
      <c r="H46" s="11">
        <f t="shared" si="4"/>
        <v>1.0104621956743594</v>
      </c>
      <c r="I46" s="11">
        <f t="shared" si="5"/>
        <v>0.9821179286600672</v>
      </c>
      <c r="J46" s="11">
        <f t="shared" si="6"/>
        <v>0.99557833608587776</v>
      </c>
      <c r="K46" s="7"/>
    </row>
    <row r="47" spans="1:20" x14ac:dyDescent="0.2">
      <c r="A47" s="3">
        <v>44903</v>
      </c>
      <c r="B47" s="4">
        <v>1718.25</v>
      </c>
      <c r="C47" s="1">
        <v>310.5</v>
      </c>
      <c r="D47" s="1">
        <v>18609.349999999999</v>
      </c>
      <c r="E47" s="5">
        <f t="shared" si="1"/>
        <v>-9.2975427548255222E-3</v>
      </c>
      <c r="F47" s="6">
        <f t="shared" si="2"/>
        <v>9.3836637420445252E-3</v>
      </c>
      <c r="G47" s="6">
        <f t="shared" si="3"/>
        <v>2.6284759354648821E-3</v>
      </c>
      <c r="H47" s="11">
        <f t="shared" si="4"/>
        <v>0.99070245724517447</v>
      </c>
      <c r="I47" s="11">
        <f t="shared" si="5"/>
        <v>1.0093836637420446</v>
      </c>
      <c r="J47" s="11">
        <f t="shared" si="6"/>
        <v>1.0026284759354649</v>
      </c>
      <c r="K47" s="7"/>
    </row>
    <row r="48" spans="1:20" x14ac:dyDescent="0.2">
      <c r="A48" s="3">
        <v>44904</v>
      </c>
      <c r="B48" s="4">
        <v>1716.5</v>
      </c>
      <c r="C48" s="1">
        <v>298.25</v>
      </c>
      <c r="D48" s="1">
        <v>18496.599999999999</v>
      </c>
      <c r="E48" s="5">
        <f t="shared" si="1"/>
        <v>-1.0189971039678775E-3</v>
      </c>
      <c r="F48" s="6">
        <f t="shared" si="2"/>
        <v>-4.0251840395507915E-2</v>
      </c>
      <c r="G48" s="6">
        <f t="shared" si="3"/>
        <v>-6.0772111756395393E-3</v>
      </c>
      <c r="H48" s="11">
        <f t="shared" si="4"/>
        <v>0.99898100289603209</v>
      </c>
      <c r="I48" s="11">
        <f t="shared" si="5"/>
        <v>0.95974815960449211</v>
      </c>
      <c r="J48" s="11">
        <f t="shared" si="6"/>
        <v>0.99392278882436047</v>
      </c>
      <c r="K48" s="7"/>
    </row>
    <row r="49" spans="1:11" x14ac:dyDescent="0.2">
      <c r="A49" s="3">
        <v>44907</v>
      </c>
      <c r="B49" s="4">
        <v>1729.75</v>
      </c>
      <c r="C49" s="1">
        <v>289.2</v>
      </c>
      <c r="D49" s="1">
        <v>18497.150000000001</v>
      </c>
      <c r="E49" s="5">
        <f t="shared" si="1"/>
        <v>7.6895554811737613E-3</v>
      </c>
      <c r="F49" s="6">
        <f t="shared" si="2"/>
        <v>-3.0813570693415945E-2</v>
      </c>
      <c r="G49" s="6">
        <f t="shared" si="3"/>
        <v>2.9734752494251067E-5</v>
      </c>
      <c r="H49" s="11">
        <f t="shared" si="4"/>
        <v>1.0076895554811738</v>
      </c>
      <c r="I49" s="11">
        <f t="shared" si="5"/>
        <v>0.96918642930658405</v>
      </c>
      <c r="J49" s="11">
        <f t="shared" si="6"/>
        <v>1.0000297347524942</v>
      </c>
      <c r="K49" s="7"/>
    </row>
    <row r="50" spans="1:11" x14ac:dyDescent="0.2">
      <c r="A50" s="3">
        <v>44908</v>
      </c>
      <c r="B50" s="4">
        <v>1728.2</v>
      </c>
      <c r="C50" s="1">
        <v>291.75</v>
      </c>
      <c r="D50" s="1">
        <v>18608</v>
      </c>
      <c r="E50" s="5">
        <f t="shared" si="1"/>
        <v>-8.9648497162146212E-4</v>
      </c>
      <c r="F50" s="6">
        <f t="shared" si="2"/>
        <v>8.7787808820557131E-3</v>
      </c>
      <c r="G50" s="6">
        <f t="shared" si="3"/>
        <v>5.9749296136281512E-3</v>
      </c>
      <c r="H50" s="11">
        <f t="shared" si="4"/>
        <v>0.99910351502837857</v>
      </c>
      <c r="I50" s="11">
        <f t="shared" si="5"/>
        <v>1.0087787808820556</v>
      </c>
      <c r="J50" s="11">
        <f t="shared" si="6"/>
        <v>1.0059749296136282</v>
      </c>
      <c r="K50" s="7"/>
    </row>
    <row r="51" spans="1:11" x14ac:dyDescent="0.2">
      <c r="A51" s="3">
        <v>44909</v>
      </c>
      <c r="B51" s="4">
        <v>1704.15</v>
      </c>
      <c r="C51" s="1">
        <v>293.3</v>
      </c>
      <c r="D51" s="1">
        <v>18660.3</v>
      </c>
      <c r="E51" s="5">
        <f t="shared" si="1"/>
        <v>-1.4013951723275714E-2</v>
      </c>
      <c r="F51" s="6">
        <f t="shared" si="2"/>
        <v>5.2987048167400467E-3</v>
      </c>
      <c r="G51" s="6">
        <f t="shared" si="3"/>
        <v>2.8066766840707338E-3</v>
      </c>
      <c r="H51" s="11">
        <f t="shared" si="4"/>
        <v>0.98598604827672431</v>
      </c>
      <c r="I51" s="11">
        <f t="shared" si="5"/>
        <v>1.0052987048167401</v>
      </c>
      <c r="J51" s="11">
        <f t="shared" si="6"/>
        <v>1.0028066766840706</v>
      </c>
      <c r="K51" s="7"/>
    </row>
    <row r="52" spans="1:11" x14ac:dyDescent="0.2">
      <c r="A52" s="3">
        <v>44910</v>
      </c>
      <c r="B52" s="4">
        <v>1655.9</v>
      </c>
      <c r="C52" s="1">
        <v>288.7</v>
      </c>
      <c r="D52" s="1">
        <v>18414.900000000001</v>
      </c>
      <c r="E52" s="5">
        <f t="shared" si="1"/>
        <v>-2.8721785035584674E-2</v>
      </c>
      <c r="F52" s="6">
        <f t="shared" si="2"/>
        <v>-1.5807889314516065E-2</v>
      </c>
      <c r="G52" s="6">
        <f t="shared" si="3"/>
        <v>-1.3238152933783446E-2</v>
      </c>
      <c r="H52" s="11">
        <f t="shared" si="4"/>
        <v>0.97127821496441535</v>
      </c>
      <c r="I52" s="11">
        <f t="shared" si="5"/>
        <v>0.98419211068548396</v>
      </c>
      <c r="J52" s="11">
        <f t="shared" si="6"/>
        <v>0.9867618470662165</v>
      </c>
      <c r="K52" s="7"/>
    </row>
    <row r="53" spans="1:11" x14ac:dyDescent="0.2">
      <c r="A53" s="3">
        <v>44911</v>
      </c>
      <c r="B53" s="4">
        <v>1605.5</v>
      </c>
      <c r="C53" s="1">
        <v>282.35000000000002</v>
      </c>
      <c r="D53" s="1">
        <v>18269</v>
      </c>
      <c r="E53" s="5">
        <f t="shared" si="1"/>
        <v>-3.090943311886998E-2</v>
      </c>
      <c r="F53" s="6">
        <f t="shared" si="2"/>
        <v>-2.2240650550043626E-2</v>
      </c>
      <c r="G53" s="6">
        <f t="shared" si="3"/>
        <v>-7.9544851721632479E-3</v>
      </c>
      <c r="H53" s="11">
        <f t="shared" si="4"/>
        <v>0.96909056688113004</v>
      </c>
      <c r="I53" s="11">
        <f t="shared" si="5"/>
        <v>0.97775934944995635</v>
      </c>
      <c r="J53" s="11">
        <f t="shared" si="6"/>
        <v>0.99204551482783676</v>
      </c>
      <c r="K53" s="7"/>
    </row>
    <row r="54" spans="1:11" x14ac:dyDescent="0.2">
      <c r="A54" s="3">
        <v>44914</v>
      </c>
      <c r="B54" s="4">
        <v>1607.6</v>
      </c>
      <c r="C54" s="1">
        <v>283.14999999999998</v>
      </c>
      <c r="D54" s="1">
        <v>18420.45</v>
      </c>
      <c r="E54" s="5">
        <f t="shared" si="1"/>
        <v>1.3071490454774489E-3</v>
      </c>
      <c r="F54" s="6">
        <f t="shared" si="2"/>
        <v>2.8293564409680801E-3</v>
      </c>
      <c r="G54" s="6">
        <f t="shared" si="3"/>
        <v>8.2558261417479597E-3</v>
      </c>
      <c r="H54" s="11">
        <f t="shared" si="4"/>
        <v>1.0013071490454775</v>
      </c>
      <c r="I54" s="11">
        <f t="shared" si="5"/>
        <v>1.002829356440968</v>
      </c>
      <c r="J54" s="11">
        <f t="shared" si="6"/>
        <v>1.008255826141748</v>
      </c>
      <c r="K54" s="7"/>
    </row>
    <row r="55" spans="1:11" x14ac:dyDescent="0.2">
      <c r="A55" s="3">
        <v>44915</v>
      </c>
      <c r="B55" s="4">
        <v>1673.95</v>
      </c>
      <c r="C55" s="1">
        <v>287.14999999999998</v>
      </c>
      <c r="D55" s="1">
        <v>18385.3</v>
      </c>
      <c r="E55" s="5">
        <f t="shared" si="1"/>
        <v>4.0443719450044199E-2</v>
      </c>
      <c r="F55" s="6">
        <f t="shared" si="2"/>
        <v>1.4027934750491472E-2</v>
      </c>
      <c r="G55" s="6">
        <f t="shared" si="3"/>
        <v>-1.9100282258184755E-3</v>
      </c>
      <c r="H55" s="11">
        <f t="shared" si="4"/>
        <v>1.0404437194500442</v>
      </c>
      <c r="I55" s="11">
        <f t="shared" si="5"/>
        <v>1.0140279347504915</v>
      </c>
      <c r="J55" s="11">
        <f t="shared" si="6"/>
        <v>0.99808997177418157</v>
      </c>
      <c r="K55" s="7"/>
    </row>
    <row r="56" spans="1:11" x14ac:dyDescent="0.2">
      <c r="A56" s="3">
        <v>44916</v>
      </c>
      <c r="B56" s="4">
        <v>1615.9</v>
      </c>
      <c r="C56" s="1">
        <v>269.5</v>
      </c>
      <c r="D56" s="1">
        <v>18199.099999999999</v>
      </c>
      <c r="E56" s="5">
        <f t="shared" si="1"/>
        <v>-3.5294026046887854E-2</v>
      </c>
      <c r="F56" s="6">
        <f t="shared" si="2"/>
        <v>-6.34363369612536E-2</v>
      </c>
      <c r="G56" s="6">
        <f t="shared" si="3"/>
        <v>-1.0179289959781981E-2</v>
      </c>
      <c r="H56" s="11">
        <f t="shared" si="4"/>
        <v>0.96470597395311219</v>
      </c>
      <c r="I56" s="11">
        <f t="shared" si="5"/>
        <v>0.93656366303874639</v>
      </c>
      <c r="J56" s="11">
        <f t="shared" si="6"/>
        <v>0.98982071004021799</v>
      </c>
      <c r="K56" s="7"/>
    </row>
    <row r="57" spans="1:11" x14ac:dyDescent="0.2">
      <c r="A57" s="3">
        <v>44917</v>
      </c>
      <c r="B57" s="4">
        <v>1672.55</v>
      </c>
      <c r="C57" s="1">
        <v>263.95</v>
      </c>
      <c r="D57" s="1">
        <v>18127.349999999999</v>
      </c>
      <c r="E57" s="5">
        <f t="shared" si="1"/>
        <v>3.445733094354201E-2</v>
      </c>
      <c r="F57" s="6">
        <f t="shared" si="2"/>
        <v>-2.0808699079426621E-2</v>
      </c>
      <c r="G57" s="6">
        <f t="shared" si="3"/>
        <v>-3.950294801933504E-3</v>
      </c>
      <c r="H57" s="11">
        <f t="shared" si="4"/>
        <v>1.0344573309435421</v>
      </c>
      <c r="I57" s="11">
        <f t="shared" si="5"/>
        <v>0.97919130092057338</v>
      </c>
      <c r="J57" s="11">
        <f t="shared" si="6"/>
        <v>0.99604970519806646</v>
      </c>
      <c r="K57" s="7"/>
    </row>
    <row r="58" spans="1:11" x14ac:dyDescent="0.2">
      <c r="A58" s="3">
        <v>44918</v>
      </c>
      <c r="B58" s="4">
        <v>1614.75</v>
      </c>
      <c r="C58" s="1">
        <v>242.55</v>
      </c>
      <c r="D58" s="1">
        <v>17806.8</v>
      </c>
      <c r="E58" s="5">
        <f t="shared" si="1"/>
        <v>-3.5169262009162081E-2</v>
      </c>
      <c r="F58" s="6">
        <f t="shared" si="2"/>
        <v>-8.4551816578399663E-2</v>
      </c>
      <c r="G58" s="6">
        <f t="shared" si="3"/>
        <v>-1.7841440690702759E-2</v>
      </c>
      <c r="H58" s="11">
        <f t="shared" si="4"/>
        <v>0.96483073799083796</v>
      </c>
      <c r="I58" s="11">
        <f t="shared" si="5"/>
        <v>0.91544818342160039</v>
      </c>
      <c r="J58" s="11">
        <f t="shared" si="6"/>
        <v>0.98215855930929719</v>
      </c>
      <c r="K58" s="7"/>
    </row>
    <row r="59" spans="1:11" x14ac:dyDescent="0.2">
      <c r="A59" s="3">
        <v>44921</v>
      </c>
      <c r="B59" s="4">
        <v>1637.85</v>
      </c>
      <c r="C59" s="1">
        <v>256</v>
      </c>
      <c r="D59" s="1">
        <v>18014.599999999999</v>
      </c>
      <c r="E59" s="5">
        <f t="shared" si="1"/>
        <v>1.4204260215602853E-2</v>
      </c>
      <c r="F59" s="6">
        <f t="shared" si="2"/>
        <v>5.3969569788336898E-2</v>
      </c>
      <c r="G59" s="6">
        <f t="shared" si="3"/>
        <v>1.1602133416483444E-2</v>
      </c>
      <c r="H59" s="11">
        <f t="shared" si="4"/>
        <v>1.0142042602156029</v>
      </c>
      <c r="I59" s="11">
        <f t="shared" si="5"/>
        <v>1.0539695697883369</v>
      </c>
      <c r="J59" s="11">
        <f t="shared" si="6"/>
        <v>1.0116021334164835</v>
      </c>
      <c r="K59" s="7"/>
    </row>
    <row r="60" spans="1:11" x14ac:dyDescent="0.2">
      <c r="A60" s="3">
        <v>44922</v>
      </c>
      <c r="B60" s="4">
        <v>1637.75</v>
      </c>
      <c r="C60" s="1">
        <v>268</v>
      </c>
      <c r="D60" s="1">
        <v>18132.3</v>
      </c>
      <c r="E60" s="5">
        <f t="shared" si="1"/>
        <v>-6.1057516199121176E-5</v>
      </c>
      <c r="F60" s="6">
        <f t="shared" si="2"/>
        <v>4.5809536031294201E-2</v>
      </c>
      <c r="G60" s="6">
        <f t="shared" si="3"/>
        <v>6.5123380415187272E-3</v>
      </c>
      <c r="H60" s="11">
        <f t="shared" si="4"/>
        <v>0.99993894248380089</v>
      </c>
      <c r="I60" s="11">
        <f t="shared" si="5"/>
        <v>1.0458095360312942</v>
      </c>
      <c r="J60" s="11">
        <f t="shared" si="6"/>
        <v>1.0065123380415186</v>
      </c>
      <c r="K60" s="7"/>
    </row>
    <row r="61" spans="1:11" x14ac:dyDescent="0.2">
      <c r="A61" s="3">
        <v>44923</v>
      </c>
      <c r="B61" s="4">
        <v>1653.45</v>
      </c>
      <c r="C61" s="1">
        <v>267.39999999999998</v>
      </c>
      <c r="D61" s="1">
        <v>18122.5</v>
      </c>
      <c r="E61" s="5">
        <f t="shared" si="1"/>
        <v>9.5406654654484613E-3</v>
      </c>
      <c r="F61" s="6">
        <f t="shared" si="2"/>
        <v>-2.2413158430139818E-3</v>
      </c>
      <c r="G61" s="6">
        <f t="shared" si="3"/>
        <v>-5.4061808305026044E-4</v>
      </c>
      <c r="H61" s="11">
        <f t="shared" si="4"/>
        <v>1.0095406654654484</v>
      </c>
      <c r="I61" s="11">
        <f t="shared" si="5"/>
        <v>0.99775868415698599</v>
      </c>
      <c r="J61" s="11">
        <f t="shared" si="6"/>
        <v>0.99945938191694972</v>
      </c>
      <c r="K61" s="7"/>
    </row>
    <row r="62" spans="1:11" x14ac:dyDescent="0.2">
      <c r="A62" s="3">
        <v>44924</v>
      </c>
      <c r="B62" s="4">
        <v>1534.45</v>
      </c>
      <c r="C62" s="1">
        <v>277.2</v>
      </c>
      <c r="D62" s="1">
        <v>18191</v>
      </c>
      <c r="E62" s="5">
        <f t="shared" si="1"/>
        <v>-7.4692003452061881E-2</v>
      </c>
      <c r="F62" s="6">
        <f t="shared" si="2"/>
        <v>3.5993602647905451E-2</v>
      </c>
      <c r="G62" s="6">
        <f t="shared" si="3"/>
        <v>3.7727060871833766E-3</v>
      </c>
      <c r="H62" s="11">
        <f t="shared" si="4"/>
        <v>0.92530799654793816</v>
      </c>
      <c r="I62" s="11">
        <f t="shared" si="5"/>
        <v>1.0359936026479055</v>
      </c>
      <c r="J62" s="11">
        <f t="shared" si="6"/>
        <v>1.0037727060871833</v>
      </c>
      <c r="K62" s="7"/>
    </row>
    <row r="63" spans="1:11" x14ac:dyDescent="0.2">
      <c r="A63" s="3">
        <v>44925</v>
      </c>
      <c r="B63" s="4">
        <v>1584.6</v>
      </c>
      <c r="C63" s="1">
        <v>281</v>
      </c>
      <c r="D63" s="1">
        <v>18105.3</v>
      </c>
      <c r="E63" s="5">
        <f t="shared" si="1"/>
        <v>3.2159998905769212E-2</v>
      </c>
      <c r="F63" s="6">
        <f t="shared" si="2"/>
        <v>1.361540201799767E-2</v>
      </c>
      <c r="G63" s="6">
        <f t="shared" si="3"/>
        <v>-4.7222531914706822E-3</v>
      </c>
      <c r="H63" s="11">
        <f t="shared" si="4"/>
        <v>1.0321599989057693</v>
      </c>
      <c r="I63" s="11">
        <f t="shared" si="5"/>
        <v>1.0136154020179977</v>
      </c>
      <c r="J63" s="11">
        <f t="shared" si="6"/>
        <v>0.99527774680852932</v>
      </c>
      <c r="K63" s="7"/>
    </row>
    <row r="64" spans="1:11" x14ac:dyDescent="0.2">
      <c r="A64" s="3">
        <v>44928</v>
      </c>
      <c r="B64" s="4">
        <v>1576.3</v>
      </c>
      <c r="C64" s="1">
        <v>291.5</v>
      </c>
      <c r="D64" s="1">
        <v>18197.45</v>
      </c>
      <c r="E64" s="5">
        <f t="shared" si="1"/>
        <v>-5.2516808986448503E-3</v>
      </c>
      <c r="F64" s="6">
        <f t="shared" si="2"/>
        <v>3.6685336456801242E-2</v>
      </c>
      <c r="G64" s="6">
        <f t="shared" si="3"/>
        <v>5.0767612877239332E-3</v>
      </c>
      <c r="H64" s="11">
        <f t="shared" si="4"/>
        <v>0.99474831910135519</v>
      </c>
      <c r="I64" s="11">
        <f t="shared" si="5"/>
        <v>1.0366853364568012</v>
      </c>
      <c r="J64" s="11">
        <f t="shared" si="6"/>
        <v>1.0050767612877238</v>
      </c>
      <c r="K64" s="7"/>
    </row>
    <row r="65" spans="1:11" x14ac:dyDescent="0.2">
      <c r="A65" s="3">
        <v>44929</v>
      </c>
      <c r="B65" s="4">
        <v>1595.55</v>
      </c>
      <c r="C65" s="1">
        <v>288.85000000000002</v>
      </c>
      <c r="D65" s="1">
        <v>18232.55</v>
      </c>
      <c r="E65" s="5">
        <f t="shared" si="1"/>
        <v>1.2138175733286851E-2</v>
      </c>
      <c r="F65" s="6">
        <f t="shared" si="2"/>
        <v>-9.1324835632724741E-3</v>
      </c>
      <c r="G65" s="6">
        <f t="shared" si="3"/>
        <v>1.9269838518420508E-3</v>
      </c>
      <c r="H65" s="11">
        <f t="shared" si="4"/>
        <v>1.0121381757332868</v>
      </c>
      <c r="I65" s="11">
        <f t="shared" si="5"/>
        <v>0.99086751643672755</v>
      </c>
      <c r="J65" s="11">
        <f t="shared" si="6"/>
        <v>1.0019269838518421</v>
      </c>
      <c r="K65" s="7"/>
    </row>
    <row r="66" spans="1:11" x14ac:dyDescent="0.2">
      <c r="A66" s="3">
        <v>44930</v>
      </c>
      <c r="B66" s="4">
        <v>1582.4</v>
      </c>
      <c r="C66" s="1">
        <v>281.7</v>
      </c>
      <c r="D66" s="1">
        <v>18042.95</v>
      </c>
      <c r="E66" s="5">
        <f t="shared" si="1"/>
        <v>-8.2758224973358066E-3</v>
      </c>
      <c r="F66" s="6">
        <f t="shared" si="2"/>
        <v>-2.5064847344947752E-2</v>
      </c>
      <c r="G66" s="6">
        <f t="shared" si="3"/>
        <v>-1.0453431463642316E-2</v>
      </c>
      <c r="H66" s="11">
        <f t="shared" si="4"/>
        <v>0.99172417750266417</v>
      </c>
      <c r="I66" s="11">
        <f t="shared" si="5"/>
        <v>0.97493515265505226</v>
      </c>
      <c r="J66" s="11">
        <f t="shared" si="6"/>
        <v>0.9895465685363577</v>
      </c>
      <c r="K66" s="7"/>
    </row>
    <row r="67" spans="1:11" x14ac:dyDescent="0.2">
      <c r="A67" s="3">
        <v>44931</v>
      </c>
      <c r="B67" s="4">
        <v>1566.55</v>
      </c>
      <c r="C67" s="1">
        <v>282.35000000000002</v>
      </c>
      <c r="D67" s="1">
        <v>17992.150000000001</v>
      </c>
      <c r="E67" s="5">
        <f t="shared" si="1"/>
        <v>-1.0066932696399408E-2</v>
      </c>
      <c r="F67" s="6">
        <f t="shared" si="2"/>
        <v>2.3047612365189327E-3</v>
      </c>
      <c r="G67" s="6">
        <f t="shared" si="3"/>
        <v>-2.8194751035864399E-3</v>
      </c>
      <c r="H67" s="11">
        <f t="shared" si="4"/>
        <v>0.98993306730360064</v>
      </c>
      <c r="I67" s="11">
        <f t="shared" si="5"/>
        <v>1.002304761236519</v>
      </c>
      <c r="J67" s="11">
        <f t="shared" si="6"/>
        <v>0.99718052489641351</v>
      </c>
      <c r="K67" s="7"/>
    </row>
    <row r="68" spans="1:11" x14ac:dyDescent="0.2">
      <c r="A68" s="3">
        <v>44932</v>
      </c>
      <c r="B68" s="4">
        <v>1507.6</v>
      </c>
      <c r="C68" s="1">
        <v>274.8</v>
      </c>
      <c r="D68" s="1">
        <v>17859.45</v>
      </c>
      <c r="E68" s="5">
        <f t="shared" ref="E68:E70" si="8">LN(B68/B67)</f>
        <v>-3.8356766779068005E-2</v>
      </c>
      <c r="F68" s="6">
        <f t="shared" ref="F68:F131" si="9">LN(C68/C67)</f>
        <v>-2.71038757706515E-2</v>
      </c>
      <c r="G68" s="6">
        <f t="shared" ref="G68:G131" si="10">LN(D68/D67)</f>
        <v>-7.4027717595589147E-3</v>
      </c>
      <c r="H68" s="11">
        <f t="shared" ref="H68:H131" si="11">1+E68</f>
        <v>0.96164323322093204</v>
      </c>
      <c r="I68" s="11">
        <f t="shared" ref="I68:I131" si="12">1+F68</f>
        <v>0.97289612422934846</v>
      </c>
      <c r="J68" s="11">
        <f t="shared" ref="J68:J131" si="13">1+G68</f>
        <v>0.99259722824044105</v>
      </c>
      <c r="K68" s="7"/>
    </row>
    <row r="69" spans="1:11" x14ac:dyDescent="0.2">
      <c r="A69" s="3">
        <v>44935</v>
      </c>
      <c r="B69" s="4">
        <v>1512.85</v>
      </c>
      <c r="C69" s="1">
        <v>278.55</v>
      </c>
      <c r="D69" s="1">
        <v>18101.2</v>
      </c>
      <c r="E69" s="5">
        <f t="shared" si="8"/>
        <v>3.4763067006960907E-3</v>
      </c>
      <c r="F69" s="6">
        <f t="shared" si="9"/>
        <v>1.3554016118630125E-2</v>
      </c>
      <c r="G69" s="6">
        <f t="shared" si="10"/>
        <v>1.3445454515296811E-2</v>
      </c>
      <c r="H69" s="11">
        <f t="shared" si="11"/>
        <v>1.003476306700696</v>
      </c>
      <c r="I69" s="11">
        <f t="shared" si="12"/>
        <v>1.0135540161186301</v>
      </c>
      <c r="J69" s="11">
        <f t="shared" si="13"/>
        <v>1.0134454545152969</v>
      </c>
      <c r="K69" s="7"/>
    </row>
    <row r="70" spans="1:11" x14ac:dyDescent="0.2">
      <c r="A70" s="3">
        <v>44936</v>
      </c>
      <c r="B70" s="4">
        <v>1553.05</v>
      </c>
      <c r="C70" s="1">
        <v>281.45</v>
      </c>
      <c r="D70" s="1">
        <v>17914.150000000001</v>
      </c>
      <c r="E70" s="5">
        <f t="shared" si="8"/>
        <v>2.6225450286899481E-2</v>
      </c>
      <c r="F70" s="6">
        <f t="shared" si="9"/>
        <v>1.035723544321109E-2</v>
      </c>
      <c r="G70" s="6">
        <f t="shared" si="10"/>
        <v>-1.0387331059448432E-2</v>
      </c>
      <c r="H70" s="11">
        <f t="shared" si="11"/>
        <v>1.0262254502868995</v>
      </c>
      <c r="I70" s="11">
        <f t="shared" si="12"/>
        <v>1.0103572354432111</v>
      </c>
      <c r="J70" s="11">
        <f t="shared" si="13"/>
        <v>0.98961266894055155</v>
      </c>
      <c r="K70" s="7"/>
    </row>
    <row r="71" spans="1:11" x14ac:dyDescent="0.2">
      <c r="A71" s="3">
        <v>44937</v>
      </c>
      <c r="B71" s="4">
        <v>1549.35</v>
      </c>
      <c r="C71" s="1">
        <v>275.45</v>
      </c>
      <c r="D71" s="1">
        <v>17895.7</v>
      </c>
      <c r="E71" s="5">
        <f>LN(B71/B70)</f>
        <v>-2.3852512598238331E-3</v>
      </c>
      <c r="F71" s="6">
        <f t="shared" si="9"/>
        <v>-2.1548687991309996E-2</v>
      </c>
      <c r="G71" s="6">
        <f t="shared" si="10"/>
        <v>-1.0304428324909225E-3</v>
      </c>
      <c r="H71" s="11">
        <f t="shared" si="11"/>
        <v>0.99761474874017619</v>
      </c>
      <c r="I71" s="11">
        <f t="shared" si="12"/>
        <v>0.97845131200868996</v>
      </c>
      <c r="J71" s="11">
        <f t="shared" si="13"/>
        <v>0.99896955716750913</v>
      </c>
      <c r="K71" s="7"/>
    </row>
    <row r="72" spans="1:11" x14ac:dyDescent="0.2">
      <c r="A72" s="3">
        <v>44938</v>
      </c>
      <c r="B72" s="4">
        <v>1559.35</v>
      </c>
      <c r="C72" s="1">
        <v>282.14999999999998</v>
      </c>
      <c r="D72" s="1">
        <v>17858.2</v>
      </c>
      <c r="E72" s="5">
        <f t="shared" ref="E72:E135" si="14">LN(B72/B71)</f>
        <v>6.4335796264881444E-3</v>
      </c>
      <c r="F72" s="6">
        <f t="shared" si="9"/>
        <v>2.4032720496423556E-2</v>
      </c>
      <c r="G72" s="6">
        <f t="shared" si="10"/>
        <v>-2.097674030007273E-3</v>
      </c>
      <c r="H72" s="11">
        <f t="shared" si="11"/>
        <v>1.0064335796264881</v>
      </c>
      <c r="I72" s="11">
        <f t="shared" si="12"/>
        <v>1.0240327204964235</v>
      </c>
      <c r="J72" s="11">
        <f t="shared" si="13"/>
        <v>0.99790232596999273</v>
      </c>
      <c r="K72" s="7"/>
    </row>
    <row r="73" spans="1:11" x14ac:dyDescent="0.2">
      <c r="A73" s="3">
        <v>44939</v>
      </c>
      <c r="B73" s="4">
        <v>1529.1</v>
      </c>
      <c r="C73" s="1">
        <v>286.89999999999998</v>
      </c>
      <c r="D73" s="1">
        <v>17956.599999999999</v>
      </c>
      <c r="E73" s="5">
        <f t="shared" si="14"/>
        <v>-1.9589740733134641E-2</v>
      </c>
      <c r="F73" s="6">
        <f t="shared" si="9"/>
        <v>1.6694878572170054E-2</v>
      </c>
      <c r="G73" s="6">
        <f t="shared" si="10"/>
        <v>5.4949488811592336E-3</v>
      </c>
      <c r="H73" s="11">
        <f t="shared" si="11"/>
        <v>0.98041025926686531</v>
      </c>
      <c r="I73" s="11">
        <f t="shared" si="12"/>
        <v>1.0166948785721701</v>
      </c>
      <c r="J73" s="11">
        <f t="shared" si="13"/>
        <v>1.0054949488811593</v>
      </c>
      <c r="K73" s="7"/>
    </row>
    <row r="74" spans="1:11" x14ac:dyDescent="0.2">
      <c r="A74" s="3">
        <v>44942</v>
      </c>
      <c r="B74" s="4">
        <v>1516</v>
      </c>
      <c r="C74" s="1">
        <v>295.10000000000002</v>
      </c>
      <c r="D74" s="1">
        <v>17894.849999999999</v>
      </c>
      <c r="E74" s="5">
        <f t="shared" si="14"/>
        <v>-8.604039811788743E-3</v>
      </c>
      <c r="F74" s="6">
        <f t="shared" si="9"/>
        <v>2.8180558961574731E-2</v>
      </c>
      <c r="G74" s="6">
        <f t="shared" si="10"/>
        <v>-3.44477342271146E-3</v>
      </c>
      <c r="H74" s="11">
        <f t="shared" si="11"/>
        <v>0.9913959601882113</v>
      </c>
      <c r="I74" s="11">
        <f t="shared" si="12"/>
        <v>1.0281805589615747</v>
      </c>
      <c r="J74" s="11">
        <f t="shared" si="13"/>
        <v>0.99655522657728857</v>
      </c>
      <c r="K74" s="7"/>
    </row>
    <row r="75" spans="1:11" x14ac:dyDescent="0.2">
      <c r="A75" s="3">
        <v>44943</v>
      </c>
      <c r="B75" s="4">
        <v>1504.85</v>
      </c>
      <c r="C75" s="1">
        <v>306.3</v>
      </c>
      <c r="D75" s="1">
        <v>18053.3</v>
      </c>
      <c r="E75" s="5">
        <f t="shared" si="14"/>
        <v>-7.3820617605899847E-3</v>
      </c>
      <c r="F75" s="6">
        <f t="shared" si="9"/>
        <v>3.725073188983586E-2</v>
      </c>
      <c r="G75" s="6">
        <f t="shared" si="10"/>
        <v>8.8155315999272829E-3</v>
      </c>
      <c r="H75" s="11">
        <f t="shared" si="11"/>
        <v>0.99261793823941002</v>
      </c>
      <c r="I75" s="11">
        <f t="shared" si="12"/>
        <v>1.0372507318898359</v>
      </c>
      <c r="J75" s="11">
        <f t="shared" si="13"/>
        <v>1.0088155315999272</v>
      </c>
      <c r="K75" s="7"/>
    </row>
    <row r="76" spans="1:11" x14ac:dyDescent="0.2">
      <c r="A76" s="3">
        <v>44944</v>
      </c>
      <c r="B76" s="4">
        <v>1519.9</v>
      </c>
      <c r="C76" s="1">
        <v>338.45</v>
      </c>
      <c r="D76" s="1">
        <v>18165.349999999999</v>
      </c>
      <c r="E76" s="5">
        <f t="shared" si="14"/>
        <v>9.9513177606885602E-3</v>
      </c>
      <c r="F76" s="6">
        <f t="shared" si="9"/>
        <v>9.9811357115886942E-2</v>
      </c>
      <c r="G76" s="6">
        <f t="shared" si="10"/>
        <v>6.1874397571668738E-3</v>
      </c>
      <c r="H76" s="11">
        <f t="shared" si="11"/>
        <v>1.0099513177606885</v>
      </c>
      <c r="I76" s="11">
        <f t="shared" si="12"/>
        <v>1.099811357115887</v>
      </c>
      <c r="J76" s="11">
        <f t="shared" si="13"/>
        <v>1.0061874397571668</v>
      </c>
      <c r="K76" s="7"/>
    </row>
    <row r="77" spans="1:11" x14ac:dyDescent="0.2">
      <c r="A77" s="3">
        <v>44945</v>
      </c>
      <c r="B77" s="4">
        <v>1503.4</v>
      </c>
      <c r="C77" s="1">
        <v>360.1</v>
      </c>
      <c r="D77" s="1">
        <v>18107.849999999999</v>
      </c>
      <c r="E77" s="5">
        <f t="shared" si="14"/>
        <v>-1.0915333459046973E-2</v>
      </c>
      <c r="F77" s="6">
        <f t="shared" si="9"/>
        <v>6.2005399700213022E-2</v>
      </c>
      <c r="G77" s="6">
        <f t="shared" si="10"/>
        <v>-3.1703874024205901E-3</v>
      </c>
      <c r="H77" s="11">
        <f t="shared" si="11"/>
        <v>0.98908466654095306</v>
      </c>
      <c r="I77" s="11">
        <f t="shared" si="12"/>
        <v>1.062005399700213</v>
      </c>
      <c r="J77" s="11">
        <f t="shared" si="13"/>
        <v>0.99682961259757941</v>
      </c>
      <c r="K77" s="7"/>
    </row>
    <row r="78" spans="1:11" x14ac:dyDescent="0.2">
      <c r="A78" s="3">
        <v>44946</v>
      </c>
      <c r="B78" s="4">
        <v>1528.25</v>
      </c>
      <c r="C78" s="1">
        <v>342.55</v>
      </c>
      <c r="D78" s="1">
        <v>18027.650000000001</v>
      </c>
      <c r="E78" s="5">
        <f t="shared" si="14"/>
        <v>1.6394080165466188E-2</v>
      </c>
      <c r="F78" s="6">
        <f t="shared" si="9"/>
        <v>-4.9964138205921514E-2</v>
      </c>
      <c r="G78" s="6">
        <f t="shared" si="10"/>
        <v>-4.4388555124240574E-3</v>
      </c>
      <c r="H78" s="11">
        <f t="shared" si="11"/>
        <v>1.0163940801654663</v>
      </c>
      <c r="I78" s="11">
        <f t="shared" si="12"/>
        <v>0.95003586179407851</v>
      </c>
      <c r="J78" s="11">
        <f t="shared" si="13"/>
        <v>0.99556114448757593</v>
      </c>
      <c r="K78" s="7"/>
    </row>
    <row r="79" spans="1:11" x14ac:dyDescent="0.2">
      <c r="A79" s="3">
        <v>44949</v>
      </c>
      <c r="B79" s="4">
        <v>1490.45</v>
      </c>
      <c r="C79" s="1">
        <v>336</v>
      </c>
      <c r="D79" s="1">
        <v>18118.55</v>
      </c>
      <c r="E79" s="5">
        <f t="shared" si="14"/>
        <v>-2.5045202143384522E-2</v>
      </c>
      <c r="F79" s="6">
        <f t="shared" si="9"/>
        <v>-1.930647248570392E-2</v>
      </c>
      <c r="G79" s="6">
        <f t="shared" si="10"/>
        <v>5.0295849424065783E-3</v>
      </c>
      <c r="H79" s="11">
        <f t="shared" si="11"/>
        <v>0.97495479785661543</v>
      </c>
      <c r="I79" s="11">
        <f t="shared" si="12"/>
        <v>0.98069352751429606</v>
      </c>
      <c r="J79" s="11">
        <f t="shared" si="13"/>
        <v>1.0050295849424067</v>
      </c>
      <c r="K79" s="7"/>
    </row>
    <row r="80" spans="1:11" x14ac:dyDescent="0.2">
      <c r="A80" s="3">
        <v>44950</v>
      </c>
      <c r="B80" s="4">
        <v>1532.4</v>
      </c>
      <c r="C80" s="1">
        <v>336.5</v>
      </c>
      <c r="D80" s="1">
        <v>18118.3</v>
      </c>
      <c r="E80" s="5">
        <f t="shared" si="14"/>
        <v>2.7757046061043716E-2</v>
      </c>
      <c r="F80" s="6">
        <f t="shared" si="9"/>
        <v>1.4869891215783665E-3</v>
      </c>
      <c r="G80" s="6">
        <f t="shared" si="10"/>
        <v>-1.3798108831454769E-5</v>
      </c>
      <c r="H80" s="11">
        <f t="shared" si="11"/>
        <v>1.0277570460610437</v>
      </c>
      <c r="I80" s="11">
        <f t="shared" si="12"/>
        <v>1.0014869891215783</v>
      </c>
      <c r="J80" s="11">
        <f t="shared" si="13"/>
        <v>0.99998620189116849</v>
      </c>
      <c r="K80" s="7"/>
    </row>
    <row r="81" spans="1:11" x14ac:dyDescent="0.2">
      <c r="A81" s="3">
        <v>44951</v>
      </c>
      <c r="B81" s="4">
        <v>1493.7</v>
      </c>
      <c r="C81" s="1">
        <v>327.25</v>
      </c>
      <c r="D81" s="1">
        <v>17891.95</v>
      </c>
      <c r="E81" s="5">
        <f t="shared" si="14"/>
        <v>-2.5578870510247206E-2</v>
      </c>
      <c r="F81" s="6">
        <f t="shared" si="9"/>
        <v>-2.7873744294773198E-2</v>
      </c>
      <c r="G81" s="6">
        <f t="shared" si="10"/>
        <v>-1.2571586207360697E-2</v>
      </c>
      <c r="H81" s="11">
        <f t="shared" si="11"/>
        <v>0.97442112948975279</v>
      </c>
      <c r="I81" s="11">
        <f t="shared" si="12"/>
        <v>0.97212625570522682</v>
      </c>
      <c r="J81" s="11">
        <f t="shared" si="13"/>
        <v>0.98742841379263935</v>
      </c>
      <c r="K81" s="7"/>
    </row>
    <row r="82" spans="1:11" x14ac:dyDescent="0.2">
      <c r="A82" s="3">
        <v>44953</v>
      </c>
      <c r="B82" s="4">
        <v>1517.55</v>
      </c>
      <c r="C82" s="1">
        <v>320.14999999999998</v>
      </c>
      <c r="D82" s="1">
        <v>17604.349999999999</v>
      </c>
      <c r="E82" s="5">
        <f t="shared" si="14"/>
        <v>1.5840929003762244E-2</v>
      </c>
      <c r="F82" s="6">
        <f t="shared" si="9"/>
        <v>-2.1934768825198247E-2</v>
      </c>
      <c r="G82" s="6">
        <f t="shared" si="10"/>
        <v>-1.6204860425410094E-2</v>
      </c>
      <c r="H82" s="11">
        <f t="shared" si="11"/>
        <v>1.0158409290037622</v>
      </c>
      <c r="I82" s="11">
        <f t="shared" si="12"/>
        <v>0.97806523117480171</v>
      </c>
      <c r="J82" s="11">
        <f t="shared" si="13"/>
        <v>0.98379513957458986</v>
      </c>
      <c r="K82" s="7"/>
    </row>
    <row r="83" spans="1:11" x14ac:dyDescent="0.2">
      <c r="A83" s="3">
        <v>44956</v>
      </c>
      <c r="B83" s="4">
        <v>1532.3</v>
      </c>
      <c r="C83" s="1">
        <v>320.45</v>
      </c>
      <c r="D83" s="1">
        <v>17648.95</v>
      </c>
      <c r="E83" s="5">
        <f t="shared" si="14"/>
        <v>9.6726822641214419E-3</v>
      </c>
      <c r="F83" s="6">
        <f t="shared" si="9"/>
        <v>9.3662198542463296E-4</v>
      </c>
      <c r="G83" s="6">
        <f t="shared" si="10"/>
        <v>2.5302609284759267E-3</v>
      </c>
      <c r="H83" s="11">
        <f t="shared" si="11"/>
        <v>1.0096726822641215</v>
      </c>
      <c r="I83" s="11">
        <f t="shared" si="12"/>
        <v>1.0009366219854245</v>
      </c>
      <c r="J83" s="11">
        <f t="shared" si="13"/>
        <v>1.0025302609284759</v>
      </c>
      <c r="K83" s="7"/>
    </row>
    <row r="84" spans="1:11" x14ac:dyDescent="0.2">
      <c r="A84" s="3">
        <v>44957</v>
      </c>
      <c r="B84" s="4">
        <v>1526.6</v>
      </c>
      <c r="C84" s="1">
        <v>321.45</v>
      </c>
      <c r="D84" s="1">
        <v>17662.150000000001</v>
      </c>
      <c r="E84" s="5">
        <f t="shared" si="14"/>
        <v>-3.7268342197606008E-3</v>
      </c>
      <c r="F84" s="6">
        <f t="shared" si="9"/>
        <v>3.1157526374598699E-3</v>
      </c>
      <c r="G84" s="6">
        <f t="shared" si="10"/>
        <v>7.4764029525351266E-4</v>
      </c>
      <c r="H84" s="11">
        <f t="shared" si="11"/>
        <v>0.99627316578023939</v>
      </c>
      <c r="I84" s="11">
        <f t="shared" si="12"/>
        <v>1.0031157526374599</v>
      </c>
      <c r="J84" s="11">
        <f t="shared" si="13"/>
        <v>1.0007476402952535</v>
      </c>
      <c r="K84" s="7"/>
    </row>
    <row r="85" spans="1:11" x14ac:dyDescent="0.2">
      <c r="A85" s="3">
        <v>44958</v>
      </c>
      <c r="B85" s="4">
        <v>1530.15</v>
      </c>
      <c r="C85" s="1">
        <v>322.95</v>
      </c>
      <c r="D85" s="1">
        <v>17616.3</v>
      </c>
      <c r="E85" s="5">
        <f t="shared" si="14"/>
        <v>2.322729432267807E-3</v>
      </c>
      <c r="F85" s="6">
        <f t="shared" si="9"/>
        <v>4.6555018907860103E-3</v>
      </c>
      <c r="G85" s="6">
        <f t="shared" si="10"/>
        <v>-2.5993220119003902E-3</v>
      </c>
      <c r="H85" s="11">
        <f t="shared" si="11"/>
        <v>1.0023227294322679</v>
      </c>
      <c r="I85" s="11">
        <f t="shared" si="12"/>
        <v>1.0046555018907861</v>
      </c>
      <c r="J85" s="11">
        <f t="shared" si="13"/>
        <v>0.99740067798809962</v>
      </c>
      <c r="K85" s="7"/>
    </row>
    <row r="86" spans="1:11" x14ac:dyDescent="0.2">
      <c r="A86" s="3">
        <v>44959</v>
      </c>
      <c r="B86" s="4">
        <v>1539.9</v>
      </c>
      <c r="C86" s="1">
        <v>351.55</v>
      </c>
      <c r="D86" s="1">
        <v>17610.400000000001</v>
      </c>
      <c r="E86" s="5">
        <f t="shared" si="14"/>
        <v>6.3517094377296742E-3</v>
      </c>
      <c r="F86" s="6">
        <f t="shared" si="9"/>
        <v>8.4854436166688668E-2</v>
      </c>
      <c r="G86" s="6">
        <f t="shared" si="10"/>
        <v>-3.3497319108321866E-4</v>
      </c>
      <c r="H86" s="11">
        <f t="shared" si="11"/>
        <v>1.0063517094377297</v>
      </c>
      <c r="I86" s="11">
        <f t="shared" si="12"/>
        <v>1.0848544361666888</v>
      </c>
      <c r="J86" s="11">
        <f t="shared" si="13"/>
        <v>0.99966502680891678</v>
      </c>
      <c r="K86" s="7"/>
    </row>
    <row r="87" spans="1:11" x14ac:dyDescent="0.2">
      <c r="A87" s="3">
        <v>44960</v>
      </c>
      <c r="B87" s="4">
        <v>1554.5</v>
      </c>
      <c r="C87" s="1">
        <v>352.8</v>
      </c>
      <c r="D87" s="1">
        <v>17854.05</v>
      </c>
      <c r="E87" s="5">
        <f t="shared" si="14"/>
        <v>9.4364712644411965E-3</v>
      </c>
      <c r="F87" s="6">
        <f t="shared" si="9"/>
        <v>3.5493754874658871E-3</v>
      </c>
      <c r="G87" s="6">
        <f t="shared" si="10"/>
        <v>1.3740736629151006E-2</v>
      </c>
      <c r="H87" s="11">
        <f t="shared" si="11"/>
        <v>1.0094364712644412</v>
      </c>
      <c r="I87" s="11">
        <f t="shared" si="12"/>
        <v>1.0035493754874658</v>
      </c>
      <c r="J87" s="11">
        <f t="shared" si="13"/>
        <v>1.0137407366291511</v>
      </c>
      <c r="K87" s="7"/>
    </row>
    <row r="88" spans="1:11" x14ac:dyDescent="0.2">
      <c r="A88" s="3">
        <v>44963</v>
      </c>
      <c r="B88" s="4">
        <v>1588.5</v>
      </c>
      <c r="C88" s="1">
        <v>336.15</v>
      </c>
      <c r="D88" s="1">
        <v>17764.599999999999</v>
      </c>
      <c r="E88" s="5">
        <f t="shared" si="14"/>
        <v>2.1636224210762337E-2</v>
      </c>
      <c r="F88" s="6">
        <f t="shared" si="9"/>
        <v>-4.8343835217590697E-2</v>
      </c>
      <c r="G88" s="6">
        <f t="shared" si="10"/>
        <v>-5.0226602101452831E-3</v>
      </c>
      <c r="H88" s="11">
        <f t="shared" si="11"/>
        <v>1.0216362242107624</v>
      </c>
      <c r="I88" s="11">
        <f t="shared" si="12"/>
        <v>0.95165616478240933</v>
      </c>
      <c r="J88" s="11">
        <f t="shared" si="13"/>
        <v>0.9949773397898547</v>
      </c>
      <c r="K88" s="7"/>
    </row>
    <row r="89" spans="1:11" x14ac:dyDescent="0.2">
      <c r="A89" s="3">
        <v>44964</v>
      </c>
      <c r="B89" s="4">
        <v>1597.55</v>
      </c>
      <c r="C89" s="1">
        <v>346.35</v>
      </c>
      <c r="D89" s="1">
        <v>17721.5</v>
      </c>
      <c r="E89" s="5">
        <f t="shared" si="14"/>
        <v>5.6810309568568213E-3</v>
      </c>
      <c r="F89" s="6">
        <f t="shared" si="9"/>
        <v>2.9892335553568437E-2</v>
      </c>
      <c r="G89" s="6">
        <f t="shared" si="10"/>
        <v>-2.4291213288073102E-3</v>
      </c>
      <c r="H89" s="11">
        <f t="shared" si="11"/>
        <v>1.0056810309568569</v>
      </c>
      <c r="I89" s="11">
        <f t="shared" si="12"/>
        <v>1.0298923355535685</v>
      </c>
      <c r="J89" s="11">
        <f t="shared" si="13"/>
        <v>0.99757087867119265</v>
      </c>
      <c r="K89" s="7"/>
    </row>
    <row r="90" spans="1:11" x14ac:dyDescent="0.2">
      <c r="A90" s="3">
        <v>44965</v>
      </c>
      <c r="B90" s="4">
        <v>1570.05</v>
      </c>
      <c r="C90" s="1">
        <v>342.35</v>
      </c>
      <c r="D90" s="1">
        <v>17871.7</v>
      </c>
      <c r="E90" s="5">
        <f t="shared" si="14"/>
        <v>-1.736373969742519E-2</v>
      </c>
      <c r="F90" s="6">
        <f t="shared" si="9"/>
        <v>-1.1616218901542151E-2</v>
      </c>
      <c r="G90" s="6">
        <f t="shared" si="10"/>
        <v>8.4398644447551876E-3</v>
      </c>
      <c r="H90" s="11">
        <f t="shared" si="11"/>
        <v>0.98263626030257478</v>
      </c>
      <c r="I90" s="11">
        <f t="shared" si="12"/>
        <v>0.98838378109845781</v>
      </c>
      <c r="J90" s="11">
        <f t="shared" si="13"/>
        <v>1.0084398644447552</v>
      </c>
      <c r="K90" s="7"/>
    </row>
    <row r="91" spans="1:11" x14ac:dyDescent="0.2">
      <c r="A91" s="3">
        <v>44966</v>
      </c>
      <c r="B91" s="4">
        <v>1491</v>
      </c>
      <c r="C91" s="1">
        <v>371.15</v>
      </c>
      <c r="D91" s="1">
        <v>17893.45</v>
      </c>
      <c r="E91" s="5">
        <f t="shared" si="14"/>
        <v>-5.1660430204264057E-2</v>
      </c>
      <c r="F91" s="6">
        <f t="shared" si="9"/>
        <v>8.0772687996483933E-2</v>
      </c>
      <c r="G91" s="6">
        <f t="shared" si="10"/>
        <v>1.2162679413476782E-3</v>
      </c>
      <c r="H91" s="11">
        <f t="shared" si="11"/>
        <v>0.94833956979573597</v>
      </c>
      <c r="I91" s="11">
        <f t="shared" si="12"/>
        <v>1.0807726879964838</v>
      </c>
      <c r="J91" s="11">
        <f t="shared" si="13"/>
        <v>1.0012162679413477</v>
      </c>
      <c r="K91" s="7"/>
    </row>
    <row r="92" spans="1:11" x14ac:dyDescent="0.2">
      <c r="A92" s="3">
        <v>44967</v>
      </c>
      <c r="B92" s="4">
        <v>1473</v>
      </c>
      <c r="C92" s="1">
        <v>366.7</v>
      </c>
      <c r="D92" s="1">
        <v>17856.5</v>
      </c>
      <c r="E92" s="5">
        <f t="shared" si="14"/>
        <v>-1.2145898302108115E-2</v>
      </c>
      <c r="F92" s="6">
        <f t="shared" si="9"/>
        <v>-1.2062218486275547E-2</v>
      </c>
      <c r="G92" s="6">
        <f t="shared" si="10"/>
        <v>-2.0671364943135387E-3</v>
      </c>
      <c r="H92" s="11">
        <f t="shared" si="11"/>
        <v>0.9878541016978919</v>
      </c>
      <c r="I92" s="11">
        <f t="shared" si="12"/>
        <v>0.98793778151372447</v>
      </c>
      <c r="J92" s="11">
        <f t="shared" si="13"/>
        <v>0.99793286350568644</v>
      </c>
      <c r="K92" s="7"/>
    </row>
    <row r="93" spans="1:11" x14ac:dyDescent="0.2">
      <c r="A93" s="3">
        <v>44970</v>
      </c>
      <c r="B93" s="4">
        <v>1391.65</v>
      </c>
      <c r="C93" s="1">
        <v>355.6</v>
      </c>
      <c r="D93" s="1">
        <v>17770.900000000001</v>
      </c>
      <c r="E93" s="5">
        <f t="shared" si="14"/>
        <v>-5.6811043965401653E-2</v>
      </c>
      <c r="F93" s="6">
        <f t="shared" si="9"/>
        <v>-3.0737571437530722E-2</v>
      </c>
      <c r="G93" s="6">
        <f t="shared" si="10"/>
        <v>-4.8052995568044921E-3</v>
      </c>
      <c r="H93" s="11">
        <f t="shared" si="11"/>
        <v>0.94318895603459829</v>
      </c>
      <c r="I93" s="11">
        <f t="shared" si="12"/>
        <v>0.96926242856246925</v>
      </c>
      <c r="J93" s="11">
        <f t="shared" si="13"/>
        <v>0.99519470044319547</v>
      </c>
      <c r="K93" s="7"/>
    </row>
    <row r="94" spans="1:11" x14ac:dyDescent="0.2">
      <c r="A94" s="3">
        <v>44971</v>
      </c>
      <c r="B94" s="4">
        <v>1289.5999999999999</v>
      </c>
      <c r="C94" s="1">
        <v>369.7</v>
      </c>
      <c r="D94" s="1">
        <v>17929.849999999999</v>
      </c>
      <c r="E94" s="5">
        <f t="shared" si="14"/>
        <v>-7.6158000744864798E-2</v>
      </c>
      <c r="F94" s="6">
        <f t="shared" si="9"/>
        <v>3.8885362302836589E-2</v>
      </c>
      <c r="G94" s="6">
        <f t="shared" si="10"/>
        <v>8.9046336726180588E-3</v>
      </c>
      <c r="H94" s="11">
        <f t="shared" si="11"/>
        <v>0.92384199925513522</v>
      </c>
      <c r="I94" s="11">
        <f t="shared" si="12"/>
        <v>1.0388853623028367</v>
      </c>
      <c r="J94" s="11">
        <f t="shared" si="13"/>
        <v>1.008904633672618</v>
      </c>
      <c r="K94" s="7"/>
    </row>
    <row r="95" spans="1:11" x14ac:dyDescent="0.2">
      <c r="A95" s="3">
        <v>44972</v>
      </c>
      <c r="B95" s="4">
        <v>1297.3499999999999</v>
      </c>
      <c r="C95" s="1">
        <v>375.7</v>
      </c>
      <c r="D95" s="1">
        <v>18015.849999999999</v>
      </c>
      <c r="E95" s="5">
        <f t="shared" si="14"/>
        <v>5.9916296682667614E-3</v>
      </c>
      <c r="F95" s="6">
        <f t="shared" si="9"/>
        <v>1.6099086637337084E-2</v>
      </c>
      <c r="G95" s="6">
        <f t="shared" si="10"/>
        <v>4.7850042753287744E-3</v>
      </c>
      <c r="H95" s="11">
        <f t="shared" si="11"/>
        <v>1.0059916296682667</v>
      </c>
      <c r="I95" s="11">
        <f t="shared" si="12"/>
        <v>1.0160990866373372</v>
      </c>
      <c r="J95" s="11">
        <f t="shared" si="13"/>
        <v>1.0047850042753288</v>
      </c>
      <c r="K95" s="7"/>
    </row>
    <row r="96" spans="1:11" x14ac:dyDescent="0.2">
      <c r="A96" s="3">
        <v>44973</v>
      </c>
      <c r="B96" s="4">
        <v>1296.7</v>
      </c>
      <c r="C96" s="1">
        <v>368.15</v>
      </c>
      <c r="D96" s="1">
        <v>18035.849999999999</v>
      </c>
      <c r="E96" s="5">
        <f t="shared" si="14"/>
        <v>-5.0114686579186274E-4</v>
      </c>
      <c r="F96" s="6">
        <f t="shared" si="9"/>
        <v>-2.0300488765197366E-2</v>
      </c>
      <c r="G96" s="6">
        <f t="shared" si="10"/>
        <v>1.1095178342057001E-3</v>
      </c>
      <c r="H96" s="11">
        <f t="shared" si="11"/>
        <v>0.99949885313420817</v>
      </c>
      <c r="I96" s="11">
        <f t="shared" si="12"/>
        <v>0.97969951123480259</v>
      </c>
      <c r="J96" s="11">
        <f t="shared" si="13"/>
        <v>1.0011095178342058</v>
      </c>
      <c r="K96" s="7"/>
    </row>
    <row r="97" spans="1:11" x14ac:dyDescent="0.2">
      <c r="A97" s="3">
        <v>44974</v>
      </c>
      <c r="B97" s="4">
        <v>1238.45</v>
      </c>
      <c r="C97" s="1">
        <v>385.75</v>
      </c>
      <c r="D97" s="1">
        <v>17944.2</v>
      </c>
      <c r="E97" s="5">
        <f t="shared" si="14"/>
        <v>-4.596197785740868E-2</v>
      </c>
      <c r="F97" s="6">
        <f t="shared" si="9"/>
        <v>4.6699027428544343E-2</v>
      </c>
      <c r="G97" s="6">
        <f t="shared" si="10"/>
        <v>-5.0945008816343056E-3</v>
      </c>
      <c r="H97" s="11">
        <f t="shared" si="11"/>
        <v>0.95403802214259137</v>
      </c>
      <c r="I97" s="11">
        <f t="shared" si="12"/>
        <v>1.0466990274285444</v>
      </c>
      <c r="J97" s="11">
        <f t="shared" si="13"/>
        <v>0.99490549911836568</v>
      </c>
      <c r="K97" s="7"/>
    </row>
    <row r="98" spans="1:11" x14ac:dyDescent="0.2">
      <c r="A98" s="3">
        <v>44977</v>
      </c>
      <c r="B98" s="4">
        <v>1288.55</v>
      </c>
      <c r="C98" s="1">
        <v>369.75</v>
      </c>
      <c r="D98" s="1">
        <v>17844.599999999999</v>
      </c>
      <c r="E98" s="5">
        <f t="shared" si="14"/>
        <v>3.9656957453899258E-2</v>
      </c>
      <c r="F98" s="6">
        <f t="shared" si="9"/>
        <v>-4.2362389652360985E-2</v>
      </c>
      <c r="G98" s="6">
        <f t="shared" si="10"/>
        <v>-5.5660014941524474E-3</v>
      </c>
      <c r="H98" s="11">
        <f t="shared" si="11"/>
        <v>1.0396569574538992</v>
      </c>
      <c r="I98" s="11">
        <f t="shared" si="12"/>
        <v>0.95763761034763906</v>
      </c>
      <c r="J98" s="11">
        <f t="shared" si="13"/>
        <v>0.99443399850584757</v>
      </c>
      <c r="K98" s="7"/>
    </row>
    <row r="99" spans="1:11" x14ac:dyDescent="0.2">
      <c r="A99" s="3">
        <v>44978</v>
      </c>
      <c r="B99" s="4">
        <v>1238</v>
      </c>
      <c r="C99" s="1">
        <v>361.4</v>
      </c>
      <c r="D99" s="1">
        <v>17826.7</v>
      </c>
      <c r="E99" s="5">
        <f t="shared" si="14"/>
        <v>-4.0020380906787757E-2</v>
      </c>
      <c r="F99" s="6">
        <f t="shared" si="9"/>
        <v>-2.2841723432781132E-2</v>
      </c>
      <c r="G99" s="6">
        <f t="shared" si="10"/>
        <v>-1.0036080267580851E-3</v>
      </c>
      <c r="H99" s="11">
        <f t="shared" si="11"/>
        <v>0.95997961909321228</v>
      </c>
      <c r="I99" s="11">
        <f t="shared" si="12"/>
        <v>0.97715827656721888</v>
      </c>
      <c r="J99" s="11">
        <f t="shared" si="13"/>
        <v>0.99899639197324186</v>
      </c>
      <c r="K99" s="7"/>
    </row>
    <row r="100" spans="1:11" x14ac:dyDescent="0.2">
      <c r="A100" s="3">
        <v>44979</v>
      </c>
      <c r="B100" s="4">
        <v>1243.6500000000001</v>
      </c>
      <c r="C100" s="1">
        <v>353.1</v>
      </c>
      <c r="D100" s="1">
        <v>17554.3</v>
      </c>
      <c r="E100" s="5">
        <f t="shared" si="14"/>
        <v>4.5534299857959591E-3</v>
      </c>
      <c r="F100" s="6">
        <f t="shared" si="9"/>
        <v>-2.3234075223787232E-2</v>
      </c>
      <c r="G100" s="6">
        <f t="shared" si="10"/>
        <v>-1.539839927597453E-2</v>
      </c>
      <c r="H100" s="11">
        <f t="shared" si="11"/>
        <v>1.0045534299857959</v>
      </c>
      <c r="I100" s="11">
        <f t="shared" si="12"/>
        <v>0.97676592477621282</v>
      </c>
      <c r="J100" s="11">
        <f t="shared" si="13"/>
        <v>0.98460160072402547</v>
      </c>
      <c r="K100" s="7"/>
    </row>
    <row r="101" spans="1:11" x14ac:dyDescent="0.2">
      <c r="A101" s="3">
        <v>44980</v>
      </c>
      <c r="B101" s="4">
        <v>1139.05</v>
      </c>
      <c r="C101" s="1">
        <v>362.7</v>
      </c>
      <c r="D101" s="1">
        <v>17511.25</v>
      </c>
      <c r="E101" s="5">
        <f t="shared" si="14"/>
        <v>-8.7856022590373811E-2</v>
      </c>
      <c r="F101" s="6">
        <f t="shared" si="9"/>
        <v>2.6824743354515821E-2</v>
      </c>
      <c r="G101" s="6">
        <f t="shared" si="10"/>
        <v>-2.4554026176142147E-3</v>
      </c>
      <c r="H101" s="11">
        <f t="shared" si="11"/>
        <v>0.91214397740962616</v>
      </c>
      <c r="I101" s="11">
        <f t="shared" si="12"/>
        <v>1.0268247433545159</v>
      </c>
      <c r="J101" s="11">
        <f t="shared" si="13"/>
        <v>0.99754459738238577</v>
      </c>
      <c r="K101" s="7"/>
    </row>
    <row r="102" spans="1:11" x14ac:dyDescent="0.2">
      <c r="A102" s="3">
        <v>44981</v>
      </c>
      <c r="B102" s="4">
        <v>1090.9000000000001</v>
      </c>
      <c r="C102" s="1">
        <v>362.75</v>
      </c>
      <c r="D102" s="1">
        <v>17465.8</v>
      </c>
      <c r="E102" s="5">
        <f t="shared" si="14"/>
        <v>-4.3191538036252544E-2</v>
      </c>
      <c r="F102" s="6">
        <f t="shared" si="9"/>
        <v>1.3784547544060376E-4</v>
      </c>
      <c r="G102" s="6">
        <f t="shared" si="10"/>
        <v>-2.5988484209401182E-3</v>
      </c>
      <c r="H102" s="11">
        <f t="shared" si="11"/>
        <v>0.95680846196374747</v>
      </c>
      <c r="I102" s="11">
        <f t="shared" si="12"/>
        <v>1.0001378454754406</v>
      </c>
      <c r="J102" s="11">
        <f t="shared" si="13"/>
        <v>0.99740115157905984</v>
      </c>
      <c r="K102" s="7"/>
    </row>
    <row r="103" spans="1:11" x14ac:dyDescent="0.2">
      <c r="A103" s="3">
        <v>44984</v>
      </c>
      <c r="B103" s="4">
        <v>1063.3</v>
      </c>
      <c r="C103" s="1">
        <v>344.9</v>
      </c>
      <c r="D103" s="1">
        <v>17392.7</v>
      </c>
      <c r="E103" s="5">
        <f t="shared" si="14"/>
        <v>-2.5625763946670679E-2</v>
      </c>
      <c r="F103" s="6">
        <f t="shared" si="9"/>
        <v>-5.0459371821502119E-2</v>
      </c>
      <c r="G103" s="6">
        <f t="shared" si="10"/>
        <v>-4.1941051482731325E-3</v>
      </c>
      <c r="H103" s="11">
        <f t="shared" si="11"/>
        <v>0.97437423605332929</v>
      </c>
      <c r="I103" s="11">
        <f t="shared" si="12"/>
        <v>0.94954062817849794</v>
      </c>
      <c r="J103" s="11">
        <f t="shared" si="13"/>
        <v>0.99580589485172688</v>
      </c>
      <c r="K103" s="7"/>
    </row>
    <row r="104" spans="1:11" x14ac:dyDescent="0.2">
      <c r="A104" s="3">
        <v>44985</v>
      </c>
      <c r="B104" s="4">
        <v>1091.9000000000001</v>
      </c>
      <c r="C104" s="1">
        <v>344.7</v>
      </c>
      <c r="D104" s="1">
        <v>17303.95</v>
      </c>
      <c r="E104" s="5">
        <f t="shared" si="14"/>
        <v>2.6542018362980188E-2</v>
      </c>
      <c r="F104" s="6">
        <f t="shared" si="9"/>
        <v>-5.8004641997549847E-4</v>
      </c>
      <c r="G104" s="6">
        <f t="shared" si="10"/>
        <v>-5.1157788177069495E-3</v>
      </c>
      <c r="H104" s="11">
        <f t="shared" si="11"/>
        <v>1.0265420183629801</v>
      </c>
      <c r="I104" s="11">
        <f t="shared" si="12"/>
        <v>0.99941995358002456</v>
      </c>
      <c r="J104" s="11">
        <f t="shared" si="13"/>
        <v>0.99488422118229303</v>
      </c>
      <c r="K104" s="7"/>
    </row>
    <row r="105" spans="1:11" x14ac:dyDescent="0.2">
      <c r="A105" s="3">
        <v>44986</v>
      </c>
      <c r="B105" s="4">
        <v>1071.3</v>
      </c>
      <c r="C105" s="1">
        <v>354.15</v>
      </c>
      <c r="D105" s="1">
        <v>17450.900000000001</v>
      </c>
      <c r="E105" s="5">
        <f t="shared" si="14"/>
        <v>-1.9046433751508291E-2</v>
      </c>
      <c r="F105" s="6">
        <f t="shared" si="9"/>
        <v>2.7046078676811899E-2</v>
      </c>
      <c r="G105" s="6">
        <f t="shared" si="10"/>
        <v>8.4564241084092717E-3</v>
      </c>
      <c r="H105" s="11">
        <f t="shared" si="11"/>
        <v>0.98095356624849173</v>
      </c>
      <c r="I105" s="11">
        <f t="shared" si="12"/>
        <v>1.0270460786768119</v>
      </c>
      <c r="J105" s="11">
        <f t="shared" si="13"/>
        <v>1.0084564241084093</v>
      </c>
      <c r="K105" s="7"/>
    </row>
    <row r="106" spans="1:11" x14ac:dyDescent="0.2">
      <c r="A106" s="3">
        <v>44987</v>
      </c>
      <c r="B106" s="4">
        <v>1098.25</v>
      </c>
      <c r="C106" s="1">
        <v>346.65</v>
      </c>
      <c r="D106" s="1">
        <v>17321.900000000001</v>
      </c>
      <c r="E106" s="5">
        <f t="shared" si="14"/>
        <v>2.4845139587376556E-2</v>
      </c>
      <c r="F106" s="6">
        <f t="shared" si="9"/>
        <v>-2.140492681113217E-2</v>
      </c>
      <c r="G106" s="6">
        <f t="shared" si="10"/>
        <v>-7.4196263629130879E-3</v>
      </c>
      <c r="H106" s="11">
        <f t="shared" si="11"/>
        <v>1.0248451395873766</v>
      </c>
      <c r="I106" s="11">
        <f t="shared" si="12"/>
        <v>0.97859507318886785</v>
      </c>
      <c r="J106" s="11">
        <f t="shared" si="13"/>
        <v>0.99258037363708695</v>
      </c>
      <c r="K106" s="7"/>
    </row>
    <row r="107" spans="1:11" x14ac:dyDescent="0.2">
      <c r="A107" s="3">
        <v>44988</v>
      </c>
      <c r="B107" s="4">
        <v>1133.3</v>
      </c>
      <c r="C107" s="1">
        <v>359.65</v>
      </c>
      <c r="D107" s="1">
        <v>17594.349999999999</v>
      </c>
      <c r="E107" s="5">
        <f t="shared" si="14"/>
        <v>3.1415726883013737E-2</v>
      </c>
      <c r="F107" s="6">
        <f t="shared" si="9"/>
        <v>3.6815710924865894E-2</v>
      </c>
      <c r="G107" s="6">
        <f t="shared" si="10"/>
        <v>1.5606230891244488E-2</v>
      </c>
      <c r="H107" s="11">
        <f t="shared" si="11"/>
        <v>1.0314157268830138</v>
      </c>
      <c r="I107" s="11">
        <f t="shared" si="12"/>
        <v>1.0368157109248659</v>
      </c>
      <c r="J107" s="11">
        <f t="shared" si="13"/>
        <v>1.0156062308912446</v>
      </c>
      <c r="K107" s="7"/>
    </row>
    <row r="108" spans="1:11" x14ac:dyDescent="0.2">
      <c r="A108" s="3">
        <v>44991</v>
      </c>
      <c r="B108" s="4">
        <v>1156.0999999999999</v>
      </c>
      <c r="C108" s="1">
        <v>354.1</v>
      </c>
      <c r="D108" s="1">
        <v>17711.45</v>
      </c>
      <c r="E108" s="5">
        <f t="shared" si="14"/>
        <v>1.9918540942373126E-2</v>
      </c>
      <c r="F108" s="6">
        <f t="shared" si="9"/>
        <v>-1.5551977195507074E-2</v>
      </c>
      <c r="G108" s="6">
        <f t="shared" si="10"/>
        <v>6.6334953122811511E-3</v>
      </c>
      <c r="H108" s="11">
        <f t="shared" si="11"/>
        <v>1.0199185409423732</v>
      </c>
      <c r="I108" s="11">
        <f t="shared" si="12"/>
        <v>0.98444802280449295</v>
      </c>
      <c r="J108" s="11">
        <f t="shared" si="13"/>
        <v>1.0066334953122811</v>
      </c>
      <c r="K108" s="7"/>
    </row>
    <row r="109" spans="1:11" x14ac:dyDescent="0.2">
      <c r="A109" s="3">
        <v>44993</v>
      </c>
      <c r="B109" s="4">
        <v>1168.1500000000001</v>
      </c>
      <c r="C109" s="1">
        <v>351.9</v>
      </c>
      <c r="D109" s="1">
        <v>17754.400000000001</v>
      </c>
      <c r="E109" s="5">
        <f t="shared" si="14"/>
        <v>1.0369029118690446E-2</v>
      </c>
      <c r="F109" s="6">
        <f t="shared" si="9"/>
        <v>-6.2323147903187237E-3</v>
      </c>
      <c r="G109" s="6">
        <f t="shared" si="10"/>
        <v>2.4220494360940436E-3</v>
      </c>
      <c r="H109" s="11">
        <f t="shared" si="11"/>
        <v>1.0103690291186904</v>
      </c>
      <c r="I109" s="11">
        <f t="shared" si="12"/>
        <v>0.99376768520968128</v>
      </c>
      <c r="J109" s="11">
        <f t="shared" si="13"/>
        <v>1.002422049436094</v>
      </c>
      <c r="K109" s="7"/>
    </row>
    <row r="110" spans="1:11" x14ac:dyDescent="0.2">
      <c r="A110" s="3">
        <v>44994</v>
      </c>
      <c r="B110" s="4">
        <v>1142.3499999999999</v>
      </c>
      <c r="C110" s="1">
        <v>355.3</v>
      </c>
      <c r="D110" s="1">
        <v>17589.599999999999</v>
      </c>
      <c r="E110" s="5">
        <f t="shared" si="14"/>
        <v>-2.2333756679474594E-2</v>
      </c>
      <c r="F110" s="6">
        <f t="shared" si="9"/>
        <v>9.6154586994419734E-3</v>
      </c>
      <c r="G110" s="6">
        <f t="shared" si="10"/>
        <v>-9.3255542287693904E-3</v>
      </c>
      <c r="H110" s="11">
        <f t="shared" si="11"/>
        <v>0.97766624332052543</v>
      </c>
      <c r="I110" s="11">
        <f t="shared" si="12"/>
        <v>1.0096154586994419</v>
      </c>
      <c r="J110" s="11">
        <f t="shared" si="13"/>
        <v>0.99067444577123065</v>
      </c>
      <c r="K110" s="7"/>
    </row>
    <row r="111" spans="1:11" x14ac:dyDescent="0.2">
      <c r="A111" s="3">
        <v>44995</v>
      </c>
      <c r="B111" s="4">
        <v>1117.6500000000001</v>
      </c>
      <c r="C111" s="1">
        <v>346.25</v>
      </c>
      <c r="D111" s="1">
        <v>17412.900000000001</v>
      </c>
      <c r="E111" s="5">
        <f t="shared" si="14"/>
        <v>-2.1859277452645459E-2</v>
      </c>
      <c r="F111" s="6">
        <f t="shared" si="9"/>
        <v>-2.5801445525433179E-2</v>
      </c>
      <c r="G111" s="6">
        <f t="shared" si="10"/>
        <v>-1.0096507452669731E-2</v>
      </c>
      <c r="H111" s="11">
        <f t="shared" si="11"/>
        <v>0.97814072254735451</v>
      </c>
      <c r="I111" s="11">
        <f t="shared" si="12"/>
        <v>0.97419855447456682</v>
      </c>
      <c r="J111" s="11">
        <f t="shared" si="13"/>
        <v>0.98990349254733023</v>
      </c>
      <c r="K111" s="7"/>
    </row>
    <row r="112" spans="1:11" x14ac:dyDescent="0.2">
      <c r="A112" s="3">
        <v>44998</v>
      </c>
      <c r="B112" s="4">
        <v>1093.75</v>
      </c>
      <c r="C112" s="1">
        <v>332</v>
      </c>
      <c r="D112" s="1">
        <v>17154.3</v>
      </c>
      <c r="E112" s="5">
        <f t="shared" si="14"/>
        <v>-2.1616107996022097E-2</v>
      </c>
      <c r="F112" s="6">
        <f t="shared" si="9"/>
        <v>-4.2026088585059747E-2</v>
      </c>
      <c r="G112" s="6">
        <f t="shared" si="10"/>
        <v>-1.4962439797248966E-2</v>
      </c>
      <c r="H112" s="11">
        <f t="shared" si="11"/>
        <v>0.97838389200397791</v>
      </c>
      <c r="I112" s="11">
        <f t="shared" si="12"/>
        <v>0.95797391141494026</v>
      </c>
      <c r="J112" s="11">
        <f t="shared" si="13"/>
        <v>0.98503756020275102</v>
      </c>
      <c r="K112" s="7"/>
    </row>
    <row r="113" spans="1:11" x14ac:dyDescent="0.2">
      <c r="A113" s="3">
        <v>44999</v>
      </c>
      <c r="B113" s="4">
        <v>1095.4000000000001</v>
      </c>
      <c r="C113" s="1">
        <v>324.55</v>
      </c>
      <c r="D113" s="1">
        <v>17043.3</v>
      </c>
      <c r="E113" s="5">
        <f t="shared" si="14"/>
        <v>1.5074346777967501E-3</v>
      </c>
      <c r="F113" s="6">
        <f t="shared" si="9"/>
        <v>-2.2695361437010973E-2</v>
      </c>
      <c r="G113" s="6">
        <f t="shared" si="10"/>
        <v>-6.4917064247525776E-3</v>
      </c>
      <c r="H113" s="11">
        <f t="shared" si="11"/>
        <v>1.0015074346777968</v>
      </c>
      <c r="I113" s="11">
        <f t="shared" si="12"/>
        <v>0.97730463856298899</v>
      </c>
      <c r="J113" s="11">
        <f t="shared" si="13"/>
        <v>0.99350829357524739</v>
      </c>
      <c r="K113" s="7"/>
    </row>
    <row r="114" spans="1:11" x14ac:dyDescent="0.2">
      <c r="A114" s="3">
        <v>45000</v>
      </c>
      <c r="B114" s="4">
        <v>1070</v>
      </c>
      <c r="C114" s="1">
        <v>321.8</v>
      </c>
      <c r="D114" s="1">
        <v>16972.150000000001</v>
      </c>
      <c r="E114" s="5">
        <f t="shared" si="14"/>
        <v>-2.3460944893669171E-2</v>
      </c>
      <c r="F114" s="6">
        <f t="shared" si="9"/>
        <v>-8.5093729211948004E-3</v>
      </c>
      <c r="G114" s="6">
        <f t="shared" si="10"/>
        <v>-4.1833992356591016E-3</v>
      </c>
      <c r="H114" s="11">
        <f t="shared" si="11"/>
        <v>0.97653905510633088</v>
      </c>
      <c r="I114" s="11">
        <f t="shared" si="12"/>
        <v>0.9914906270788052</v>
      </c>
      <c r="J114" s="11">
        <f t="shared" si="13"/>
        <v>0.99581660076434086</v>
      </c>
      <c r="K114" s="7"/>
    </row>
    <row r="115" spans="1:11" x14ac:dyDescent="0.2">
      <c r="A115" s="3">
        <v>45001</v>
      </c>
      <c r="B115" s="4">
        <v>1010.4</v>
      </c>
      <c r="C115" s="1">
        <v>323.05</v>
      </c>
      <c r="D115" s="1">
        <v>16985.599999999999</v>
      </c>
      <c r="E115" s="5">
        <f t="shared" si="14"/>
        <v>-5.7312356419670508E-2</v>
      </c>
      <c r="F115" s="6">
        <f t="shared" si="9"/>
        <v>3.8768754458916124E-3</v>
      </c>
      <c r="G115" s="6">
        <f t="shared" si="10"/>
        <v>7.9216088835932304E-4</v>
      </c>
      <c r="H115" s="11">
        <f t="shared" si="11"/>
        <v>0.94268764358032953</v>
      </c>
      <c r="I115" s="11">
        <f t="shared" si="12"/>
        <v>1.0038768754458915</v>
      </c>
      <c r="J115" s="11">
        <f t="shared" si="13"/>
        <v>1.0007921608883594</v>
      </c>
      <c r="K115" s="7"/>
    </row>
    <row r="116" spans="1:11" x14ac:dyDescent="0.2">
      <c r="A116" s="3">
        <v>45002</v>
      </c>
      <c r="B116" s="4">
        <v>1000.25</v>
      </c>
      <c r="C116" s="1">
        <v>320.8</v>
      </c>
      <c r="D116" s="1">
        <v>17100.05</v>
      </c>
      <c r="E116" s="5">
        <f t="shared" si="14"/>
        <v>-1.0096323298936899E-2</v>
      </c>
      <c r="F116" s="6">
        <f t="shared" si="9"/>
        <v>-6.9892340118150849E-3</v>
      </c>
      <c r="G116" s="6">
        <f t="shared" si="10"/>
        <v>6.715461205305623E-3</v>
      </c>
      <c r="H116" s="11">
        <f t="shared" si="11"/>
        <v>0.98990367670106305</v>
      </c>
      <c r="I116" s="11">
        <f t="shared" si="12"/>
        <v>0.99301076598818494</v>
      </c>
      <c r="J116" s="11">
        <f t="shared" si="13"/>
        <v>1.0067154612053055</v>
      </c>
      <c r="K116" s="7"/>
    </row>
    <row r="117" spans="1:11" x14ac:dyDescent="0.2">
      <c r="A117" s="3">
        <v>45005</v>
      </c>
      <c r="B117" s="1">
        <v>968.75</v>
      </c>
      <c r="C117" s="1">
        <v>338.3</v>
      </c>
      <c r="D117" s="1">
        <v>16988.400000000001</v>
      </c>
      <c r="E117" s="5">
        <f t="shared" si="14"/>
        <v>-3.1998667069787705E-2</v>
      </c>
      <c r="F117" s="6">
        <f t="shared" si="9"/>
        <v>5.3115199794303285E-2</v>
      </c>
      <c r="G117" s="6">
        <f t="shared" si="10"/>
        <v>-6.5506292746326279E-3</v>
      </c>
      <c r="H117" s="11">
        <f t="shared" si="11"/>
        <v>0.96800133293021229</v>
      </c>
      <c r="I117" s="11">
        <f t="shared" si="12"/>
        <v>1.0531151997943033</v>
      </c>
      <c r="J117" s="11">
        <f t="shared" si="13"/>
        <v>0.99344937072536732</v>
      </c>
      <c r="K117" s="7"/>
    </row>
    <row r="118" spans="1:11" x14ac:dyDescent="0.2">
      <c r="A118" s="3">
        <v>45006</v>
      </c>
      <c r="B118" s="1">
        <v>997.65</v>
      </c>
      <c r="C118" s="1">
        <v>337.45</v>
      </c>
      <c r="D118" s="1">
        <v>17107.5</v>
      </c>
      <c r="E118" s="5">
        <f t="shared" si="14"/>
        <v>2.9395932730983038E-2</v>
      </c>
      <c r="F118" s="6">
        <f t="shared" si="9"/>
        <v>-2.5157245972473583E-3</v>
      </c>
      <c r="G118" s="6">
        <f t="shared" si="10"/>
        <v>6.9862056382009536E-3</v>
      </c>
      <c r="H118" s="11">
        <f t="shared" si="11"/>
        <v>1.029395932730983</v>
      </c>
      <c r="I118" s="11">
        <f t="shared" si="12"/>
        <v>0.99748427540275264</v>
      </c>
      <c r="J118" s="11">
        <f t="shared" si="13"/>
        <v>1.0069862056382008</v>
      </c>
      <c r="K118" s="7"/>
    </row>
    <row r="119" spans="1:11" x14ac:dyDescent="0.2">
      <c r="A119" s="3">
        <v>45007</v>
      </c>
      <c r="B119" s="1">
        <v>998.55</v>
      </c>
      <c r="C119" s="1">
        <v>342.55</v>
      </c>
      <c r="D119" s="1">
        <v>17151.900000000001</v>
      </c>
      <c r="E119" s="5">
        <f t="shared" si="14"/>
        <v>9.0171331628251413E-4</v>
      </c>
      <c r="F119" s="6">
        <f t="shared" si="9"/>
        <v>1.5000281259492598E-2</v>
      </c>
      <c r="G119" s="6">
        <f t="shared" si="10"/>
        <v>2.5919908029994904E-3</v>
      </c>
      <c r="H119" s="11">
        <f t="shared" si="11"/>
        <v>1.0009017133162825</v>
      </c>
      <c r="I119" s="11">
        <f t="shared" si="12"/>
        <v>1.0150002812594927</v>
      </c>
      <c r="J119" s="11">
        <f t="shared" si="13"/>
        <v>1.0025919908029994</v>
      </c>
      <c r="K119" s="7"/>
    </row>
    <row r="120" spans="1:11" x14ac:dyDescent="0.2">
      <c r="A120" s="3">
        <v>45008</v>
      </c>
      <c r="B120" s="4">
        <v>1018.8</v>
      </c>
      <c r="C120" s="1">
        <v>338.25</v>
      </c>
      <c r="D120" s="1">
        <v>17076.900000000001</v>
      </c>
      <c r="E120" s="5">
        <f t="shared" si="14"/>
        <v>2.0076516390479634E-2</v>
      </c>
      <c r="F120" s="6">
        <f t="shared" si="9"/>
        <v>-1.2632365398010676E-2</v>
      </c>
      <c r="G120" s="6">
        <f t="shared" si="10"/>
        <v>-4.3822815890368141E-3</v>
      </c>
      <c r="H120" s="11">
        <f t="shared" si="11"/>
        <v>1.0200765163904797</v>
      </c>
      <c r="I120" s="11">
        <f t="shared" si="12"/>
        <v>0.98736763460198929</v>
      </c>
      <c r="J120" s="11">
        <f t="shared" si="13"/>
        <v>0.99561771841096314</v>
      </c>
      <c r="K120" s="7"/>
    </row>
    <row r="121" spans="1:11" x14ac:dyDescent="0.2">
      <c r="A121" s="3">
        <v>45009</v>
      </c>
      <c r="B121" s="4">
        <v>1045.75</v>
      </c>
      <c r="C121" s="1">
        <v>321.60000000000002</v>
      </c>
      <c r="D121" s="1">
        <v>16945.05</v>
      </c>
      <c r="E121" s="5">
        <f t="shared" si="14"/>
        <v>2.6108867217005977E-2</v>
      </c>
      <c r="F121" s="6">
        <f t="shared" si="9"/>
        <v>-5.0476729746086087E-2</v>
      </c>
      <c r="G121" s="6">
        <f t="shared" si="10"/>
        <v>-7.7509172808900607E-3</v>
      </c>
      <c r="H121" s="11">
        <f t="shared" si="11"/>
        <v>1.026108867217006</v>
      </c>
      <c r="I121" s="11">
        <f t="shared" si="12"/>
        <v>0.94952327025391392</v>
      </c>
      <c r="J121" s="11">
        <f t="shared" si="13"/>
        <v>0.99224908271910994</v>
      </c>
      <c r="K121" s="7"/>
    </row>
    <row r="122" spans="1:11" x14ac:dyDescent="0.2">
      <c r="A122" s="3">
        <v>45012</v>
      </c>
      <c r="B122" s="4">
        <v>1031.4000000000001</v>
      </c>
      <c r="C122" s="1">
        <v>321.2</v>
      </c>
      <c r="D122" s="1">
        <v>16985.7</v>
      </c>
      <c r="E122" s="5">
        <f t="shared" si="14"/>
        <v>-1.3817228705449092E-2</v>
      </c>
      <c r="F122" s="6">
        <f t="shared" si="9"/>
        <v>-1.2445552322048301E-3</v>
      </c>
      <c r="G122" s="6">
        <f t="shared" si="10"/>
        <v>2.3960578205877384E-3</v>
      </c>
      <c r="H122" s="11">
        <f t="shared" si="11"/>
        <v>0.9861827712945509</v>
      </c>
      <c r="I122" s="11">
        <f t="shared" si="12"/>
        <v>0.99875544476779521</v>
      </c>
      <c r="J122" s="11">
        <f t="shared" si="13"/>
        <v>1.0023960578205877</v>
      </c>
      <c r="K122" s="7"/>
    </row>
    <row r="123" spans="1:11" x14ac:dyDescent="0.2">
      <c r="A123" s="3">
        <v>45013</v>
      </c>
      <c r="B123" s="4">
        <v>1028.5</v>
      </c>
      <c r="C123" s="1">
        <v>307.75</v>
      </c>
      <c r="D123" s="1">
        <v>16951.7</v>
      </c>
      <c r="E123" s="5">
        <f t="shared" si="14"/>
        <v>-2.8156725238468348E-3</v>
      </c>
      <c r="F123" s="6">
        <f t="shared" si="9"/>
        <v>-4.2776217008043717E-2</v>
      </c>
      <c r="G123" s="6">
        <f t="shared" si="10"/>
        <v>-2.0036898156717883E-3</v>
      </c>
      <c r="H123" s="11">
        <f t="shared" si="11"/>
        <v>0.99718432747615315</v>
      </c>
      <c r="I123" s="11">
        <f t="shared" si="12"/>
        <v>0.95722378299195632</v>
      </c>
      <c r="J123" s="11">
        <f t="shared" si="13"/>
        <v>0.99799631018432822</v>
      </c>
      <c r="K123" s="7"/>
    </row>
    <row r="124" spans="1:11" x14ac:dyDescent="0.2">
      <c r="A124" s="3">
        <v>45014</v>
      </c>
      <c r="B124" s="4">
        <v>1016.7</v>
      </c>
      <c r="C124" s="1">
        <v>310.95</v>
      </c>
      <c r="D124" s="1">
        <v>17080.7</v>
      </c>
      <c r="E124" s="5">
        <f t="shared" si="14"/>
        <v>-1.1539341811896456E-2</v>
      </c>
      <c r="F124" s="6">
        <f t="shared" si="9"/>
        <v>1.0344362485335457E-2</v>
      </c>
      <c r="G124" s="6">
        <f t="shared" si="10"/>
        <v>7.5810473446718757E-3</v>
      </c>
      <c r="H124" s="11">
        <f t="shared" si="11"/>
        <v>0.98846065818810358</v>
      </c>
      <c r="I124" s="11">
        <f t="shared" si="12"/>
        <v>1.0103443624853354</v>
      </c>
      <c r="J124" s="11">
        <f t="shared" si="13"/>
        <v>1.0075810473446718</v>
      </c>
      <c r="K124" s="7"/>
    </row>
    <row r="125" spans="1:11" x14ac:dyDescent="0.2">
      <c r="A125" s="3">
        <v>45016</v>
      </c>
      <c r="B125" s="4">
        <v>1028.4000000000001</v>
      </c>
      <c r="C125" s="1">
        <v>313.39999999999998</v>
      </c>
      <c r="D125" s="1">
        <v>17359.75</v>
      </c>
      <c r="E125" s="5">
        <f t="shared" si="14"/>
        <v>1.144210811061917E-2</v>
      </c>
      <c r="F125" s="6">
        <f t="shared" si="9"/>
        <v>7.8482023720222362E-3</v>
      </c>
      <c r="G125" s="6">
        <f t="shared" si="10"/>
        <v>1.6205137079674727E-2</v>
      </c>
      <c r="H125" s="11">
        <f t="shared" si="11"/>
        <v>1.0114421081106191</v>
      </c>
      <c r="I125" s="11">
        <f t="shared" si="12"/>
        <v>1.0078482023720223</v>
      </c>
      <c r="J125" s="11">
        <f t="shared" si="13"/>
        <v>1.0162051370796747</v>
      </c>
      <c r="K125" s="7"/>
    </row>
    <row r="126" spans="1:11" x14ac:dyDescent="0.2">
      <c r="A126" s="3">
        <v>45019</v>
      </c>
      <c r="B126" s="4">
        <v>1053.75</v>
      </c>
      <c r="C126" s="1">
        <v>367.05</v>
      </c>
      <c r="D126" s="1">
        <v>17398.05</v>
      </c>
      <c r="E126" s="5">
        <f t="shared" si="14"/>
        <v>2.4351033924330759E-2</v>
      </c>
      <c r="F126" s="6">
        <f t="shared" si="9"/>
        <v>0.15801774863486995</v>
      </c>
      <c r="G126" s="6">
        <f t="shared" si="10"/>
        <v>2.2038227679195624E-3</v>
      </c>
      <c r="H126" s="11">
        <f t="shared" si="11"/>
        <v>1.0243510339243307</v>
      </c>
      <c r="I126" s="11">
        <f t="shared" si="12"/>
        <v>1.1580177486348699</v>
      </c>
      <c r="J126" s="11">
        <f t="shared" si="13"/>
        <v>1.0022038227679195</v>
      </c>
      <c r="K126" s="7"/>
    </row>
    <row r="127" spans="1:11" x14ac:dyDescent="0.2">
      <c r="A127" s="3">
        <v>45021</v>
      </c>
      <c r="B127" s="4">
        <v>1133.4000000000001</v>
      </c>
      <c r="C127" s="1">
        <v>401.4</v>
      </c>
      <c r="D127" s="1">
        <v>17557.05</v>
      </c>
      <c r="E127" s="5">
        <f t="shared" si="14"/>
        <v>7.2866734419453794E-2</v>
      </c>
      <c r="F127" s="6">
        <f t="shared" si="9"/>
        <v>8.9460357805447394E-2</v>
      </c>
      <c r="G127" s="6">
        <f t="shared" si="10"/>
        <v>9.0974476751935936E-3</v>
      </c>
      <c r="H127" s="11">
        <f t="shared" si="11"/>
        <v>1.0728667344194538</v>
      </c>
      <c r="I127" s="11">
        <f t="shared" si="12"/>
        <v>1.0894603578054474</v>
      </c>
      <c r="J127" s="11">
        <f t="shared" si="13"/>
        <v>1.0090974476751935</v>
      </c>
      <c r="K127" s="7"/>
    </row>
    <row r="128" spans="1:11" x14ac:dyDescent="0.2">
      <c r="A128" s="3">
        <v>45022</v>
      </c>
      <c r="B128" s="4">
        <v>1138.75</v>
      </c>
      <c r="C128" s="1">
        <v>407.7</v>
      </c>
      <c r="D128" s="1">
        <v>17599.150000000001</v>
      </c>
      <c r="E128" s="5">
        <f t="shared" si="14"/>
        <v>4.7092048386492037E-3</v>
      </c>
      <c r="F128" s="6">
        <f t="shared" si="9"/>
        <v>1.5573173462969887E-2</v>
      </c>
      <c r="G128" s="6">
        <f t="shared" si="10"/>
        <v>2.3950267733336621E-3</v>
      </c>
      <c r="H128" s="11">
        <f t="shared" si="11"/>
        <v>1.0047092048386492</v>
      </c>
      <c r="I128" s="11">
        <f t="shared" si="12"/>
        <v>1.0155731734629698</v>
      </c>
      <c r="J128" s="11">
        <f t="shared" si="13"/>
        <v>1.0023950267733337</v>
      </c>
      <c r="K128" s="7"/>
    </row>
    <row r="129" spans="1:11" x14ac:dyDescent="0.2">
      <c r="A129" s="3">
        <v>45026</v>
      </c>
      <c r="B129" s="4">
        <v>1084.5999999999999</v>
      </c>
      <c r="C129" s="1">
        <v>414.75</v>
      </c>
      <c r="D129" s="1">
        <v>17624.05</v>
      </c>
      <c r="E129" s="5">
        <f t="shared" si="14"/>
        <v>-4.8719914167207896E-2</v>
      </c>
      <c r="F129" s="6">
        <f t="shared" si="9"/>
        <v>1.7144319245346276E-2</v>
      </c>
      <c r="G129" s="6">
        <f t="shared" si="10"/>
        <v>1.4138411131193697E-3</v>
      </c>
      <c r="H129" s="11">
        <f t="shared" si="11"/>
        <v>0.95128008583279211</v>
      </c>
      <c r="I129" s="11">
        <f t="shared" si="12"/>
        <v>1.0171443192453462</v>
      </c>
      <c r="J129" s="11">
        <f t="shared" si="13"/>
        <v>1.0014138411131193</v>
      </c>
      <c r="K129" s="7"/>
    </row>
    <row r="130" spans="1:11" x14ac:dyDescent="0.2">
      <c r="A130" s="3">
        <v>45027</v>
      </c>
      <c r="B130" s="4">
        <v>1090</v>
      </c>
      <c r="C130" s="1">
        <v>406.4</v>
      </c>
      <c r="D130" s="1">
        <v>17722.3</v>
      </c>
      <c r="E130" s="5">
        <f t="shared" si="14"/>
        <v>4.9664408162292568E-3</v>
      </c>
      <c r="F130" s="6">
        <f t="shared" si="9"/>
        <v>-2.0338032806281738E-2</v>
      </c>
      <c r="G130" s="6">
        <f t="shared" si="10"/>
        <v>5.5592870573658824E-3</v>
      </c>
      <c r="H130" s="11">
        <f t="shared" si="11"/>
        <v>1.0049664408162293</v>
      </c>
      <c r="I130" s="11">
        <f t="shared" si="12"/>
        <v>0.97966196719371823</v>
      </c>
      <c r="J130" s="11">
        <f t="shared" si="13"/>
        <v>1.005559287057366</v>
      </c>
      <c r="K130" s="7"/>
    </row>
    <row r="131" spans="1:11" x14ac:dyDescent="0.2">
      <c r="A131" s="3">
        <v>45028</v>
      </c>
      <c r="B131" s="4">
        <v>1065.05</v>
      </c>
      <c r="C131" s="1">
        <v>389.3</v>
      </c>
      <c r="D131" s="1">
        <v>17812.400000000001</v>
      </c>
      <c r="E131" s="5">
        <f t="shared" si="14"/>
        <v>-2.3155949824896015E-2</v>
      </c>
      <c r="F131" s="6">
        <f t="shared" si="9"/>
        <v>-4.2987641647861959E-2</v>
      </c>
      <c r="G131" s="6">
        <f t="shared" si="10"/>
        <v>5.0711103842399786E-3</v>
      </c>
      <c r="H131" s="11">
        <f t="shared" si="11"/>
        <v>0.97684405017510401</v>
      </c>
      <c r="I131" s="11">
        <f t="shared" si="12"/>
        <v>0.95701235835213805</v>
      </c>
      <c r="J131" s="11">
        <f t="shared" si="13"/>
        <v>1.00507111038424</v>
      </c>
      <c r="K131" s="7"/>
    </row>
    <row r="132" spans="1:11" x14ac:dyDescent="0.2">
      <c r="A132" s="3">
        <v>45029</v>
      </c>
      <c r="B132" s="4">
        <v>1050.05</v>
      </c>
      <c r="C132" s="1">
        <v>412.75</v>
      </c>
      <c r="D132" s="1">
        <v>17828</v>
      </c>
      <c r="E132" s="5">
        <f t="shared" si="14"/>
        <v>-1.4183964332856189E-2</v>
      </c>
      <c r="F132" s="6">
        <f t="shared" ref="F132:F195" si="15">LN(C132/C131)</f>
        <v>5.8491828183827338E-2</v>
      </c>
      <c r="G132" s="6">
        <f t="shared" ref="G132:G195" si="16">LN(D132/D131)</f>
        <v>8.7541110628643569E-4</v>
      </c>
      <c r="H132" s="11">
        <f t="shared" ref="H132:H195" si="17">1+E132</f>
        <v>0.98581603566714382</v>
      </c>
      <c r="I132" s="11">
        <f t="shared" ref="I132:I195" si="18">1+F132</f>
        <v>1.0584918281838274</v>
      </c>
      <c r="J132" s="11">
        <f t="shared" ref="J132:J195" si="19">1+G132</f>
        <v>1.0008754111062865</v>
      </c>
      <c r="K132" s="7"/>
    </row>
    <row r="133" spans="1:11" x14ac:dyDescent="0.2">
      <c r="A133" s="3">
        <v>45033</v>
      </c>
      <c r="B133" s="4">
        <v>1082.5</v>
      </c>
      <c r="C133" s="1">
        <v>421.1</v>
      </c>
      <c r="D133" s="1">
        <v>17706.849999999999</v>
      </c>
      <c r="E133" s="5">
        <f t="shared" si="14"/>
        <v>3.0435398811207631E-2</v>
      </c>
      <c r="F133" s="6">
        <f t="shared" si="15"/>
        <v>2.0028252367644703E-2</v>
      </c>
      <c r="G133" s="6">
        <f t="shared" si="16"/>
        <v>-6.8186847221795004E-3</v>
      </c>
      <c r="H133" s="11">
        <f t="shared" si="17"/>
        <v>1.0304353988112076</v>
      </c>
      <c r="I133" s="11">
        <f t="shared" si="18"/>
        <v>1.0200282523676447</v>
      </c>
      <c r="J133" s="11">
        <f t="shared" si="19"/>
        <v>0.9931813152778205</v>
      </c>
      <c r="K133" s="7"/>
    </row>
    <row r="134" spans="1:11" x14ac:dyDescent="0.2">
      <c r="A134" s="3">
        <v>45034</v>
      </c>
      <c r="B134" s="4">
        <v>1058.4000000000001</v>
      </c>
      <c r="C134" s="1">
        <v>412.65</v>
      </c>
      <c r="D134" s="1">
        <v>17660.150000000001</v>
      </c>
      <c r="E134" s="5">
        <f t="shared" si="14"/>
        <v>-2.2514847075898868E-2</v>
      </c>
      <c r="F134" s="6">
        <f t="shared" si="15"/>
        <v>-2.0270559129189004E-2</v>
      </c>
      <c r="G134" s="6">
        <f t="shared" si="16"/>
        <v>-2.6408814511533168E-3</v>
      </c>
      <c r="H134" s="11">
        <f t="shared" si="17"/>
        <v>0.9774851529241011</v>
      </c>
      <c r="I134" s="11">
        <f t="shared" si="18"/>
        <v>0.97972944087081104</v>
      </c>
      <c r="J134" s="11">
        <f t="shared" si="19"/>
        <v>0.99735911854884673</v>
      </c>
      <c r="K134" s="7"/>
    </row>
    <row r="135" spans="1:11" x14ac:dyDescent="0.2">
      <c r="A135" s="3">
        <v>45035</v>
      </c>
      <c r="B135" s="4">
        <v>1014.2</v>
      </c>
      <c r="C135" s="1">
        <v>420.15</v>
      </c>
      <c r="D135" s="1">
        <v>17618.75</v>
      </c>
      <c r="E135" s="5">
        <f t="shared" si="14"/>
        <v>-4.265820943982726E-2</v>
      </c>
      <c r="F135" s="6">
        <f t="shared" si="15"/>
        <v>1.8012014335533972E-2</v>
      </c>
      <c r="G135" s="6">
        <f t="shared" si="16"/>
        <v>-2.3470130306909674E-3</v>
      </c>
      <c r="H135" s="11">
        <f t="shared" si="17"/>
        <v>0.95734179056017277</v>
      </c>
      <c r="I135" s="11">
        <f t="shared" si="18"/>
        <v>1.018012014335534</v>
      </c>
      <c r="J135" s="11">
        <f t="shared" si="19"/>
        <v>0.99765298696930904</v>
      </c>
      <c r="K135" s="7"/>
    </row>
    <row r="136" spans="1:11" x14ac:dyDescent="0.2">
      <c r="A136" s="3">
        <v>45036</v>
      </c>
      <c r="B136" s="4">
        <v>1001.85</v>
      </c>
      <c r="C136" s="1">
        <v>417.8</v>
      </c>
      <c r="D136" s="1">
        <v>17624.45</v>
      </c>
      <c r="E136" s="5">
        <f t="shared" ref="E136:E199" si="20">LN(B136/B135)</f>
        <v>-1.2251833521163994E-2</v>
      </c>
      <c r="F136" s="6">
        <f t="shared" si="15"/>
        <v>-5.6089412517617539E-3</v>
      </c>
      <c r="G136" s="6">
        <f t="shared" si="16"/>
        <v>3.2346665738081727E-4</v>
      </c>
      <c r="H136" s="11">
        <f t="shared" si="17"/>
        <v>0.98774816647883601</v>
      </c>
      <c r="I136" s="11">
        <f t="shared" si="18"/>
        <v>0.9943910587482383</v>
      </c>
      <c r="J136" s="11">
        <f t="shared" si="19"/>
        <v>1.0003234666573808</v>
      </c>
      <c r="K136" s="7"/>
    </row>
    <row r="137" spans="1:11" x14ac:dyDescent="0.2">
      <c r="A137" s="3">
        <v>45037</v>
      </c>
      <c r="B137" s="4">
        <v>1015.45</v>
      </c>
      <c r="C137" s="1">
        <v>413.2</v>
      </c>
      <c r="D137" s="1">
        <v>17624.05</v>
      </c>
      <c r="E137" s="5">
        <f t="shared" si="20"/>
        <v>1.3483573139364028E-2</v>
      </c>
      <c r="F137" s="6">
        <f t="shared" si="15"/>
        <v>-1.1071111876982039E-2</v>
      </c>
      <c r="G137" s="6">
        <f t="shared" si="16"/>
        <v>-2.2696001249353279E-5</v>
      </c>
      <c r="H137" s="11">
        <f t="shared" si="17"/>
        <v>1.0134835731393641</v>
      </c>
      <c r="I137" s="11">
        <f t="shared" si="18"/>
        <v>0.98892888812301794</v>
      </c>
      <c r="J137" s="11">
        <f t="shared" si="19"/>
        <v>0.99997730399875062</v>
      </c>
      <c r="K137" s="7"/>
    </row>
    <row r="138" spans="1:11" x14ac:dyDescent="0.2">
      <c r="A138" s="3">
        <v>45040</v>
      </c>
      <c r="B138" s="4">
        <v>1025.5999999999999</v>
      </c>
      <c r="C138" s="1">
        <v>411.2</v>
      </c>
      <c r="D138" s="1">
        <v>17743.400000000001</v>
      </c>
      <c r="E138" s="5">
        <f t="shared" si="20"/>
        <v>9.945943187286815E-3</v>
      </c>
      <c r="F138" s="6">
        <f t="shared" si="15"/>
        <v>-4.8520231045280741E-3</v>
      </c>
      <c r="G138" s="6">
        <f t="shared" si="16"/>
        <v>6.7491692528103258E-3</v>
      </c>
      <c r="H138" s="11">
        <f t="shared" si="17"/>
        <v>1.0099459431872868</v>
      </c>
      <c r="I138" s="11">
        <f t="shared" si="18"/>
        <v>0.99514797689547196</v>
      </c>
      <c r="J138" s="11">
        <f t="shared" si="19"/>
        <v>1.0067491692528103</v>
      </c>
      <c r="K138" s="7"/>
    </row>
    <row r="139" spans="1:11" x14ac:dyDescent="0.2">
      <c r="A139" s="3">
        <v>45041</v>
      </c>
      <c r="B139" s="4">
        <v>1019.25</v>
      </c>
      <c r="C139" s="1">
        <v>370.85</v>
      </c>
      <c r="D139" s="1">
        <v>17769.25</v>
      </c>
      <c r="E139" s="5">
        <f t="shared" si="20"/>
        <v>-6.210744467042755E-3</v>
      </c>
      <c r="F139" s="6">
        <f t="shared" si="15"/>
        <v>-0.10328204595838814</v>
      </c>
      <c r="G139" s="6">
        <f t="shared" si="16"/>
        <v>1.4558195215261978E-3</v>
      </c>
      <c r="H139" s="11">
        <f t="shared" si="17"/>
        <v>0.99378925553295727</v>
      </c>
      <c r="I139" s="11">
        <f t="shared" si="18"/>
        <v>0.89671795404161192</v>
      </c>
      <c r="J139" s="11">
        <f t="shared" si="19"/>
        <v>1.0014558195215262</v>
      </c>
      <c r="K139" s="7"/>
    </row>
    <row r="140" spans="1:11" x14ac:dyDescent="0.2">
      <c r="A140" s="3">
        <v>45042</v>
      </c>
      <c r="B140" s="4">
        <v>1105.75</v>
      </c>
      <c r="C140" s="1">
        <v>367.5</v>
      </c>
      <c r="D140" s="1">
        <v>17813.599999999999</v>
      </c>
      <c r="E140" s="5">
        <f t="shared" si="20"/>
        <v>8.1456775049073393E-2</v>
      </c>
      <c r="F140" s="6">
        <f t="shared" si="15"/>
        <v>-9.0743495296757778E-3</v>
      </c>
      <c r="G140" s="6">
        <f t="shared" si="16"/>
        <v>2.4927751973571103E-3</v>
      </c>
      <c r="H140" s="11">
        <f t="shared" si="17"/>
        <v>1.0814567750490733</v>
      </c>
      <c r="I140" s="11">
        <f t="shared" si="18"/>
        <v>0.99092565047032422</v>
      </c>
      <c r="J140" s="11">
        <f t="shared" si="19"/>
        <v>1.0024927751973571</v>
      </c>
      <c r="K140" s="7"/>
    </row>
    <row r="141" spans="1:11" x14ac:dyDescent="0.2">
      <c r="A141" s="3">
        <v>45043</v>
      </c>
      <c r="B141" s="4">
        <v>1103.0999999999999</v>
      </c>
      <c r="C141" s="1">
        <v>369.55</v>
      </c>
      <c r="D141" s="1">
        <v>17915.05</v>
      </c>
      <c r="E141" s="5">
        <f t="shared" si="20"/>
        <v>-2.3994397731002602E-3</v>
      </c>
      <c r="F141" s="6">
        <f t="shared" si="15"/>
        <v>5.5627305780043858E-3</v>
      </c>
      <c r="G141" s="6">
        <f t="shared" si="16"/>
        <v>5.6789312022102979E-3</v>
      </c>
      <c r="H141" s="11">
        <f t="shared" si="17"/>
        <v>0.99760056022689969</v>
      </c>
      <c r="I141" s="11">
        <f t="shared" si="18"/>
        <v>1.0055627305780044</v>
      </c>
      <c r="J141" s="11">
        <f t="shared" si="19"/>
        <v>1.0056789312022103</v>
      </c>
      <c r="K141" s="7"/>
    </row>
    <row r="142" spans="1:11" x14ac:dyDescent="0.2">
      <c r="A142" s="3">
        <v>45044</v>
      </c>
      <c r="B142" s="4">
        <v>1157.5</v>
      </c>
      <c r="C142" s="1">
        <v>382.3</v>
      </c>
      <c r="D142" s="1">
        <v>18065</v>
      </c>
      <c r="E142" s="5">
        <f t="shared" si="20"/>
        <v>4.8138108985053253E-2</v>
      </c>
      <c r="F142" s="6">
        <f t="shared" si="15"/>
        <v>3.3919591471471291E-2</v>
      </c>
      <c r="G142" s="6">
        <f t="shared" si="16"/>
        <v>8.3352228892828832E-3</v>
      </c>
      <c r="H142" s="11">
        <f t="shared" si="17"/>
        <v>1.0481381089850532</v>
      </c>
      <c r="I142" s="11">
        <f t="shared" si="18"/>
        <v>1.0339195914714714</v>
      </c>
      <c r="J142" s="11">
        <f t="shared" si="19"/>
        <v>1.0083352228892828</v>
      </c>
      <c r="K142" s="7"/>
    </row>
    <row r="143" spans="1:11" x14ac:dyDescent="0.2">
      <c r="A143" s="3">
        <v>45048</v>
      </c>
      <c r="B143" s="4">
        <v>1159.2</v>
      </c>
      <c r="C143" s="1">
        <v>344.1</v>
      </c>
      <c r="D143" s="1">
        <v>18147.650000000001</v>
      </c>
      <c r="E143" s="5">
        <f t="shared" si="20"/>
        <v>1.4676050460834702E-3</v>
      </c>
      <c r="F143" s="6">
        <f t="shared" si="15"/>
        <v>-0.10527332789893243</v>
      </c>
      <c r="G143" s="6">
        <f t="shared" si="16"/>
        <v>4.564711144417706E-3</v>
      </c>
      <c r="H143" s="11">
        <f t="shared" si="17"/>
        <v>1.0014676050460836</v>
      </c>
      <c r="I143" s="11">
        <f t="shared" si="18"/>
        <v>0.8947266721010676</v>
      </c>
      <c r="J143" s="11">
        <f t="shared" si="19"/>
        <v>1.0045647111444178</v>
      </c>
      <c r="K143" s="7"/>
    </row>
    <row r="144" spans="1:11" x14ac:dyDescent="0.2">
      <c r="A144" s="3">
        <v>45049</v>
      </c>
      <c r="B144" s="4">
        <v>1180.0999999999999</v>
      </c>
      <c r="C144" s="1">
        <v>353.1</v>
      </c>
      <c r="D144" s="1">
        <v>18089.849999999999</v>
      </c>
      <c r="E144" s="5">
        <f t="shared" si="20"/>
        <v>1.7869068625230213E-2</v>
      </c>
      <c r="F144" s="6">
        <f t="shared" si="15"/>
        <v>2.5818990130905935E-2</v>
      </c>
      <c r="G144" s="6">
        <f t="shared" si="16"/>
        <v>-3.190068245158949E-3</v>
      </c>
      <c r="H144" s="11">
        <f t="shared" si="17"/>
        <v>1.0178690686252303</v>
      </c>
      <c r="I144" s="11">
        <f t="shared" si="18"/>
        <v>1.0258189901309058</v>
      </c>
      <c r="J144" s="11">
        <f t="shared" si="19"/>
        <v>0.99680993175484101</v>
      </c>
      <c r="K144" s="7"/>
    </row>
    <row r="145" spans="1:11" x14ac:dyDescent="0.2">
      <c r="A145" s="3">
        <v>45050</v>
      </c>
      <c r="B145" s="4">
        <v>1183.3499999999999</v>
      </c>
      <c r="C145" s="1">
        <v>360.85</v>
      </c>
      <c r="D145" s="1">
        <v>18255.8</v>
      </c>
      <c r="E145" s="5">
        <f t="shared" si="20"/>
        <v>2.7502185775052875E-3</v>
      </c>
      <c r="F145" s="6">
        <f t="shared" si="15"/>
        <v>2.171105658394152E-2</v>
      </c>
      <c r="G145" s="6">
        <f t="shared" si="16"/>
        <v>9.1318302584812369E-3</v>
      </c>
      <c r="H145" s="11">
        <f t="shared" si="17"/>
        <v>1.0027502185775052</v>
      </c>
      <c r="I145" s="11">
        <f t="shared" si="18"/>
        <v>1.0217110565839416</v>
      </c>
      <c r="J145" s="11">
        <f t="shared" si="19"/>
        <v>1.0091318302584813</v>
      </c>
      <c r="K145" s="7"/>
    </row>
    <row r="146" spans="1:11" x14ac:dyDescent="0.2">
      <c r="A146" s="3">
        <v>45051</v>
      </c>
      <c r="B146" s="4">
        <v>1172.7</v>
      </c>
      <c r="C146" s="1">
        <v>356.8</v>
      </c>
      <c r="D146" s="1">
        <v>18069</v>
      </c>
      <c r="E146" s="5">
        <f t="shared" si="20"/>
        <v>-9.0406167421893998E-3</v>
      </c>
      <c r="F146" s="6">
        <f t="shared" si="15"/>
        <v>-1.1286958812427916E-2</v>
      </c>
      <c r="G146" s="6">
        <f t="shared" si="16"/>
        <v>-1.0285075027649962E-2</v>
      </c>
      <c r="H146" s="11">
        <f t="shared" si="17"/>
        <v>0.99095938325781063</v>
      </c>
      <c r="I146" s="11">
        <f t="shared" si="18"/>
        <v>0.98871304118757208</v>
      </c>
      <c r="J146" s="11">
        <f t="shared" si="19"/>
        <v>0.98971492497235003</v>
      </c>
      <c r="K146" s="7"/>
    </row>
    <row r="147" spans="1:11" x14ac:dyDescent="0.2">
      <c r="A147" s="3">
        <v>45054</v>
      </c>
      <c r="B147" s="4">
        <v>1181.55</v>
      </c>
      <c r="C147" s="1">
        <v>361.25</v>
      </c>
      <c r="D147" s="1">
        <v>18264.400000000001</v>
      </c>
      <c r="E147" s="5">
        <f t="shared" si="20"/>
        <v>7.518353350424235E-3</v>
      </c>
      <c r="F147" s="6">
        <f t="shared" si="15"/>
        <v>1.2394838720787674E-2</v>
      </c>
      <c r="G147" s="6">
        <f t="shared" si="16"/>
        <v>1.075604726542361E-2</v>
      </c>
      <c r="H147" s="11">
        <f t="shared" si="17"/>
        <v>1.0075183533504242</v>
      </c>
      <c r="I147" s="11">
        <f t="shared" si="18"/>
        <v>1.0123948387207877</v>
      </c>
      <c r="J147" s="11">
        <f t="shared" si="19"/>
        <v>1.0107560472654236</v>
      </c>
      <c r="K147" s="7"/>
    </row>
    <row r="148" spans="1:11" x14ac:dyDescent="0.2">
      <c r="A148" s="3">
        <v>45055</v>
      </c>
      <c r="B148" s="4">
        <v>1199.3499999999999</v>
      </c>
      <c r="C148" s="1">
        <v>359</v>
      </c>
      <c r="D148" s="1">
        <v>18265.95</v>
      </c>
      <c r="E148" s="5">
        <f t="shared" si="20"/>
        <v>1.4952607537596103E-2</v>
      </c>
      <c r="F148" s="6">
        <f t="shared" si="15"/>
        <v>-6.2478509383630271E-3</v>
      </c>
      <c r="G148" s="6">
        <f t="shared" si="16"/>
        <v>8.4860944443795967E-5</v>
      </c>
      <c r="H148" s="11">
        <f t="shared" si="17"/>
        <v>1.0149526075375961</v>
      </c>
      <c r="I148" s="11">
        <f t="shared" si="18"/>
        <v>0.993752149061637</v>
      </c>
      <c r="J148" s="11">
        <f t="shared" si="19"/>
        <v>1.0000848609444437</v>
      </c>
      <c r="K148" s="7"/>
    </row>
    <row r="149" spans="1:11" x14ac:dyDescent="0.2">
      <c r="A149" s="3">
        <v>45056</v>
      </c>
      <c r="B149" s="4">
        <v>1202.0999999999999</v>
      </c>
      <c r="C149" s="1">
        <v>359.65</v>
      </c>
      <c r="D149" s="1">
        <v>18315.099999999999</v>
      </c>
      <c r="E149" s="5">
        <f t="shared" si="20"/>
        <v>2.2902839551693765E-3</v>
      </c>
      <c r="F149" s="6">
        <f t="shared" si="15"/>
        <v>1.8089478250863679E-3</v>
      </c>
      <c r="G149" s="6">
        <f t="shared" si="16"/>
        <v>2.6871852817707963E-3</v>
      </c>
      <c r="H149" s="11">
        <f t="shared" si="17"/>
        <v>1.0022902839551693</v>
      </c>
      <c r="I149" s="11">
        <f t="shared" si="18"/>
        <v>1.0018089478250864</v>
      </c>
      <c r="J149" s="11">
        <f t="shared" si="19"/>
        <v>1.0026871852817707</v>
      </c>
      <c r="K149" s="7"/>
    </row>
    <row r="150" spans="1:11" x14ac:dyDescent="0.2">
      <c r="A150" s="3">
        <v>45057</v>
      </c>
      <c r="B150" s="4">
        <v>1199.95</v>
      </c>
      <c r="C150" s="1">
        <v>359.5</v>
      </c>
      <c r="D150" s="1">
        <v>18297</v>
      </c>
      <c r="E150" s="5">
        <f t="shared" si="20"/>
        <v>-1.7901380688631449E-3</v>
      </c>
      <c r="F150" s="6">
        <f t="shared" si="15"/>
        <v>-4.1715915226381506E-4</v>
      </c>
      <c r="G150" s="6">
        <f t="shared" si="16"/>
        <v>-9.8874423890292907E-4</v>
      </c>
      <c r="H150" s="11">
        <f t="shared" si="17"/>
        <v>0.99820986193113681</v>
      </c>
      <c r="I150" s="11">
        <f t="shared" si="18"/>
        <v>0.99958284084773619</v>
      </c>
      <c r="J150" s="11">
        <f t="shared" si="19"/>
        <v>0.99901125576109706</v>
      </c>
      <c r="K150" s="7"/>
    </row>
    <row r="151" spans="1:11" x14ac:dyDescent="0.2">
      <c r="A151" s="3">
        <v>45058</v>
      </c>
      <c r="B151" s="4">
        <v>1143.05</v>
      </c>
      <c r="C151" s="1">
        <v>356.3</v>
      </c>
      <c r="D151" s="1">
        <v>18314.8</v>
      </c>
      <c r="E151" s="5">
        <f t="shared" si="20"/>
        <v>-4.8579760871365361E-2</v>
      </c>
      <c r="F151" s="6">
        <f t="shared" si="15"/>
        <v>-8.9411045493110238E-3</v>
      </c>
      <c r="G151" s="6">
        <f t="shared" si="16"/>
        <v>9.723641778049823E-4</v>
      </c>
      <c r="H151" s="11">
        <f t="shared" si="17"/>
        <v>0.9514202391286346</v>
      </c>
      <c r="I151" s="11">
        <f t="shared" si="18"/>
        <v>0.99105889545068893</v>
      </c>
      <c r="J151" s="11">
        <f t="shared" si="19"/>
        <v>1.000972364177805</v>
      </c>
      <c r="K151" s="7"/>
    </row>
    <row r="152" spans="1:11" x14ac:dyDescent="0.2">
      <c r="A152" s="3">
        <v>45061</v>
      </c>
      <c r="B152" s="4">
        <v>1197</v>
      </c>
      <c r="C152" s="1">
        <v>373.2</v>
      </c>
      <c r="D152" s="1">
        <v>18398.849999999999</v>
      </c>
      <c r="E152" s="5">
        <f t="shared" si="20"/>
        <v>4.6118298187993234E-2</v>
      </c>
      <c r="F152" s="6">
        <f t="shared" si="15"/>
        <v>4.6341396361398418E-2</v>
      </c>
      <c r="G152" s="6">
        <f t="shared" si="16"/>
        <v>4.5786865014996328E-3</v>
      </c>
      <c r="H152" s="11">
        <f t="shared" si="17"/>
        <v>1.0461182981879933</v>
      </c>
      <c r="I152" s="11">
        <f t="shared" si="18"/>
        <v>1.0463413963613983</v>
      </c>
      <c r="J152" s="11">
        <f t="shared" si="19"/>
        <v>1.0045786865014996</v>
      </c>
      <c r="K152" s="7"/>
    </row>
    <row r="153" spans="1:11" x14ac:dyDescent="0.2">
      <c r="A153" s="3">
        <v>45062</v>
      </c>
      <c r="B153" s="4">
        <v>1197.3499999999999</v>
      </c>
      <c r="C153" s="1">
        <v>370.3</v>
      </c>
      <c r="D153" s="1">
        <v>18286.5</v>
      </c>
      <c r="E153" s="5">
        <f t="shared" si="20"/>
        <v>2.9235492095380593E-4</v>
      </c>
      <c r="F153" s="6">
        <f t="shared" si="15"/>
        <v>-7.8009810536216612E-3</v>
      </c>
      <c r="G153" s="6">
        <f t="shared" si="16"/>
        <v>-6.1250799705598689E-3</v>
      </c>
      <c r="H153" s="11">
        <f t="shared" si="17"/>
        <v>1.0002923549209537</v>
      </c>
      <c r="I153" s="11">
        <f t="shared" si="18"/>
        <v>0.9921990189463783</v>
      </c>
      <c r="J153" s="11">
        <f t="shared" si="19"/>
        <v>0.99387492002944011</v>
      </c>
      <c r="K153" s="7"/>
    </row>
    <row r="154" spans="1:11" x14ac:dyDescent="0.2">
      <c r="A154" s="3">
        <v>45063</v>
      </c>
      <c r="B154" s="4">
        <v>1167.4000000000001</v>
      </c>
      <c r="C154" s="1">
        <v>374.25</v>
      </c>
      <c r="D154" s="1">
        <v>18181.75</v>
      </c>
      <c r="E154" s="5">
        <f t="shared" si="20"/>
        <v>-2.533172770923621E-2</v>
      </c>
      <c r="F154" s="6">
        <f t="shared" si="15"/>
        <v>1.0610535380170757E-2</v>
      </c>
      <c r="G154" s="6">
        <f t="shared" si="16"/>
        <v>-5.7447389485387043E-3</v>
      </c>
      <c r="H154" s="11">
        <f t="shared" si="17"/>
        <v>0.9746682722907638</v>
      </c>
      <c r="I154" s="11">
        <f t="shared" si="18"/>
        <v>1.0106105353801706</v>
      </c>
      <c r="J154" s="11">
        <f t="shared" si="19"/>
        <v>0.99425526105146134</v>
      </c>
      <c r="K154" s="7"/>
    </row>
    <row r="155" spans="1:11" x14ac:dyDescent="0.2">
      <c r="A155" s="3">
        <v>45064</v>
      </c>
      <c r="B155" s="4">
        <v>1283.6500000000001</v>
      </c>
      <c r="C155" s="1">
        <v>369.35</v>
      </c>
      <c r="D155" s="1">
        <v>18129.95</v>
      </c>
      <c r="E155" s="5">
        <f t="shared" si="20"/>
        <v>9.492852865220755E-2</v>
      </c>
      <c r="F155" s="6">
        <f t="shared" si="15"/>
        <v>-1.317931932499093E-2</v>
      </c>
      <c r="G155" s="6">
        <f t="shared" si="16"/>
        <v>-2.8530768395788001E-3</v>
      </c>
      <c r="H155" s="11">
        <f t="shared" si="17"/>
        <v>1.0949285286522075</v>
      </c>
      <c r="I155" s="11">
        <f t="shared" si="18"/>
        <v>0.98682068067500905</v>
      </c>
      <c r="J155" s="11">
        <f t="shared" si="19"/>
        <v>0.99714692316042119</v>
      </c>
      <c r="K155" s="7"/>
    </row>
    <row r="156" spans="1:11" x14ac:dyDescent="0.2">
      <c r="A156" s="3">
        <v>45065</v>
      </c>
      <c r="B156" s="4">
        <v>1262.55</v>
      </c>
      <c r="C156" s="1">
        <v>378.05</v>
      </c>
      <c r="D156" s="1">
        <v>18203.400000000001</v>
      </c>
      <c r="E156" s="5">
        <f t="shared" si="20"/>
        <v>-1.6574097096203454E-2</v>
      </c>
      <c r="F156" s="6">
        <f t="shared" si="15"/>
        <v>2.3281758029532123E-2</v>
      </c>
      <c r="G156" s="6">
        <f t="shared" si="16"/>
        <v>4.0431229190964193E-3</v>
      </c>
      <c r="H156" s="11">
        <f t="shared" si="17"/>
        <v>0.9834259029037965</v>
      </c>
      <c r="I156" s="11">
        <f t="shared" si="18"/>
        <v>1.0232817580295321</v>
      </c>
      <c r="J156" s="11">
        <f t="shared" si="19"/>
        <v>1.0040431229190965</v>
      </c>
      <c r="K156" s="7"/>
    </row>
    <row r="157" spans="1:11" x14ac:dyDescent="0.2">
      <c r="A157" s="3">
        <v>45068</v>
      </c>
      <c r="B157" s="4">
        <v>1348.6</v>
      </c>
      <c r="C157" s="1">
        <v>369.6</v>
      </c>
      <c r="D157" s="1">
        <v>18314.400000000001</v>
      </c>
      <c r="E157" s="5">
        <f t="shared" si="20"/>
        <v>6.5933531974786672E-2</v>
      </c>
      <c r="F157" s="6">
        <f t="shared" si="15"/>
        <v>-2.2605122236749788E-2</v>
      </c>
      <c r="G157" s="6">
        <f t="shared" si="16"/>
        <v>6.0792458392437739E-3</v>
      </c>
      <c r="H157" s="11">
        <f t="shared" si="17"/>
        <v>1.0659335319747867</v>
      </c>
      <c r="I157" s="11">
        <f t="shared" si="18"/>
        <v>0.97739487776325018</v>
      </c>
      <c r="J157" s="11">
        <f t="shared" si="19"/>
        <v>1.0060792458392438</v>
      </c>
      <c r="K157" s="7"/>
    </row>
    <row r="158" spans="1:11" x14ac:dyDescent="0.2">
      <c r="A158" s="3">
        <v>45069</v>
      </c>
      <c r="B158" s="4">
        <v>1297.8499999999999</v>
      </c>
      <c r="C158" s="1">
        <v>365.65</v>
      </c>
      <c r="D158" s="1">
        <v>18348</v>
      </c>
      <c r="E158" s="5">
        <f t="shared" si="20"/>
        <v>-3.8357968117993302E-2</v>
      </c>
      <c r="F158" s="6">
        <f t="shared" si="15"/>
        <v>-1.0744748050569011E-2</v>
      </c>
      <c r="G158" s="6">
        <f t="shared" si="16"/>
        <v>1.8329410735294929E-3</v>
      </c>
      <c r="H158" s="11">
        <f t="shared" si="17"/>
        <v>0.9616420318820067</v>
      </c>
      <c r="I158" s="11">
        <f t="shared" si="18"/>
        <v>0.98925525194943098</v>
      </c>
      <c r="J158" s="11">
        <f t="shared" si="19"/>
        <v>1.0018329410735296</v>
      </c>
      <c r="K158" s="7"/>
    </row>
    <row r="159" spans="1:11" x14ac:dyDescent="0.2">
      <c r="A159" s="3">
        <v>45070</v>
      </c>
      <c r="B159" s="4">
        <v>1288.8499999999999</v>
      </c>
      <c r="C159" s="1">
        <v>356.8</v>
      </c>
      <c r="D159" s="1">
        <v>18285.400000000001</v>
      </c>
      <c r="E159" s="5">
        <f t="shared" si="20"/>
        <v>-6.9587012932411192E-3</v>
      </c>
      <c r="F159" s="6">
        <f t="shared" si="15"/>
        <v>-2.4501191011105775E-2</v>
      </c>
      <c r="G159" s="6">
        <f t="shared" si="16"/>
        <v>-3.4176495183284154E-3</v>
      </c>
      <c r="H159" s="11">
        <f t="shared" si="17"/>
        <v>0.99304129870675883</v>
      </c>
      <c r="I159" s="11">
        <f t="shared" si="18"/>
        <v>0.97549880898889418</v>
      </c>
      <c r="J159" s="11">
        <f t="shared" si="19"/>
        <v>0.99658235048167154</v>
      </c>
      <c r="K159" s="7"/>
    </row>
    <row r="160" spans="1:11" x14ac:dyDescent="0.2">
      <c r="A160" s="3">
        <v>45071</v>
      </c>
      <c r="B160" s="4">
        <v>1299.8499999999999</v>
      </c>
      <c r="C160" s="1">
        <v>355.9</v>
      </c>
      <c r="D160" s="1">
        <v>18321.150000000001</v>
      </c>
      <c r="E160" s="5">
        <f t="shared" si="20"/>
        <v>8.4985252876794461E-3</v>
      </c>
      <c r="F160" s="6">
        <f t="shared" si="15"/>
        <v>-2.5256081897073977E-3</v>
      </c>
      <c r="G160" s="6">
        <f t="shared" si="16"/>
        <v>1.953202985013659E-3</v>
      </c>
      <c r="H160" s="11">
        <f t="shared" si="17"/>
        <v>1.0084985252876795</v>
      </c>
      <c r="I160" s="11">
        <f t="shared" si="18"/>
        <v>0.99747439181029263</v>
      </c>
      <c r="J160" s="11">
        <f t="shared" si="19"/>
        <v>1.0019532029850136</v>
      </c>
      <c r="K160" s="7"/>
    </row>
    <row r="161" spans="1:11" x14ac:dyDescent="0.2">
      <c r="A161" s="3">
        <v>45072</v>
      </c>
      <c r="B161" s="4">
        <v>1294.8499999999999</v>
      </c>
      <c r="C161" s="1">
        <v>356.65</v>
      </c>
      <c r="D161" s="1">
        <v>18499.349999999999</v>
      </c>
      <c r="E161" s="5">
        <f t="shared" si="20"/>
        <v>-3.8540148679445147E-3</v>
      </c>
      <c r="F161" s="6">
        <f t="shared" si="15"/>
        <v>2.1051162079001092E-3</v>
      </c>
      <c r="G161" s="6">
        <f t="shared" si="16"/>
        <v>9.6794661302798419E-3</v>
      </c>
      <c r="H161" s="11">
        <f t="shared" si="17"/>
        <v>0.99614598513205543</v>
      </c>
      <c r="I161" s="11">
        <f t="shared" si="18"/>
        <v>1.0021051162079002</v>
      </c>
      <c r="J161" s="11">
        <f t="shared" si="19"/>
        <v>1.0096794661302799</v>
      </c>
      <c r="K161" s="7"/>
    </row>
    <row r="162" spans="1:11" x14ac:dyDescent="0.2">
      <c r="A162" s="3">
        <v>45075</v>
      </c>
      <c r="B162" s="4">
        <v>1289.5999999999999</v>
      </c>
      <c r="C162" s="1">
        <v>351.15</v>
      </c>
      <c r="D162" s="1">
        <v>18598.650000000001</v>
      </c>
      <c r="E162" s="5">
        <f t="shared" si="20"/>
        <v>-4.062765556618231E-3</v>
      </c>
      <c r="F162" s="6">
        <f t="shared" si="15"/>
        <v>-1.5541426119017666E-2</v>
      </c>
      <c r="G162" s="6">
        <f t="shared" si="16"/>
        <v>5.3534011080012102E-3</v>
      </c>
      <c r="H162" s="11">
        <f t="shared" si="17"/>
        <v>0.99593723444338178</v>
      </c>
      <c r="I162" s="11">
        <f t="shared" si="18"/>
        <v>0.98445857388098235</v>
      </c>
      <c r="J162" s="11">
        <f t="shared" si="19"/>
        <v>1.0053534011080012</v>
      </c>
      <c r="K162" s="7"/>
    </row>
    <row r="163" spans="1:11" x14ac:dyDescent="0.2">
      <c r="A163" s="3">
        <v>45076</v>
      </c>
      <c r="B163" s="4">
        <v>1300.1500000000001</v>
      </c>
      <c r="C163" s="1">
        <v>349.45</v>
      </c>
      <c r="D163" s="1">
        <v>18633.849999999999</v>
      </c>
      <c r="E163" s="5">
        <f t="shared" si="20"/>
        <v>8.147549656356199E-3</v>
      </c>
      <c r="F163" s="6">
        <f t="shared" si="15"/>
        <v>-4.8529926818914387E-3</v>
      </c>
      <c r="G163" s="6">
        <f t="shared" si="16"/>
        <v>1.8908217545032591E-3</v>
      </c>
      <c r="H163" s="11">
        <f t="shared" si="17"/>
        <v>1.0081475496563561</v>
      </c>
      <c r="I163" s="11">
        <f t="shared" si="18"/>
        <v>0.99514700731810857</v>
      </c>
      <c r="J163" s="11">
        <f t="shared" si="19"/>
        <v>1.0018908217545033</v>
      </c>
      <c r="K163" s="7"/>
    </row>
    <row r="164" spans="1:11" x14ac:dyDescent="0.2">
      <c r="A164" s="3">
        <v>45077</v>
      </c>
      <c r="B164" s="4">
        <v>1285.4000000000001</v>
      </c>
      <c r="C164" s="1">
        <v>358.15</v>
      </c>
      <c r="D164" s="1">
        <v>18534.400000000001</v>
      </c>
      <c r="E164" s="5">
        <f t="shared" si="20"/>
        <v>-1.14096884715342E-2</v>
      </c>
      <c r="F164" s="6">
        <f t="shared" si="15"/>
        <v>2.4591403137322113E-2</v>
      </c>
      <c r="G164" s="6">
        <f t="shared" si="16"/>
        <v>-5.3513543052989016E-3</v>
      </c>
      <c r="H164" s="11">
        <f t="shared" si="17"/>
        <v>0.98859031152846577</v>
      </c>
      <c r="I164" s="11">
        <f t="shared" si="18"/>
        <v>1.0245914031373222</v>
      </c>
      <c r="J164" s="11">
        <f t="shared" si="19"/>
        <v>0.99464864569470113</v>
      </c>
      <c r="K164" s="7"/>
    </row>
    <row r="165" spans="1:11" x14ac:dyDescent="0.2">
      <c r="A165" s="3">
        <v>45078</v>
      </c>
      <c r="B165" s="4">
        <v>1291.3</v>
      </c>
      <c r="C165" s="1">
        <v>338.2</v>
      </c>
      <c r="D165" s="1">
        <v>18487.75</v>
      </c>
      <c r="E165" s="5">
        <f t="shared" si="20"/>
        <v>4.5795089154199321E-3</v>
      </c>
      <c r="F165" s="6">
        <f t="shared" si="15"/>
        <v>-5.7314456595980313E-2</v>
      </c>
      <c r="G165" s="6">
        <f t="shared" si="16"/>
        <v>-2.5201142931687418E-3</v>
      </c>
      <c r="H165" s="11">
        <f t="shared" si="17"/>
        <v>1.0045795089154199</v>
      </c>
      <c r="I165" s="11">
        <f t="shared" si="18"/>
        <v>0.94268554340401967</v>
      </c>
      <c r="J165" s="11">
        <f t="shared" si="19"/>
        <v>0.99747988570683122</v>
      </c>
      <c r="K165" s="7"/>
    </row>
    <row r="166" spans="1:11" x14ac:dyDescent="0.2">
      <c r="A166" s="3">
        <v>45079</v>
      </c>
      <c r="B166" s="4">
        <v>1288.9000000000001</v>
      </c>
      <c r="C166" s="1">
        <v>341.55</v>
      </c>
      <c r="D166" s="1">
        <v>18534.099999999999</v>
      </c>
      <c r="E166" s="5">
        <f t="shared" si="20"/>
        <v>-1.8603214418719365E-3</v>
      </c>
      <c r="F166" s="6">
        <f t="shared" si="15"/>
        <v>9.856644713378401E-3</v>
      </c>
      <c r="G166" s="6">
        <f t="shared" si="16"/>
        <v>2.5039280433874476E-3</v>
      </c>
      <c r="H166" s="11">
        <f t="shared" si="17"/>
        <v>0.99813967855812802</v>
      </c>
      <c r="I166" s="11">
        <f t="shared" si="18"/>
        <v>1.0098566447133783</v>
      </c>
      <c r="J166" s="11">
        <f t="shared" si="19"/>
        <v>1.0025039280433874</v>
      </c>
      <c r="K166" s="7"/>
    </row>
    <row r="167" spans="1:11" x14ac:dyDescent="0.2">
      <c r="A167" s="3">
        <v>45082</v>
      </c>
      <c r="B167" s="4">
        <v>1285.9000000000001</v>
      </c>
      <c r="C167" s="1">
        <v>341.3</v>
      </c>
      <c r="D167" s="1">
        <v>18593.849999999999</v>
      </c>
      <c r="E167" s="5">
        <f t="shared" si="20"/>
        <v>-2.3302791343405853E-3</v>
      </c>
      <c r="F167" s="6">
        <f t="shared" si="15"/>
        <v>-7.3222526519692137E-4</v>
      </c>
      <c r="G167" s="6">
        <f t="shared" si="16"/>
        <v>3.2186022433864751E-3</v>
      </c>
      <c r="H167" s="11">
        <f t="shared" si="17"/>
        <v>0.99766972086565942</v>
      </c>
      <c r="I167" s="11">
        <f t="shared" si="18"/>
        <v>0.9992677747348031</v>
      </c>
      <c r="J167" s="11">
        <f t="shared" si="19"/>
        <v>1.0032186022433864</v>
      </c>
      <c r="K167" s="7"/>
    </row>
    <row r="168" spans="1:11" x14ac:dyDescent="0.2">
      <c r="A168" s="3">
        <v>45083</v>
      </c>
      <c r="B168" s="4">
        <v>1294.8499999999999</v>
      </c>
      <c r="C168" s="1">
        <v>352.15</v>
      </c>
      <c r="D168" s="1">
        <v>18599</v>
      </c>
      <c r="E168" s="5">
        <f t="shared" si="20"/>
        <v>6.9359960325886712E-3</v>
      </c>
      <c r="F168" s="6">
        <f t="shared" si="15"/>
        <v>3.1295365278758001E-2</v>
      </c>
      <c r="G168" s="6">
        <f t="shared" si="16"/>
        <v>2.7693495028842678E-4</v>
      </c>
      <c r="H168" s="11">
        <f t="shared" si="17"/>
        <v>1.0069359960325888</v>
      </c>
      <c r="I168" s="11">
        <f t="shared" si="18"/>
        <v>1.031295365278758</v>
      </c>
      <c r="J168" s="11">
        <f t="shared" si="19"/>
        <v>1.0002769349502885</v>
      </c>
      <c r="K168" s="7"/>
    </row>
    <row r="169" spans="1:11" x14ac:dyDescent="0.2">
      <c r="A169" s="3">
        <v>45084</v>
      </c>
      <c r="B169" s="4">
        <v>1301.75</v>
      </c>
      <c r="C169" s="1">
        <v>351.75</v>
      </c>
      <c r="D169" s="1">
        <v>18726.400000000001</v>
      </c>
      <c r="E169" s="5">
        <f t="shared" si="20"/>
        <v>5.314654734026523E-3</v>
      </c>
      <c r="F169" s="6">
        <f t="shared" si="15"/>
        <v>-1.1365251969208186E-3</v>
      </c>
      <c r="G169" s="6">
        <f t="shared" si="16"/>
        <v>6.826477130569099E-3</v>
      </c>
      <c r="H169" s="11">
        <f t="shared" si="17"/>
        <v>1.0053146547340266</v>
      </c>
      <c r="I169" s="11">
        <f t="shared" si="18"/>
        <v>0.99886347480307913</v>
      </c>
      <c r="J169" s="11">
        <f t="shared" si="19"/>
        <v>1.0068264771305691</v>
      </c>
      <c r="K169" s="7"/>
    </row>
    <row r="170" spans="1:11" x14ac:dyDescent="0.2">
      <c r="A170" s="3">
        <v>45085</v>
      </c>
      <c r="B170" s="4">
        <v>1347.05</v>
      </c>
      <c r="C170" s="1">
        <v>353.15</v>
      </c>
      <c r="D170" s="1">
        <v>18634.55</v>
      </c>
      <c r="E170" s="5">
        <f t="shared" si="20"/>
        <v>3.4207503203313006E-2</v>
      </c>
      <c r="F170" s="6">
        <f t="shared" si="15"/>
        <v>3.9721998604327242E-3</v>
      </c>
      <c r="G170" s="6">
        <f t="shared" si="16"/>
        <v>-4.9169084323055657E-3</v>
      </c>
      <c r="H170" s="11">
        <f t="shared" si="17"/>
        <v>1.0342075032033131</v>
      </c>
      <c r="I170" s="11">
        <f t="shared" si="18"/>
        <v>1.0039721998604327</v>
      </c>
      <c r="J170" s="11">
        <f t="shared" si="19"/>
        <v>0.99508309156769448</v>
      </c>
      <c r="K170" s="7"/>
    </row>
    <row r="171" spans="1:11" x14ac:dyDescent="0.2">
      <c r="A171" s="3">
        <v>45086</v>
      </c>
      <c r="B171" s="4">
        <v>1335.35</v>
      </c>
      <c r="C171" s="1">
        <v>352.7</v>
      </c>
      <c r="D171" s="1">
        <v>18563.400000000001</v>
      </c>
      <c r="E171" s="5">
        <f t="shared" si="20"/>
        <v>-8.7235864884753333E-3</v>
      </c>
      <c r="F171" s="6">
        <f t="shared" si="15"/>
        <v>-1.2750586129249689E-3</v>
      </c>
      <c r="G171" s="6">
        <f t="shared" si="16"/>
        <v>-3.8254842952022451E-3</v>
      </c>
      <c r="H171" s="11">
        <f t="shared" si="17"/>
        <v>0.99127641351152462</v>
      </c>
      <c r="I171" s="11">
        <f t="shared" si="18"/>
        <v>0.99872494138707502</v>
      </c>
      <c r="J171" s="11">
        <f t="shared" si="19"/>
        <v>0.99617451570479776</v>
      </c>
      <c r="K171" s="7"/>
    </row>
    <row r="172" spans="1:11" x14ac:dyDescent="0.2">
      <c r="A172" s="3">
        <v>45089</v>
      </c>
      <c r="B172" s="4">
        <v>1308.8</v>
      </c>
      <c r="C172" s="1">
        <v>352.65</v>
      </c>
      <c r="D172" s="1">
        <v>18601.5</v>
      </c>
      <c r="E172" s="5">
        <f t="shared" si="20"/>
        <v>-2.0082742909363627E-2</v>
      </c>
      <c r="F172" s="6">
        <f t="shared" si="15"/>
        <v>-1.4177358781817647E-4</v>
      </c>
      <c r="G172" s="6">
        <f t="shared" si="16"/>
        <v>2.0503223927487504E-3</v>
      </c>
      <c r="H172" s="11">
        <f t="shared" si="17"/>
        <v>0.97991725709063637</v>
      </c>
      <c r="I172" s="11">
        <f t="shared" si="18"/>
        <v>0.99985822641218181</v>
      </c>
      <c r="J172" s="11">
        <f t="shared" si="19"/>
        <v>1.0020503223927488</v>
      </c>
      <c r="K172" s="7"/>
    </row>
    <row r="173" spans="1:11" x14ac:dyDescent="0.2">
      <c r="A173" s="3">
        <v>45090</v>
      </c>
      <c r="B173" s="4">
        <v>1350.75</v>
      </c>
      <c r="C173" s="1">
        <v>352</v>
      </c>
      <c r="D173" s="1">
        <v>18716.150000000001</v>
      </c>
      <c r="E173" s="5">
        <f t="shared" si="20"/>
        <v>3.1549306875692622E-2</v>
      </c>
      <c r="F173" s="6">
        <f t="shared" si="15"/>
        <v>-1.8448880560910301E-3</v>
      </c>
      <c r="G173" s="6">
        <f t="shared" si="16"/>
        <v>6.1445648760739416E-3</v>
      </c>
      <c r="H173" s="11">
        <f t="shared" si="17"/>
        <v>1.0315493068756927</v>
      </c>
      <c r="I173" s="11">
        <f t="shared" si="18"/>
        <v>0.99815511194390893</v>
      </c>
      <c r="J173" s="11">
        <f t="shared" si="19"/>
        <v>1.0061445648760738</v>
      </c>
      <c r="K173" s="7"/>
    </row>
    <row r="174" spans="1:11" x14ac:dyDescent="0.2">
      <c r="A174" s="3">
        <v>45091</v>
      </c>
      <c r="B174" s="4">
        <v>1373.95</v>
      </c>
      <c r="C174" s="1">
        <v>349.2</v>
      </c>
      <c r="D174" s="1">
        <v>18755.900000000001</v>
      </c>
      <c r="E174" s="5">
        <f t="shared" si="20"/>
        <v>1.7029809294091335E-2</v>
      </c>
      <c r="F174" s="6">
        <f t="shared" si="15"/>
        <v>-7.9863516326499333E-3</v>
      </c>
      <c r="G174" s="6">
        <f t="shared" si="16"/>
        <v>2.1215820810404676E-3</v>
      </c>
      <c r="H174" s="11">
        <f t="shared" si="17"/>
        <v>1.0170298092940913</v>
      </c>
      <c r="I174" s="11">
        <f t="shared" si="18"/>
        <v>0.99201364836735006</v>
      </c>
      <c r="J174" s="11">
        <f t="shared" si="19"/>
        <v>1.0021215820810405</v>
      </c>
      <c r="K174" s="7"/>
    </row>
    <row r="175" spans="1:11" x14ac:dyDescent="0.2">
      <c r="A175" s="3">
        <v>45092</v>
      </c>
      <c r="B175" s="4">
        <v>1500.75</v>
      </c>
      <c r="C175" s="1">
        <v>347.9</v>
      </c>
      <c r="D175" s="1">
        <v>18688.099999999999</v>
      </c>
      <c r="E175" s="5">
        <f t="shared" si="20"/>
        <v>8.8275180113685917E-2</v>
      </c>
      <c r="F175" s="6">
        <f t="shared" si="15"/>
        <v>-3.7297418075507788E-3</v>
      </c>
      <c r="G175" s="6">
        <f t="shared" si="16"/>
        <v>-3.6214119270170913E-3</v>
      </c>
      <c r="H175" s="11">
        <f t="shared" si="17"/>
        <v>1.0882751801136858</v>
      </c>
      <c r="I175" s="11">
        <f t="shared" si="18"/>
        <v>0.99627025819244919</v>
      </c>
      <c r="J175" s="11">
        <f t="shared" si="19"/>
        <v>0.99637858807298296</v>
      </c>
      <c r="K175" s="7"/>
    </row>
    <row r="176" spans="1:11" x14ac:dyDescent="0.2">
      <c r="A176" s="3">
        <v>45093</v>
      </c>
      <c r="B176" s="4">
        <v>1489.75</v>
      </c>
      <c r="C176" s="1">
        <v>348.75</v>
      </c>
      <c r="D176" s="1">
        <v>18826</v>
      </c>
      <c r="E176" s="5">
        <f t="shared" si="20"/>
        <v>-7.3566625048641938E-3</v>
      </c>
      <c r="F176" s="6">
        <f t="shared" si="15"/>
        <v>2.4402509776789974E-3</v>
      </c>
      <c r="G176" s="6">
        <f t="shared" si="16"/>
        <v>7.3519354661314941E-3</v>
      </c>
      <c r="H176" s="11">
        <f t="shared" si="17"/>
        <v>0.99264333749513578</v>
      </c>
      <c r="I176" s="11">
        <f t="shared" si="18"/>
        <v>1.0024402509776791</v>
      </c>
      <c r="J176" s="11">
        <f t="shared" si="19"/>
        <v>1.0073519354661316</v>
      </c>
      <c r="K176" s="7"/>
    </row>
    <row r="177" spans="1:11" x14ac:dyDescent="0.2">
      <c r="A177" s="3">
        <v>45096</v>
      </c>
      <c r="B177" s="4">
        <v>1628.75</v>
      </c>
      <c r="C177" s="1">
        <v>345.1</v>
      </c>
      <c r="D177" s="1">
        <v>18755.45</v>
      </c>
      <c r="E177" s="5">
        <f t="shared" si="20"/>
        <v>8.9204528811966555E-2</v>
      </c>
      <c r="F177" s="6">
        <f t="shared" si="15"/>
        <v>-1.0521103031617535E-2</v>
      </c>
      <c r="G177" s="6">
        <f t="shared" si="16"/>
        <v>-3.7545162773133895E-3</v>
      </c>
      <c r="H177" s="11">
        <f t="shared" si="17"/>
        <v>1.0892045288119665</v>
      </c>
      <c r="I177" s="11">
        <f t="shared" si="18"/>
        <v>0.98947889696838243</v>
      </c>
      <c r="J177" s="11">
        <f t="shared" si="19"/>
        <v>0.99624548372268662</v>
      </c>
      <c r="K177" s="7"/>
    </row>
    <row r="178" spans="1:11" x14ac:dyDescent="0.2">
      <c r="A178" s="3">
        <v>45097</v>
      </c>
      <c r="B178" s="4">
        <v>1641.9</v>
      </c>
      <c r="C178" s="1">
        <v>353</v>
      </c>
      <c r="D178" s="1">
        <v>18816.7</v>
      </c>
      <c r="E178" s="5">
        <f t="shared" si="20"/>
        <v>8.0412583789272671E-3</v>
      </c>
      <c r="F178" s="6">
        <f t="shared" si="15"/>
        <v>2.2633826829338968E-2</v>
      </c>
      <c r="G178" s="6">
        <f t="shared" si="16"/>
        <v>3.2603965574623172E-3</v>
      </c>
      <c r="H178" s="11">
        <f t="shared" si="17"/>
        <v>1.0080412583789273</v>
      </c>
      <c r="I178" s="11">
        <f t="shared" si="18"/>
        <v>1.0226338268293389</v>
      </c>
      <c r="J178" s="11">
        <f t="shared" si="19"/>
        <v>1.0032603965574622</v>
      </c>
      <c r="K178" s="7"/>
    </row>
    <row r="179" spans="1:11" x14ac:dyDescent="0.2">
      <c r="A179" s="3">
        <v>45098</v>
      </c>
      <c r="B179" s="4">
        <v>1619.15</v>
      </c>
      <c r="C179" s="1">
        <v>351.35</v>
      </c>
      <c r="D179" s="1">
        <v>18856.849999999999</v>
      </c>
      <c r="E179" s="5">
        <f t="shared" si="20"/>
        <v>-1.3952787648255969E-2</v>
      </c>
      <c r="F179" s="6">
        <f t="shared" si="15"/>
        <v>-4.6851792950899562E-3</v>
      </c>
      <c r="G179" s="6">
        <f t="shared" si="16"/>
        <v>2.1314697022533084E-3</v>
      </c>
      <c r="H179" s="11">
        <f t="shared" si="17"/>
        <v>0.98604721235174408</v>
      </c>
      <c r="I179" s="11">
        <f t="shared" si="18"/>
        <v>0.99531482070491006</v>
      </c>
      <c r="J179" s="11">
        <f t="shared" si="19"/>
        <v>1.0021314697022534</v>
      </c>
      <c r="K179" s="7"/>
    </row>
    <row r="180" spans="1:11" x14ac:dyDescent="0.2">
      <c r="A180" s="3">
        <v>45099</v>
      </c>
      <c r="B180" s="4">
        <v>1507.7</v>
      </c>
      <c r="C180" s="1">
        <v>346.9</v>
      </c>
      <c r="D180" s="1">
        <v>18771.25</v>
      </c>
      <c r="E180" s="5">
        <f t="shared" si="20"/>
        <v>-7.1316009384853399E-2</v>
      </c>
      <c r="F180" s="6">
        <f t="shared" si="15"/>
        <v>-1.2746323662502798E-2</v>
      </c>
      <c r="G180" s="6">
        <f t="shared" si="16"/>
        <v>-4.5497990950773125E-3</v>
      </c>
      <c r="H180" s="11">
        <f t="shared" si="17"/>
        <v>0.92868399061514662</v>
      </c>
      <c r="I180" s="11">
        <f t="shared" si="18"/>
        <v>0.98725367633749717</v>
      </c>
      <c r="J180" s="11">
        <f t="shared" si="19"/>
        <v>0.99545020090492264</v>
      </c>
      <c r="K180" s="7"/>
    </row>
    <row r="181" spans="1:11" x14ac:dyDescent="0.2">
      <c r="A181" s="3">
        <v>45100</v>
      </c>
      <c r="B181" s="4">
        <v>1497.9</v>
      </c>
      <c r="C181" s="1">
        <v>342.95</v>
      </c>
      <c r="D181" s="1">
        <v>18665.5</v>
      </c>
      <c r="E181" s="5">
        <f t="shared" si="20"/>
        <v>-6.5211836101995409E-3</v>
      </c>
      <c r="F181" s="6">
        <f t="shared" si="15"/>
        <v>-1.1451890030373568E-2</v>
      </c>
      <c r="G181" s="6">
        <f t="shared" si="16"/>
        <v>-5.6495438985202338E-3</v>
      </c>
      <c r="H181" s="11">
        <f t="shared" si="17"/>
        <v>0.99347881638980051</v>
      </c>
      <c r="I181" s="11">
        <f t="shared" si="18"/>
        <v>0.98854810996962639</v>
      </c>
      <c r="J181" s="11">
        <f t="shared" si="19"/>
        <v>0.99435045610147976</v>
      </c>
      <c r="K181" s="7"/>
    </row>
    <row r="182" spans="1:11" x14ac:dyDescent="0.2">
      <c r="A182" s="3">
        <v>45103</v>
      </c>
      <c r="B182" s="4">
        <v>1488.1</v>
      </c>
      <c r="C182" s="1">
        <v>347.2</v>
      </c>
      <c r="D182" s="1">
        <v>18691.2</v>
      </c>
      <c r="E182" s="5">
        <f t="shared" si="20"/>
        <v>-6.5639887386687917E-3</v>
      </c>
      <c r="F182" s="6">
        <f t="shared" si="15"/>
        <v>1.231631884086474E-2</v>
      </c>
      <c r="G182" s="6">
        <f t="shared" si="16"/>
        <v>1.3759247500199831E-3</v>
      </c>
      <c r="H182" s="11">
        <f t="shared" si="17"/>
        <v>0.99343601126133119</v>
      </c>
      <c r="I182" s="11">
        <f t="shared" si="18"/>
        <v>1.0123163188408648</v>
      </c>
      <c r="J182" s="11">
        <f t="shared" si="19"/>
        <v>1.00137592475002</v>
      </c>
      <c r="K182" s="7"/>
    </row>
    <row r="183" spans="1:11" x14ac:dyDescent="0.2">
      <c r="A183" s="3">
        <v>45104</v>
      </c>
      <c r="B183" s="4">
        <v>1498.75</v>
      </c>
      <c r="C183" s="1">
        <v>346.1</v>
      </c>
      <c r="D183" s="1">
        <v>18817.400000000001</v>
      </c>
      <c r="E183" s="5">
        <f t="shared" si="20"/>
        <v>7.1312889057195588E-3</v>
      </c>
      <c r="F183" s="6">
        <f t="shared" si="15"/>
        <v>-3.1732321448964458E-3</v>
      </c>
      <c r="G183" s="6">
        <f t="shared" si="16"/>
        <v>6.729148846371014E-3</v>
      </c>
      <c r="H183" s="11">
        <f t="shared" si="17"/>
        <v>1.0071312889057196</v>
      </c>
      <c r="I183" s="11">
        <f t="shared" si="18"/>
        <v>0.9968267678551036</v>
      </c>
      <c r="J183" s="11">
        <f t="shared" si="19"/>
        <v>1.006729148846371</v>
      </c>
      <c r="K183" s="7"/>
    </row>
    <row r="184" spans="1:11" x14ac:dyDescent="0.2">
      <c r="A184" s="3">
        <v>45105</v>
      </c>
      <c r="B184" s="4">
        <v>1508.65</v>
      </c>
      <c r="C184" s="1">
        <v>342.75</v>
      </c>
      <c r="D184" s="1">
        <v>18972.099999999999</v>
      </c>
      <c r="E184" s="5">
        <f t="shared" si="20"/>
        <v>6.5837838402588488E-3</v>
      </c>
      <c r="F184" s="6">
        <f t="shared" si="15"/>
        <v>-9.726432198874908E-3</v>
      </c>
      <c r="G184" s="6">
        <f t="shared" si="16"/>
        <v>8.1875052167941238E-3</v>
      </c>
      <c r="H184" s="11">
        <f t="shared" si="17"/>
        <v>1.0065837838402589</v>
      </c>
      <c r="I184" s="11">
        <f t="shared" si="18"/>
        <v>0.99027356780112508</v>
      </c>
      <c r="J184" s="11">
        <f t="shared" si="19"/>
        <v>1.0081875052167941</v>
      </c>
      <c r="K184" s="7"/>
    </row>
    <row r="185" spans="1:11" x14ac:dyDescent="0.2">
      <c r="A185" s="3">
        <v>45107</v>
      </c>
      <c r="B185" s="4">
        <v>1479.05</v>
      </c>
      <c r="C185" s="1">
        <v>347.7</v>
      </c>
      <c r="D185" s="1">
        <v>19189.05</v>
      </c>
      <c r="E185" s="5">
        <f t="shared" si="20"/>
        <v>-1.9815221416515521E-2</v>
      </c>
      <c r="F185" s="6">
        <f t="shared" si="15"/>
        <v>1.433872057139186E-2</v>
      </c>
      <c r="G185" s="6">
        <f t="shared" si="16"/>
        <v>1.1370324916684512E-2</v>
      </c>
      <c r="H185" s="11">
        <f t="shared" si="17"/>
        <v>0.98018477858348452</v>
      </c>
      <c r="I185" s="11">
        <f t="shared" si="18"/>
        <v>1.0143387205713918</v>
      </c>
      <c r="J185" s="11">
        <f t="shared" si="19"/>
        <v>1.0113703249166845</v>
      </c>
      <c r="K185" s="7"/>
    </row>
    <row r="186" spans="1:11" x14ac:dyDescent="0.2">
      <c r="A186" s="3">
        <v>45110</v>
      </c>
      <c r="B186" s="4">
        <v>1496.9</v>
      </c>
      <c r="C186" s="1">
        <v>343.35</v>
      </c>
      <c r="D186" s="1">
        <v>19322.55</v>
      </c>
      <c r="E186" s="5">
        <f t="shared" si="20"/>
        <v>1.1996313155722802E-2</v>
      </c>
      <c r="F186" s="6">
        <f t="shared" si="15"/>
        <v>-1.2589703947130187E-2</v>
      </c>
      <c r="G186" s="6">
        <f t="shared" si="16"/>
        <v>6.9330038087148356E-3</v>
      </c>
      <c r="H186" s="11">
        <f t="shared" si="17"/>
        <v>1.0119963131557228</v>
      </c>
      <c r="I186" s="11">
        <f t="shared" si="18"/>
        <v>0.98741029605286978</v>
      </c>
      <c r="J186" s="11">
        <f t="shared" si="19"/>
        <v>1.0069330038087148</v>
      </c>
      <c r="K186" s="7"/>
    </row>
    <row r="187" spans="1:11" x14ac:dyDescent="0.2">
      <c r="A187" s="3">
        <v>45111</v>
      </c>
      <c r="B187" s="4">
        <v>1482.15</v>
      </c>
      <c r="C187" s="1">
        <v>340.3</v>
      </c>
      <c r="D187" s="1">
        <v>19389</v>
      </c>
      <c r="E187" s="5">
        <f t="shared" si="20"/>
        <v>-9.902566612108539E-3</v>
      </c>
      <c r="F187" s="6">
        <f t="shared" si="15"/>
        <v>-8.9227535598254276E-3</v>
      </c>
      <c r="G187" s="6">
        <f t="shared" si="16"/>
        <v>3.4330872964505156E-3</v>
      </c>
      <c r="H187" s="11">
        <f t="shared" si="17"/>
        <v>0.99009743338789147</v>
      </c>
      <c r="I187" s="11">
        <f t="shared" si="18"/>
        <v>0.99107724644017459</v>
      </c>
      <c r="J187" s="11">
        <f t="shared" si="19"/>
        <v>1.0034330872964505</v>
      </c>
      <c r="K187" s="7"/>
    </row>
    <row r="188" spans="1:11" x14ac:dyDescent="0.2">
      <c r="A188" s="3">
        <v>45112</v>
      </c>
      <c r="B188" s="4">
        <v>1486.75</v>
      </c>
      <c r="C188" s="1">
        <v>337.95</v>
      </c>
      <c r="D188" s="1">
        <v>19398.5</v>
      </c>
      <c r="E188" s="5">
        <f t="shared" si="20"/>
        <v>3.0987932776214036E-3</v>
      </c>
      <c r="F188" s="6">
        <f t="shared" si="15"/>
        <v>-6.9296259604969277E-3</v>
      </c>
      <c r="G188" s="6">
        <f t="shared" si="16"/>
        <v>4.8984854347202441E-4</v>
      </c>
      <c r="H188" s="11">
        <f t="shared" si="17"/>
        <v>1.0030987932776214</v>
      </c>
      <c r="I188" s="11">
        <f t="shared" si="18"/>
        <v>0.99307037403950305</v>
      </c>
      <c r="J188" s="11">
        <f t="shared" si="19"/>
        <v>1.0004898485434721</v>
      </c>
      <c r="K188" s="7"/>
    </row>
    <row r="189" spans="1:11" x14ac:dyDescent="0.2">
      <c r="A189" s="3">
        <v>45113</v>
      </c>
      <c r="B189" s="4">
        <v>1495.6</v>
      </c>
      <c r="C189" s="1">
        <v>328.75</v>
      </c>
      <c r="D189" s="1">
        <v>19497.3</v>
      </c>
      <c r="E189" s="5">
        <f t="shared" si="20"/>
        <v>5.9349345162555663E-3</v>
      </c>
      <c r="F189" s="6">
        <f t="shared" si="15"/>
        <v>-2.7600372054388839E-2</v>
      </c>
      <c r="G189" s="6">
        <f t="shared" si="16"/>
        <v>5.0802509522156619E-3</v>
      </c>
      <c r="H189" s="11">
        <f t="shared" si="17"/>
        <v>1.0059349345162556</v>
      </c>
      <c r="I189" s="11">
        <f t="shared" si="18"/>
        <v>0.97239962794561119</v>
      </c>
      <c r="J189" s="11">
        <f t="shared" si="19"/>
        <v>1.0050802509522156</v>
      </c>
      <c r="K189" s="7"/>
    </row>
    <row r="190" spans="1:11" x14ac:dyDescent="0.2">
      <c r="A190" s="3">
        <v>45114</v>
      </c>
      <c r="B190" s="4">
        <v>1474.9</v>
      </c>
      <c r="C190" s="1">
        <v>331.65</v>
      </c>
      <c r="D190" s="1">
        <v>19331.8</v>
      </c>
      <c r="E190" s="5">
        <f t="shared" si="20"/>
        <v>-1.393727323750186E-2</v>
      </c>
      <c r="F190" s="6">
        <f t="shared" si="15"/>
        <v>8.7826124795905239E-3</v>
      </c>
      <c r="G190" s="6">
        <f t="shared" si="16"/>
        <v>-8.524586056305487E-3</v>
      </c>
      <c r="H190" s="11">
        <f t="shared" si="17"/>
        <v>0.98606272676249818</v>
      </c>
      <c r="I190" s="11">
        <f t="shared" si="18"/>
        <v>1.0087826124795904</v>
      </c>
      <c r="J190" s="11">
        <f t="shared" si="19"/>
        <v>0.99147541394369454</v>
      </c>
      <c r="K190" s="7"/>
    </row>
    <row r="191" spans="1:11" x14ac:dyDescent="0.2">
      <c r="A191" s="3">
        <v>45117</v>
      </c>
      <c r="B191" s="4">
        <v>1478.8</v>
      </c>
      <c r="C191" s="1">
        <v>329.5</v>
      </c>
      <c r="D191" s="1">
        <v>19355.900000000001</v>
      </c>
      <c r="E191" s="5">
        <f t="shared" si="20"/>
        <v>2.640757197020195E-3</v>
      </c>
      <c r="F191" s="6">
        <f t="shared" si="15"/>
        <v>-6.5038420290030536E-3</v>
      </c>
      <c r="G191" s="6">
        <f t="shared" si="16"/>
        <v>1.2458741727910268E-3</v>
      </c>
      <c r="H191" s="11">
        <f t="shared" si="17"/>
        <v>1.0026407571970202</v>
      </c>
      <c r="I191" s="11">
        <f t="shared" si="18"/>
        <v>0.993496157970997</v>
      </c>
      <c r="J191" s="11">
        <f t="shared" si="19"/>
        <v>1.001245874172791</v>
      </c>
      <c r="K191" s="7"/>
    </row>
    <row r="192" spans="1:11" x14ac:dyDescent="0.2">
      <c r="A192" s="3">
        <v>45118</v>
      </c>
      <c r="B192" s="4">
        <v>1467.35</v>
      </c>
      <c r="C192" s="1">
        <v>335.55</v>
      </c>
      <c r="D192" s="1">
        <v>19439.400000000001</v>
      </c>
      <c r="E192" s="5">
        <f t="shared" si="20"/>
        <v>-7.7728952352653672E-3</v>
      </c>
      <c r="F192" s="6">
        <f t="shared" si="15"/>
        <v>1.8194622661686397E-2</v>
      </c>
      <c r="G192" s="6">
        <f t="shared" si="16"/>
        <v>4.3046517974119156E-3</v>
      </c>
      <c r="H192" s="11">
        <f t="shared" si="17"/>
        <v>0.99222710476473464</v>
      </c>
      <c r="I192" s="11">
        <f t="shared" si="18"/>
        <v>1.0181946226616865</v>
      </c>
      <c r="J192" s="11">
        <f t="shared" si="19"/>
        <v>1.0043046517974119</v>
      </c>
      <c r="K192" s="7"/>
    </row>
    <row r="193" spans="1:11" x14ac:dyDescent="0.2">
      <c r="A193" s="3">
        <v>45119</v>
      </c>
      <c r="B193" s="4">
        <v>1450.15</v>
      </c>
      <c r="C193" s="1">
        <v>333.15</v>
      </c>
      <c r="D193" s="1">
        <v>19384.3</v>
      </c>
      <c r="E193" s="5">
        <f t="shared" si="20"/>
        <v>-1.1791053487133137E-2</v>
      </c>
      <c r="F193" s="6">
        <f t="shared" si="15"/>
        <v>-7.1781375957022343E-3</v>
      </c>
      <c r="G193" s="6">
        <f t="shared" si="16"/>
        <v>-2.8384742821917232E-3</v>
      </c>
      <c r="H193" s="11">
        <f t="shared" si="17"/>
        <v>0.98820894651286684</v>
      </c>
      <c r="I193" s="11">
        <f t="shared" si="18"/>
        <v>0.99282186240429782</v>
      </c>
      <c r="J193" s="11">
        <f t="shared" si="19"/>
        <v>0.99716152571780825</v>
      </c>
      <c r="K193" s="7"/>
    </row>
    <row r="194" spans="1:11" x14ac:dyDescent="0.2">
      <c r="A194" s="3">
        <v>45120</v>
      </c>
      <c r="B194" s="4">
        <v>1425.75</v>
      </c>
      <c r="C194" s="1">
        <v>332.95</v>
      </c>
      <c r="D194" s="1">
        <v>19413.75</v>
      </c>
      <c r="E194" s="5">
        <f t="shared" si="20"/>
        <v>-1.6969008303430084E-2</v>
      </c>
      <c r="F194" s="6">
        <f t="shared" si="15"/>
        <v>-6.0051045191477173E-4</v>
      </c>
      <c r="G194" s="6">
        <f t="shared" si="16"/>
        <v>1.5181178258223326E-3</v>
      </c>
      <c r="H194" s="11">
        <f t="shared" si="17"/>
        <v>0.98303099169656993</v>
      </c>
      <c r="I194" s="11">
        <f t="shared" si="18"/>
        <v>0.99939948954808522</v>
      </c>
      <c r="J194" s="11">
        <f t="shared" si="19"/>
        <v>1.0015181178258223</v>
      </c>
      <c r="K194" s="7"/>
    </row>
    <row r="195" spans="1:11" x14ac:dyDescent="0.2">
      <c r="A195" s="3">
        <v>45121</v>
      </c>
      <c r="B195" s="4">
        <v>1429.45</v>
      </c>
      <c r="C195" s="1">
        <v>333.9</v>
      </c>
      <c r="D195" s="1">
        <v>19564.5</v>
      </c>
      <c r="E195" s="5">
        <f t="shared" si="20"/>
        <v>2.591763849221532E-3</v>
      </c>
      <c r="F195" s="6">
        <f t="shared" si="15"/>
        <v>2.8492183929774949E-3</v>
      </c>
      <c r="G195" s="6">
        <f t="shared" si="16"/>
        <v>7.735121594226721E-3</v>
      </c>
      <c r="H195" s="11">
        <f t="shared" si="17"/>
        <v>1.0025917638492214</v>
      </c>
      <c r="I195" s="11">
        <f t="shared" si="18"/>
        <v>1.0028492183929776</v>
      </c>
      <c r="J195" s="11">
        <f t="shared" si="19"/>
        <v>1.0077351215942267</v>
      </c>
      <c r="K195" s="7"/>
    </row>
    <row r="196" spans="1:11" x14ac:dyDescent="0.2">
      <c r="A196" s="3">
        <v>45124</v>
      </c>
      <c r="B196" s="4">
        <v>1431.25</v>
      </c>
      <c r="C196" s="1">
        <v>368.65</v>
      </c>
      <c r="D196" s="1">
        <v>19711.45</v>
      </c>
      <c r="E196" s="5">
        <f t="shared" si="20"/>
        <v>1.2584334166798261E-3</v>
      </c>
      <c r="F196" s="6">
        <f t="shared" ref="F196:F259" si="21">LN(C196/C195)</f>
        <v>9.9006137486050735E-2</v>
      </c>
      <c r="G196" s="6">
        <f t="shared" ref="G196:G259" si="22">LN(D196/D195)</f>
        <v>7.4829856798224494E-3</v>
      </c>
      <c r="H196" s="11">
        <f t="shared" ref="H196:H259" si="23">1+E196</f>
        <v>1.0012584334166799</v>
      </c>
      <c r="I196" s="11">
        <f t="shared" ref="I196:I259" si="24">1+F196</f>
        <v>1.0990061374860507</v>
      </c>
      <c r="J196" s="11">
        <f t="shared" ref="J196:J259" si="25">1+G196</f>
        <v>1.0074829856798224</v>
      </c>
      <c r="K196" s="7"/>
    </row>
    <row r="197" spans="1:11" x14ac:dyDescent="0.2">
      <c r="A197" s="3">
        <v>45125</v>
      </c>
      <c r="B197" s="4">
        <v>1382.65</v>
      </c>
      <c r="C197" s="1">
        <v>384.25</v>
      </c>
      <c r="D197" s="1">
        <v>19749.25</v>
      </c>
      <c r="E197" s="5">
        <f t="shared" si="20"/>
        <v>-3.4546240695820143E-2</v>
      </c>
      <c r="F197" s="6">
        <f t="shared" si="21"/>
        <v>4.1445697983045718E-2</v>
      </c>
      <c r="G197" s="6">
        <f t="shared" si="22"/>
        <v>1.9158307663970271E-3</v>
      </c>
      <c r="H197" s="11">
        <f t="shared" si="23"/>
        <v>0.96545375930417987</v>
      </c>
      <c r="I197" s="11">
        <f t="shared" si="24"/>
        <v>1.0414456979830458</v>
      </c>
      <c r="J197" s="11">
        <f t="shared" si="25"/>
        <v>1.0019158307663971</v>
      </c>
      <c r="K197" s="7"/>
    </row>
    <row r="198" spans="1:11" x14ac:dyDescent="0.2">
      <c r="A198" s="3">
        <v>45126</v>
      </c>
      <c r="B198" s="4">
        <v>1433.85</v>
      </c>
      <c r="C198" s="1">
        <v>372.6</v>
      </c>
      <c r="D198" s="1">
        <v>19833.150000000001</v>
      </c>
      <c r="E198" s="5">
        <f t="shared" si="20"/>
        <v>3.6361186571151553E-2</v>
      </c>
      <c r="F198" s="6">
        <f t="shared" si="21"/>
        <v>-3.0787924251217059E-2</v>
      </c>
      <c r="G198" s="6">
        <f t="shared" si="22"/>
        <v>4.2392642007422158E-3</v>
      </c>
      <c r="H198" s="11">
        <f t="shared" si="23"/>
        <v>1.0363611865711515</v>
      </c>
      <c r="I198" s="11">
        <f t="shared" si="24"/>
        <v>0.96921207574878299</v>
      </c>
      <c r="J198" s="11">
        <f t="shared" si="25"/>
        <v>1.0042392642007423</v>
      </c>
      <c r="K198" s="7"/>
    </row>
    <row r="199" spans="1:11" x14ac:dyDescent="0.2">
      <c r="A199" s="3">
        <v>45127</v>
      </c>
      <c r="B199" s="4">
        <v>1395</v>
      </c>
      <c r="C199" s="1">
        <v>368.2</v>
      </c>
      <c r="D199" s="1">
        <v>19979.150000000001</v>
      </c>
      <c r="E199" s="5">
        <f t="shared" si="20"/>
        <v>-2.7468718922415196E-2</v>
      </c>
      <c r="F199" s="6">
        <f t="shared" si="21"/>
        <v>-1.1879189368510653E-2</v>
      </c>
      <c r="G199" s="6">
        <f t="shared" si="22"/>
        <v>7.3344496296331371E-3</v>
      </c>
      <c r="H199" s="11">
        <f t="shared" si="23"/>
        <v>0.9725312810775848</v>
      </c>
      <c r="I199" s="11">
        <f t="shared" si="24"/>
        <v>0.98812081063148938</v>
      </c>
      <c r="J199" s="11">
        <f t="shared" si="25"/>
        <v>1.007334449629633</v>
      </c>
      <c r="K199" s="7"/>
    </row>
    <row r="200" spans="1:11" x14ac:dyDescent="0.2">
      <c r="A200" s="3">
        <v>45128</v>
      </c>
      <c r="B200" s="4">
        <v>1400.85</v>
      </c>
      <c r="C200" s="1">
        <v>380.65</v>
      </c>
      <c r="D200" s="1">
        <v>19745</v>
      </c>
      <c r="E200" s="5">
        <f t="shared" ref="E200:E247" si="26">LN(B200/B199)</f>
        <v>4.1847799683705153E-3</v>
      </c>
      <c r="F200" s="6">
        <f t="shared" si="21"/>
        <v>3.3254048953244138E-2</v>
      </c>
      <c r="G200" s="6">
        <f t="shared" si="22"/>
        <v>-1.1788935034292592E-2</v>
      </c>
      <c r="H200" s="11">
        <f t="shared" si="23"/>
        <v>1.0041847799683705</v>
      </c>
      <c r="I200" s="11">
        <f t="shared" si="24"/>
        <v>1.0332540489532442</v>
      </c>
      <c r="J200" s="11">
        <f t="shared" si="25"/>
        <v>0.98821106496570743</v>
      </c>
      <c r="K200" s="7"/>
    </row>
    <row r="201" spans="1:11" x14ac:dyDescent="0.2">
      <c r="A201" s="3">
        <v>45131</v>
      </c>
      <c r="B201" s="4">
        <v>1403.15</v>
      </c>
      <c r="C201" s="1">
        <v>377.5</v>
      </c>
      <c r="D201" s="1">
        <v>19672.349999999999</v>
      </c>
      <c r="E201" s="5">
        <f t="shared" si="26"/>
        <v>1.6405139199927748E-3</v>
      </c>
      <c r="F201" s="6">
        <f t="shared" si="21"/>
        <v>-8.3097490631421338E-3</v>
      </c>
      <c r="G201" s="6">
        <f t="shared" si="22"/>
        <v>-3.6861981977146939E-3</v>
      </c>
      <c r="H201" s="11">
        <f t="shared" si="23"/>
        <v>1.0016405139199929</v>
      </c>
      <c r="I201" s="11">
        <f t="shared" si="24"/>
        <v>0.99169025093685792</v>
      </c>
      <c r="J201" s="11">
        <f t="shared" si="25"/>
        <v>0.99631380180228535</v>
      </c>
      <c r="K201" s="7"/>
    </row>
    <row r="202" spans="1:11" x14ac:dyDescent="0.2">
      <c r="A202" s="3">
        <v>45132</v>
      </c>
      <c r="B202" s="4">
        <v>1401.7</v>
      </c>
      <c r="C202" s="1">
        <v>372.75</v>
      </c>
      <c r="D202" s="1">
        <v>19680.599999999999</v>
      </c>
      <c r="E202" s="5">
        <f t="shared" si="26"/>
        <v>-1.0339234748172747E-3</v>
      </c>
      <c r="F202" s="6">
        <f t="shared" si="21"/>
        <v>-1.2662615044231638E-2</v>
      </c>
      <c r="G202" s="6">
        <f t="shared" si="22"/>
        <v>4.1928242334364116E-4</v>
      </c>
      <c r="H202" s="11">
        <f t="shared" si="23"/>
        <v>0.99896607652518277</v>
      </c>
      <c r="I202" s="11">
        <f t="shared" si="24"/>
        <v>0.98733738495576839</v>
      </c>
      <c r="J202" s="11">
        <f t="shared" si="25"/>
        <v>1.0004192824233435</v>
      </c>
      <c r="K202" s="7"/>
    </row>
    <row r="203" spans="1:11" x14ac:dyDescent="0.2">
      <c r="A203" s="3">
        <v>45133</v>
      </c>
      <c r="B203" s="4">
        <v>1385.95</v>
      </c>
      <c r="C203" s="1">
        <v>365.9</v>
      </c>
      <c r="D203" s="1">
        <v>19778.3</v>
      </c>
      <c r="E203" s="5">
        <f t="shared" si="26"/>
        <v>-1.129996060595834E-2</v>
      </c>
      <c r="F203" s="6">
        <f t="shared" si="21"/>
        <v>-1.8547881619686787E-2</v>
      </c>
      <c r="G203" s="6">
        <f t="shared" si="22"/>
        <v>4.9519981374134591E-3</v>
      </c>
      <c r="H203" s="11">
        <f t="shared" si="23"/>
        <v>0.98870003939404161</v>
      </c>
      <c r="I203" s="11">
        <f t="shared" si="24"/>
        <v>0.98145211838031321</v>
      </c>
      <c r="J203" s="11">
        <f t="shared" si="25"/>
        <v>1.0049519981374135</v>
      </c>
      <c r="K203" s="7"/>
    </row>
    <row r="204" spans="1:11" x14ac:dyDescent="0.2">
      <c r="A204" s="3">
        <v>45134</v>
      </c>
      <c r="B204" s="4">
        <v>1366.05</v>
      </c>
      <c r="C204" s="1">
        <v>367.75</v>
      </c>
      <c r="D204" s="1">
        <v>19659.900000000001</v>
      </c>
      <c r="E204" s="5">
        <f t="shared" si="26"/>
        <v>-1.4462461381116563E-2</v>
      </c>
      <c r="F204" s="6">
        <f t="shared" si="21"/>
        <v>5.0432874563858653E-3</v>
      </c>
      <c r="G204" s="6">
        <f t="shared" si="22"/>
        <v>-6.0043488655605838E-3</v>
      </c>
      <c r="H204" s="11">
        <f t="shared" si="23"/>
        <v>0.98553753861888349</v>
      </c>
      <c r="I204" s="11">
        <f t="shared" si="24"/>
        <v>1.0050432874563859</v>
      </c>
      <c r="J204" s="11">
        <f t="shared" si="25"/>
        <v>0.99399565113443944</v>
      </c>
      <c r="K204" s="7"/>
    </row>
    <row r="205" spans="1:11" x14ac:dyDescent="0.2">
      <c r="A205" s="3">
        <v>45135</v>
      </c>
      <c r="B205" s="4">
        <v>1347.6</v>
      </c>
      <c r="C205" s="1">
        <v>363.95</v>
      </c>
      <c r="D205" s="1">
        <v>19646.05</v>
      </c>
      <c r="E205" s="5">
        <f t="shared" si="26"/>
        <v>-1.3598131149539469E-2</v>
      </c>
      <c r="F205" s="6">
        <f t="shared" si="21"/>
        <v>-1.0386863917279972E-2</v>
      </c>
      <c r="G205" s="6">
        <f t="shared" si="22"/>
        <v>-7.0472793931755033E-4</v>
      </c>
      <c r="H205" s="11">
        <f t="shared" si="23"/>
        <v>0.98640186885046055</v>
      </c>
      <c r="I205" s="11">
        <f t="shared" si="24"/>
        <v>0.98961313608272006</v>
      </c>
      <c r="J205" s="11">
        <f t="shared" si="25"/>
        <v>0.99929527206068247</v>
      </c>
      <c r="K205" s="7"/>
    </row>
    <row r="206" spans="1:11" x14ac:dyDescent="0.2">
      <c r="A206" s="3">
        <v>45138</v>
      </c>
      <c r="B206" s="4">
        <v>1328.25</v>
      </c>
      <c r="C206" s="1">
        <v>367.25</v>
      </c>
      <c r="D206" s="1">
        <v>19753.8</v>
      </c>
      <c r="E206" s="5">
        <f t="shared" si="26"/>
        <v>-1.4462946201345075E-2</v>
      </c>
      <c r="F206" s="6">
        <f t="shared" si="21"/>
        <v>9.0263194897198112E-3</v>
      </c>
      <c r="G206" s="6">
        <f t="shared" si="22"/>
        <v>5.4695776061646278E-3</v>
      </c>
      <c r="H206" s="11">
        <f t="shared" si="23"/>
        <v>0.98553705379865497</v>
      </c>
      <c r="I206" s="11">
        <f t="shared" si="24"/>
        <v>1.0090263194897198</v>
      </c>
      <c r="J206" s="11">
        <f t="shared" si="25"/>
        <v>1.0054695776061646</v>
      </c>
      <c r="K206" s="7"/>
    </row>
    <row r="207" spans="1:11" x14ac:dyDescent="0.2">
      <c r="A207" s="3">
        <v>45139</v>
      </c>
      <c r="B207" s="4">
        <v>1314.25</v>
      </c>
      <c r="C207" s="1">
        <v>374.05</v>
      </c>
      <c r="D207" s="1">
        <v>19733.55</v>
      </c>
      <c r="E207" s="5">
        <f t="shared" si="26"/>
        <v>-1.0596125631495158E-2</v>
      </c>
      <c r="F207" s="6">
        <f t="shared" si="21"/>
        <v>1.8346663264427229E-2</v>
      </c>
      <c r="G207" s="6">
        <f t="shared" si="22"/>
        <v>-1.0256450116385468E-3</v>
      </c>
      <c r="H207" s="11">
        <f t="shared" si="23"/>
        <v>0.98940387436850485</v>
      </c>
      <c r="I207" s="11">
        <f t="shared" si="24"/>
        <v>1.0183466632644271</v>
      </c>
      <c r="J207" s="11">
        <f t="shared" si="25"/>
        <v>0.9989743549883614</v>
      </c>
      <c r="K207" s="7"/>
    </row>
    <row r="208" spans="1:11" x14ac:dyDescent="0.2">
      <c r="A208" s="3">
        <v>45140</v>
      </c>
      <c r="B208" s="4">
        <v>1335.95</v>
      </c>
      <c r="C208" s="1">
        <v>363.85</v>
      </c>
      <c r="D208" s="1">
        <v>19526.55</v>
      </c>
      <c r="E208" s="5">
        <f t="shared" si="26"/>
        <v>1.6376488546994607E-2</v>
      </c>
      <c r="F208" s="6">
        <f t="shared" si="21"/>
        <v>-2.7647783525318416E-2</v>
      </c>
      <c r="G208" s="6">
        <f t="shared" si="22"/>
        <v>-1.0545154913078857E-2</v>
      </c>
      <c r="H208" s="11">
        <f t="shared" si="23"/>
        <v>1.0163764885469946</v>
      </c>
      <c r="I208" s="11">
        <f t="shared" si="24"/>
        <v>0.97235221647468162</v>
      </c>
      <c r="J208" s="11">
        <f t="shared" si="25"/>
        <v>0.98945484508692116</v>
      </c>
      <c r="K208" s="7"/>
    </row>
    <row r="209" spans="1:11" x14ac:dyDescent="0.2">
      <c r="A209" s="3">
        <v>45141</v>
      </c>
      <c r="B209" s="4">
        <v>1366.95</v>
      </c>
      <c r="C209" s="1">
        <v>369.4</v>
      </c>
      <c r="D209" s="1">
        <v>19381.650000000001</v>
      </c>
      <c r="E209" s="5">
        <f t="shared" si="26"/>
        <v>2.293933136369343E-2</v>
      </c>
      <c r="F209" s="6">
        <f t="shared" si="21"/>
        <v>1.5138372972044085E-2</v>
      </c>
      <c r="G209" s="6">
        <f t="shared" si="22"/>
        <v>-7.4483358208647541E-3</v>
      </c>
      <c r="H209" s="11">
        <f t="shared" si="23"/>
        <v>1.0229393313636934</v>
      </c>
      <c r="I209" s="11">
        <f t="shared" si="24"/>
        <v>1.015138372972044</v>
      </c>
      <c r="J209" s="11">
        <f t="shared" si="25"/>
        <v>0.99255166417913521</v>
      </c>
      <c r="K209" s="7"/>
    </row>
    <row r="210" spans="1:11" x14ac:dyDescent="0.2">
      <c r="A210" s="3">
        <v>45142</v>
      </c>
      <c r="B210" s="4">
        <v>1348.25</v>
      </c>
      <c r="C210" s="1">
        <v>370.25</v>
      </c>
      <c r="D210" s="1">
        <v>19517</v>
      </c>
      <c r="E210" s="5">
        <f t="shared" si="26"/>
        <v>-1.3774525392909139E-2</v>
      </c>
      <c r="F210" s="6">
        <f t="shared" si="21"/>
        <v>2.2983853827686523E-3</v>
      </c>
      <c r="G210" s="6">
        <f t="shared" si="22"/>
        <v>6.9591384917051941E-3</v>
      </c>
      <c r="H210" s="11">
        <f t="shared" si="23"/>
        <v>0.98622547460709087</v>
      </c>
      <c r="I210" s="11">
        <f t="shared" si="24"/>
        <v>1.0022983853827687</v>
      </c>
      <c r="J210" s="11">
        <f t="shared" si="25"/>
        <v>1.0069591384917052</v>
      </c>
      <c r="K210" s="7"/>
    </row>
    <row r="211" spans="1:11" x14ac:dyDescent="0.2">
      <c r="A211" s="3">
        <v>45145</v>
      </c>
      <c r="B211" s="4">
        <v>1342</v>
      </c>
      <c r="C211" s="1">
        <v>374.05</v>
      </c>
      <c r="D211" s="1">
        <v>19597.3</v>
      </c>
      <c r="E211" s="5">
        <f t="shared" si="26"/>
        <v>-4.6464166857092433E-3</v>
      </c>
      <c r="F211" s="6">
        <f t="shared" si="21"/>
        <v>1.0211025170505829E-2</v>
      </c>
      <c r="G211" s="6">
        <f t="shared" si="22"/>
        <v>4.1059209962603233E-3</v>
      </c>
      <c r="H211" s="11">
        <f t="shared" si="23"/>
        <v>0.9953535833142908</v>
      </c>
      <c r="I211" s="11">
        <f t="shared" si="24"/>
        <v>1.0102110251705059</v>
      </c>
      <c r="J211" s="11">
        <f t="shared" si="25"/>
        <v>1.0041059209962604</v>
      </c>
      <c r="K211" s="7"/>
    </row>
    <row r="212" spans="1:11" x14ac:dyDescent="0.2">
      <c r="A212" s="3">
        <v>45146</v>
      </c>
      <c r="B212" s="4">
        <v>1346.4</v>
      </c>
      <c r="C212" s="1">
        <v>369.45</v>
      </c>
      <c r="D212" s="1">
        <v>19570.849999999999</v>
      </c>
      <c r="E212" s="5">
        <f t="shared" si="26"/>
        <v>3.2733253449691085E-3</v>
      </c>
      <c r="F212" s="6">
        <f t="shared" si="21"/>
        <v>-1.2374065083757404E-2</v>
      </c>
      <c r="G212" s="6">
        <f t="shared" si="22"/>
        <v>-1.3505873532751007E-3</v>
      </c>
      <c r="H212" s="11">
        <f t="shared" si="23"/>
        <v>1.003273325344969</v>
      </c>
      <c r="I212" s="11">
        <f t="shared" si="24"/>
        <v>0.98762593491624262</v>
      </c>
      <c r="J212" s="11">
        <f t="shared" si="25"/>
        <v>0.99864941264672491</v>
      </c>
      <c r="K212" s="7"/>
    </row>
    <row r="213" spans="1:11" x14ac:dyDescent="0.2">
      <c r="A213" s="3">
        <v>45147</v>
      </c>
      <c r="B213" s="4">
        <v>1496.8</v>
      </c>
      <c r="C213" s="1">
        <v>376.75</v>
      </c>
      <c r="D213" s="1">
        <v>19632.55</v>
      </c>
      <c r="E213" s="5">
        <f t="shared" si="26"/>
        <v>0.10589513208328344</v>
      </c>
      <c r="F213" s="6">
        <f t="shared" si="21"/>
        <v>1.9566424271948227E-2</v>
      </c>
      <c r="G213" s="6">
        <f t="shared" si="22"/>
        <v>3.1476887690017655E-3</v>
      </c>
      <c r="H213" s="11">
        <f t="shared" si="23"/>
        <v>1.1058951320832835</v>
      </c>
      <c r="I213" s="11">
        <f t="shared" si="24"/>
        <v>1.0195664242719482</v>
      </c>
      <c r="J213" s="11">
        <f t="shared" si="25"/>
        <v>1.0031476887690018</v>
      </c>
      <c r="K213" s="7"/>
    </row>
    <row r="214" spans="1:11" x14ac:dyDescent="0.2">
      <c r="A214" s="3">
        <v>45148</v>
      </c>
      <c r="B214" s="4">
        <v>1454.1</v>
      </c>
      <c r="C214" s="1">
        <v>371.5</v>
      </c>
      <c r="D214" s="1">
        <v>19543.099999999999</v>
      </c>
      <c r="E214" s="5">
        <f t="shared" si="26"/>
        <v>-2.8942343440439916E-2</v>
      </c>
      <c r="F214" s="6">
        <f t="shared" si="21"/>
        <v>-1.403297334879103E-2</v>
      </c>
      <c r="G214" s="6">
        <f t="shared" si="22"/>
        <v>-4.5666201045435747E-3</v>
      </c>
      <c r="H214" s="11">
        <f t="shared" si="23"/>
        <v>0.97105765655956011</v>
      </c>
      <c r="I214" s="11">
        <f t="shared" si="24"/>
        <v>0.98596702665120894</v>
      </c>
      <c r="J214" s="11">
        <f t="shared" si="25"/>
        <v>0.99543337989545644</v>
      </c>
      <c r="K214" s="7"/>
    </row>
    <row r="215" spans="1:11" x14ac:dyDescent="0.2">
      <c r="A215" s="3">
        <v>45149</v>
      </c>
      <c r="B215" s="4">
        <v>1473.25</v>
      </c>
      <c r="C215" s="1">
        <v>366.4</v>
      </c>
      <c r="D215" s="1">
        <v>19428.3</v>
      </c>
      <c r="E215" s="5">
        <f t="shared" si="26"/>
        <v>1.3083692198582811E-2</v>
      </c>
      <c r="F215" s="6">
        <f t="shared" si="21"/>
        <v>-1.3823231357838752E-2</v>
      </c>
      <c r="G215" s="6">
        <f t="shared" si="22"/>
        <v>-5.8915169615944563E-3</v>
      </c>
      <c r="H215" s="11">
        <f t="shared" si="23"/>
        <v>1.0130836921985829</v>
      </c>
      <c r="I215" s="11">
        <f t="shared" si="24"/>
        <v>0.98617676864216119</v>
      </c>
      <c r="J215" s="11">
        <f t="shared" si="25"/>
        <v>0.99410848303840549</v>
      </c>
      <c r="K215" s="7"/>
    </row>
    <row r="216" spans="1:11" x14ac:dyDescent="0.2">
      <c r="A216" s="3">
        <v>45152</v>
      </c>
      <c r="B216" s="4">
        <v>1538.15</v>
      </c>
      <c r="C216" s="1">
        <v>367.05</v>
      </c>
      <c r="D216" s="1">
        <v>19434.55</v>
      </c>
      <c r="E216" s="5">
        <f t="shared" si="26"/>
        <v>4.3109550850675263E-2</v>
      </c>
      <c r="F216" s="6">
        <f t="shared" si="21"/>
        <v>1.7724457568151729E-3</v>
      </c>
      <c r="G216" s="6">
        <f t="shared" si="22"/>
        <v>3.2164393779061565E-4</v>
      </c>
      <c r="H216" s="11">
        <f t="shared" si="23"/>
        <v>1.0431095508506754</v>
      </c>
      <c r="I216" s="11">
        <f t="shared" si="24"/>
        <v>1.0017724457568151</v>
      </c>
      <c r="J216" s="11">
        <f t="shared" si="25"/>
        <v>1.0003216439377907</v>
      </c>
      <c r="K216" s="7"/>
    </row>
    <row r="217" spans="1:11" x14ac:dyDescent="0.2">
      <c r="A217" s="3">
        <v>45154</v>
      </c>
      <c r="B217" s="4">
        <v>1574.65</v>
      </c>
      <c r="C217" s="1">
        <v>379.35</v>
      </c>
      <c r="D217" s="1">
        <v>19465</v>
      </c>
      <c r="E217" s="5">
        <f t="shared" si="26"/>
        <v>2.3452629773796644E-2</v>
      </c>
      <c r="F217" s="6">
        <f t="shared" si="21"/>
        <v>3.2961183227293508E-2</v>
      </c>
      <c r="G217" s="6">
        <f t="shared" si="22"/>
        <v>1.5655711297147335E-3</v>
      </c>
      <c r="H217" s="11">
        <f t="shared" si="23"/>
        <v>1.0234526297737967</v>
      </c>
      <c r="I217" s="11">
        <f t="shared" si="24"/>
        <v>1.0329611832272936</v>
      </c>
      <c r="J217" s="11">
        <f t="shared" si="25"/>
        <v>1.0015655711297147</v>
      </c>
      <c r="K217" s="7"/>
    </row>
    <row r="218" spans="1:11" x14ac:dyDescent="0.2">
      <c r="A218" s="3">
        <v>45155</v>
      </c>
      <c r="B218" s="4">
        <v>1627.2</v>
      </c>
      <c r="C218" s="1">
        <v>385.6</v>
      </c>
      <c r="D218" s="1">
        <v>19365.25</v>
      </c>
      <c r="E218" s="5">
        <f t="shared" si="26"/>
        <v>3.2827720951800782E-2</v>
      </c>
      <c r="F218" s="6">
        <f t="shared" si="21"/>
        <v>1.6341300952306785E-2</v>
      </c>
      <c r="G218" s="6">
        <f t="shared" si="22"/>
        <v>-5.137758290060533E-3</v>
      </c>
      <c r="H218" s="11">
        <f t="shared" si="23"/>
        <v>1.0328277209518009</v>
      </c>
      <c r="I218" s="11">
        <f t="shared" si="24"/>
        <v>1.0163413009523068</v>
      </c>
      <c r="J218" s="11">
        <f t="shared" si="25"/>
        <v>0.99486224170993942</v>
      </c>
      <c r="K218" s="7"/>
    </row>
    <row r="219" spans="1:11" x14ac:dyDescent="0.2">
      <c r="A219" s="3">
        <v>45156</v>
      </c>
      <c r="B219" s="4">
        <v>1616.8</v>
      </c>
      <c r="C219" s="1">
        <v>373.8</v>
      </c>
      <c r="D219" s="1">
        <v>19310.150000000001</v>
      </c>
      <c r="E219" s="5">
        <f t="shared" si="26"/>
        <v>-6.4118592048843228E-3</v>
      </c>
      <c r="F219" s="6">
        <f t="shared" si="21"/>
        <v>-3.1079667714928091E-2</v>
      </c>
      <c r="G219" s="6">
        <f t="shared" si="22"/>
        <v>-2.8493583662490217E-3</v>
      </c>
      <c r="H219" s="11">
        <f t="shared" si="23"/>
        <v>0.9935881407951157</v>
      </c>
      <c r="I219" s="11">
        <f t="shared" si="24"/>
        <v>0.96892033228507191</v>
      </c>
      <c r="J219" s="11">
        <f t="shared" si="25"/>
        <v>0.997150641633751</v>
      </c>
      <c r="K219" s="7"/>
    </row>
    <row r="220" spans="1:11" x14ac:dyDescent="0.2">
      <c r="A220" s="3">
        <v>45159</v>
      </c>
      <c r="B220" s="4">
        <v>1726.25</v>
      </c>
      <c r="C220" s="1">
        <v>377.4</v>
      </c>
      <c r="D220" s="1">
        <v>19393.599999999999</v>
      </c>
      <c r="E220" s="5">
        <f t="shared" si="26"/>
        <v>6.5502538634090626E-2</v>
      </c>
      <c r="F220" s="6">
        <f t="shared" si="21"/>
        <v>9.5847379129873102E-3</v>
      </c>
      <c r="G220" s="6">
        <f t="shared" si="22"/>
        <v>4.3122503280009121E-3</v>
      </c>
      <c r="H220" s="11">
        <f t="shared" si="23"/>
        <v>1.0655025386340906</v>
      </c>
      <c r="I220" s="11">
        <f t="shared" si="24"/>
        <v>1.0095847379129874</v>
      </c>
      <c r="J220" s="11">
        <f t="shared" si="25"/>
        <v>1.0043122503280009</v>
      </c>
      <c r="K220" s="7"/>
    </row>
    <row r="221" spans="1:11" x14ac:dyDescent="0.2">
      <c r="A221" s="3">
        <v>45160</v>
      </c>
      <c r="B221" s="4">
        <v>1699.85</v>
      </c>
      <c r="C221" s="1">
        <v>380.05</v>
      </c>
      <c r="D221" s="1">
        <v>19396.45</v>
      </c>
      <c r="E221" s="5">
        <f t="shared" si="26"/>
        <v>-1.5411413866274719E-2</v>
      </c>
      <c r="F221" s="6">
        <f t="shared" si="21"/>
        <v>6.9971900775995929E-3</v>
      </c>
      <c r="G221" s="6">
        <f t="shared" si="22"/>
        <v>1.4694489979421606E-4</v>
      </c>
      <c r="H221" s="11">
        <f t="shared" si="23"/>
        <v>0.98458858613372524</v>
      </c>
      <c r="I221" s="11">
        <f t="shared" si="24"/>
        <v>1.0069971900775996</v>
      </c>
      <c r="J221" s="11">
        <f t="shared" si="25"/>
        <v>1.0001469448997942</v>
      </c>
      <c r="K221" s="7"/>
    </row>
    <row r="222" spans="1:11" x14ac:dyDescent="0.2">
      <c r="A222" s="3">
        <v>45161</v>
      </c>
      <c r="B222" s="4">
        <v>1785.35</v>
      </c>
      <c r="C222" s="1">
        <v>439.15</v>
      </c>
      <c r="D222" s="1">
        <v>19444</v>
      </c>
      <c r="E222" s="5">
        <f t="shared" si="26"/>
        <v>4.9074462567021665E-2</v>
      </c>
      <c r="F222" s="6">
        <f t="shared" si="21"/>
        <v>0.14453821735107691</v>
      </c>
      <c r="G222" s="6">
        <f t="shared" si="22"/>
        <v>2.4484795493044608E-3</v>
      </c>
      <c r="H222" s="11">
        <f t="shared" si="23"/>
        <v>1.0490744625670216</v>
      </c>
      <c r="I222" s="11">
        <f t="shared" si="24"/>
        <v>1.144538217351077</v>
      </c>
      <c r="J222" s="11">
        <f t="shared" si="25"/>
        <v>1.0024484795493045</v>
      </c>
      <c r="K222" s="7"/>
    </row>
    <row r="223" spans="1:11" x14ac:dyDescent="0.2">
      <c r="A223" s="3">
        <v>45162</v>
      </c>
      <c r="B223" s="4">
        <v>1691.9</v>
      </c>
      <c r="C223" s="1">
        <v>444.25</v>
      </c>
      <c r="D223" s="1">
        <v>19386.7</v>
      </c>
      <c r="E223" s="5">
        <f t="shared" si="26"/>
        <v>-5.3762316659498113E-2</v>
      </c>
      <c r="F223" s="6">
        <f t="shared" si="21"/>
        <v>1.1546426671634372E-2</v>
      </c>
      <c r="G223" s="6">
        <f t="shared" si="22"/>
        <v>-2.9512752327599183E-3</v>
      </c>
      <c r="H223" s="11">
        <f t="shared" si="23"/>
        <v>0.94623768334050185</v>
      </c>
      <c r="I223" s="11">
        <f t="shared" si="24"/>
        <v>1.0115464266716343</v>
      </c>
      <c r="J223" s="11">
        <f t="shared" si="25"/>
        <v>0.99704872476724005</v>
      </c>
      <c r="K223" s="7"/>
    </row>
    <row r="224" spans="1:11" x14ac:dyDescent="0.2">
      <c r="A224" s="3">
        <v>45163</v>
      </c>
      <c r="B224" s="4">
        <v>1703.2</v>
      </c>
      <c r="C224" s="1">
        <v>460.8</v>
      </c>
      <c r="D224" s="1">
        <v>19265.8</v>
      </c>
      <c r="E224" s="5">
        <f t="shared" si="26"/>
        <v>6.6566768145190653E-3</v>
      </c>
      <c r="F224" s="6">
        <f t="shared" si="21"/>
        <v>3.6576642346920839E-2</v>
      </c>
      <c r="G224" s="6">
        <f t="shared" si="22"/>
        <v>-6.2557606509410085E-3</v>
      </c>
      <c r="H224" s="11">
        <f t="shared" si="23"/>
        <v>1.0066566768145191</v>
      </c>
      <c r="I224" s="11">
        <f t="shared" si="24"/>
        <v>1.0365766423469209</v>
      </c>
      <c r="J224" s="11">
        <f t="shared" si="25"/>
        <v>0.99374423934905898</v>
      </c>
      <c r="K224" s="7"/>
    </row>
    <row r="225" spans="1:11" x14ac:dyDescent="0.2">
      <c r="A225" s="3">
        <v>45166</v>
      </c>
      <c r="B225" s="4">
        <v>1659.25</v>
      </c>
      <c r="C225" s="1">
        <v>532.5</v>
      </c>
      <c r="D225" s="1">
        <v>19306.05</v>
      </c>
      <c r="E225" s="5">
        <f t="shared" si="26"/>
        <v>-2.6143141553235417E-2</v>
      </c>
      <c r="F225" s="6">
        <f t="shared" si="21"/>
        <v>0.14461878820189863</v>
      </c>
      <c r="G225" s="6">
        <f t="shared" si="22"/>
        <v>2.0870149919961396E-3</v>
      </c>
      <c r="H225" s="11">
        <f t="shared" si="23"/>
        <v>0.97385685844676462</v>
      </c>
      <c r="I225" s="11">
        <f t="shared" si="24"/>
        <v>1.1446187882018986</v>
      </c>
      <c r="J225" s="11">
        <f t="shared" si="25"/>
        <v>1.002087014991996</v>
      </c>
      <c r="K225" s="7"/>
    </row>
    <row r="226" spans="1:11" x14ac:dyDescent="0.2">
      <c r="A226" s="3">
        <v>45167</v>
      </c>
      <c r="B226" s="4">
        <v>1708.9</v>
      </c>
      <c r="C226" s="1">
        <v>519.4</v>
      </c>
      <c r="D226" s="1">
        <v>19342.650000000001</v>
      </c>
      <c r="E226" s="5">
        <f t="shared" si="26"/>
        <v>2.948419562682892E-2</v>
      </c>
      <c r="F226" s="6">
        <f t="shared" si="21"/>
        <v>-2.4908598354932181E-2</v>
      </c>
      <c r="G226" s="6">
        <f t="shared" si="22"/>
        <v>1.8939840636754115E-3</v>
      </c>
      <c r="H226" s="11">
        <f t="shared" si="23"/>
        <v>1.029484195626829</v>
      </c>
      <c r="I226" s="11">
        <f t="shared" si="24"/>
        <v>0.9750914016450678</v>
      </c>
      <c r="J226" s="11">
        <f t="shared" si="25"/>
        <v>1.0018939840636754</v>
      </c>
      <c r="K226" s="7"/>
    </row>
    <row r="227" spans="1:11" x14ac:dyDescent="0.2">
      <c r="A227" s="3">
        <v>45168</v>
      </c>
      <c r="B227" s="4">
        <v>1664.8</v>
      </c>
      <c r="C227" s="1">
        <v>571.29999999999995</v>
      </c>
      <c r="D227" s="1">
        <v>19347.45</v>
      </c>
      <c r="E227" s="5">
        <f t="shared" si="26"/>
        <v>-2.6144892573438598E-2</v>
      </c>
      <c r="F227" s="6">
        <f t="shared" si="21"/>
        <v>9.5240166501768794E-2</v>
      </c>
      <c r="G227" s="6">
        <f t="shared" si="22"/>
        <v>2.4812549073918429E-4</v>
      </c>
      <c r="H227" s="11">
        <f t="shared" si="23"/>
        <v>0.97385510742656145</v>
      </c>
      <c r="I227" s="11">
        <f t="shared" si="24"/>
        <v>1.0952401665017688</v>
      </c>
      <c r="J227" s="11">
        <f t="shared" si="25"/>
        <v>1.0002481254907392</v>
      </c>
      <c r="K227" s="7"/>
    </row>
    <row r="228" spans="1:11" x14ac:dyDescent="0.2">
      <c r="A228" s="3">
        <v>45169</v>
      </c>
      <c r="B228" s="4">
        <v>1705.7</v>
      </c>
      <c r="C228" s="1">
        <v>591.45000000000005</v>
      </c>
      <c r="D228" s="1">
        <v>19253.8</v>
      </c>
      <c r="E228" s="5">
        <f t="shared" si="26"/>
        <v>2.4270587567402618E-2</v>
      </c>
      <c r="F228" s="6">
        <f t="shared" si="21"/>
        <v>3.4662683261329201E-2</v>
      </c>
      <c r="G228" s="6">
        <f t="shared" si="22"/>
        <v>-4.8521839960522653E-3</v>
      </c>
      <c r="H228" s="11">
        <f t="shared" si="23"/>
        <v>1.0242705875674025</v>
      </c>
      <c r="I228" s="11">
        <f t="shared" si="24"/>
        <v>1.0346626832613293</v>
      </c>
      <c r="J228" s="11">
        <f t="shared" si="25"/>
        <v>0.99514781600394775</v>
      </c>
      <c r="K228" s="7"/>
    </row>
    <row r="229" spans="1:11" x14ac:dyDescent="0.2">
      <c r="A229" s="3">
        <v>45170</v>
      </c>
      <c r="B229" s="4">
        <v>1737.65</v>
      </c>
      <c r="C229" s="1">
        <v>597.1</v>
      </c>
      <c r="D229" s="1">
        <v>19435.3</v>
      </c>
      <c r="E229" s="5">
        <f t="shared" si="26"/>
        <v>1.8558042001070939E-2</v>
      </c>
      <c r="F229" s="6">
        <f t="shared" si="21"/>
        <v>9.5074545612008204E-3</v>
      </c>
      <c r="G229" s="6">
        <f t="shared" si="22"/>
        <v>9.3825564041325141E-3</v>
      </c>
      <c r="H229" s="11">
        <f t="shared" si="23"/>
        <v>1.0185580420010709</v>
      </c>
      <c r="I229" s="11">
        <f t="shared" si="24"/>
        <v>1.0095074545612008</v>
      </c>
      <c r="J229" s="11">
        <f t="shared" si="25"/>
        <v>1.0093825564041325</v>
      </c>
      <c r="K229" s="7"/>
    </row>
    <row r="230" spans="1:11" x14ac:dyDescent="0.2">
      <c r="A230" s="3">
        <v>45173</v>
      </c>
      <c r="B230" s="4">
        <v>1741.15</v>
      </c>
      <c r="C230" s="1">
        <v>632.70000000000005</v>
      </c>
      <c r="D230" s="1">
        <v>19528.8</v>
      </c>
      <c r="E230" s="5">
        <f t="shared" si="26"/>
        <v>2.0121887897725098E-3</v>
      </c>
      <c r="F230" s="6">
        <f t="shared" si="21"/>
        <v>5.7911772599891803E-2</v>
      </c>
      <c r="G230" s="6">
        <f t="shared" si="22"/>
        <v>4.7992988144208368E-3</v>
      </c>
      <c r="H230" s="11">
        <f t="shared" si="23"/>
        <v>1.0020121887897726</v>
      </c>
      <c r="I230" s="11">
        <f t="shared" si="24"/>
        <v>1.0579117725998919</v>
      </c>
      <c r="J230" s="11">
        <f t="shared" si="25"/>
        <v>1.0047992988144208</v>
      </c>
      <c r="K230" s="7"/>
    </row>
    <row r="231" spans="1:11" x14ac:dyDescent="0.2">
      <c r="A231" s="3">
        <v>45174</v>
      </c>
      <c r="B231" s="4">
        <v>1756.45</v>
      </c>
      <c r="C231" s="1">
        <v>621.65</v>
      </c>
      <c r="D231" s="1">
        <v>19574.900000000001</v>
      </c>
      <c r="E231" s="5">
        <f t="shared" si="26"/>
        <v>8.7489121642223815E-3</v>
      </c>
      <c r="F231" s="6">
        <f t="shared" si="21"/>
        <v>-1.7619142753892134E-2</v>
      </c>
      <c r="G231" s="6">
        <f t="shared" si="22"/>
        <v>2.3578342385654032E-3</v>
      </c>
      <c r="H231" s="11">
        <f t="shared" si="23"/>
        <v>1.0087489121642224</v>
      </c>
      <c r="I231" s="11">
        <f t="shared" si="24"/>
        <v>0.98238085724610791</v>
      </c>
      <c r="J231" s="11">
        <f t="shared" si="25"/>
        <v>1.0023578342385655</v>
      </c>
      <c r="K231" s="7"/>
    </row>
    <row r="232" spans="1:11" x14ac:dyDescent="0.2">
      <c r="A232" s="3">
        <v>45175</v>
      </c>
      <c r="B232" s="4">
        <v>1695.7</v>
      </c>
      <c r="C232" s="1">
        <v>616.85</v>
      </c>
      <c r="D232" s="1">
        <v>19611.05</v>
      </c>
      <c r="E232" s="5">
        <f t="shared" si="26"/>
        <v>-3.5199091688811399E-2</v>
      </c>
      <c r="F232" s="6">
        <f t="shared" si="21"/>
        <v>-7.7513508814728996E-3</v>
      </c>
      <c r="G232" s="6">
        <f t="shared" si="22"/>
        <v>1.8450495779825536E-3</v>
      </c>
      <c r="H232" s="11">
        <f t="shared" si="23"/>
        <v>0.96480090831118859</v>
      </c>
      <c r="I232" s="11">
        <f t="shared" si="24"/>
        <v>0.99224864911852706</v>
      </c>
      <c r="J232" s="11">
        <f t="shared" si="25"/>
        <v>1.0018450495779825</v>
      </c>
      <c r="K232" s="7"/>
    </row>
    <row r="233" spans="1:11" x14ac:dyDescent="0.2">
      <c r="A233" s="3">
        <v>45176</v>
      </c>
      <c r="B233" s="4">
        <v>1743.1</v>
      </c>
      <c r="C233" s="1">
        <v>618.20000000000005</v>
      </c>
      <c r="D233" s="1">
        <v>19727.05</v>
      </c>
      <c r="E233" s="5">
        <f t="shared" si="26"/>
        <v>2.7569502307738001E-2</v>
      </c>
      <c r="F233" s="6">
        <f t="shared" si="21"/>
        <v>2.1861471805423682E-3</v>
      </c>
      <c r="G233" s="6">
        <f t="shared" si="22"/>
        <v>5.8976074708040286E-3</v>
      </c>
      <c r="H233" s="11">
        <f t="shared" si="23"/>
        <v>1.027569502307738</v>
      </c>
      <c r="I233" s="11">
        <f t="shared" si="24"/>
        <v>1.0021861471805424</v>
      </c>
      <c r="J233" s="11">
        <f t="shared" si="25"/>
        <v>1.0058976074708039</v>
      </c>
      <c r="K233" s="7"/>
    </row>
    <row r="234" spans="1:11" x14ac:dyDescent="0.2">
      <c r="A234" s="3">
        <v>45177</v>
      </c>
      <c r="B234" s="4">
        <v>1718.15</v>
      </c>
      <c r="C234" s="1">
        <v>610</v>
      </c>
      <c r="D234" s="1">
        <v>19819.95</v>
      </c>
      <c r="E234" s="5">
        <f t="shared" si="26"/>
        <v>-1.4417006661444891E-2</v>
      </c>
      <c r="F234" s="6">
        <f t="shared" si="21"/>
        <v>-1.3353072530659021E-2</v>
      </c>
      <c r="G234" s="6">
        <f t="shared" si="22"/>
        <v>4.6982158385487317E-3</v>
      </c>
      <c r="H234" s="11">
        <f t="shared" si="23"/>
        <v>0.98558299333855515</v>
      </c>
      <c r="I234" s="11">
        <f t="shared" si="24"/>
        <v>0.98664692746934102</v>
      </c>
      <c r="J234" s="11">
        <f t="shared" si="25"/>
        <v>1.0046982158385487</v>
      </c>
      <c r="K234" s="7"/>
    </row>
    <row r="235" spans="1:11" x14ac:dyDescent="0.2">
      <c r="A235" s="3">
        <v>45180</v>
      </c>
      <c r="B235" s="4">
        <v>1752.85</v>
      </c>
      <c r="C235" s="1">
        <v>583.5</v>
      </c>
      <c r="D235" s="1">
        <v>19996.349999999999</v>
      </c>
      <c r="E235" s="5">
        <f t="shared" si="26"/>
        <v>1.9994904102341157E-2</v>
      </c>
      <c r="F235" s="6">
        <f t="shared" si="21"/>
        <v>-4.4414505440746273E-2</v>
      </c>
      <c r="G235" s="6">
        <f t="shared" si="22"/>
        <v>8.8607507045185847E-3</v>
      </c>
      <c r="H235" s="11">
        <f t="shared" si="23"/>
        <v>1.0199949041023411</v>
      </c>
      <c r="I235" s="11">
        <f t="shared" si="24"/>
        <v>0.95558549455925368</v>
      </c>
      <c r="J235" s="11">
        <f t="shared" si="25"/>
        <v>1.0088607507045186</v>
      </c>
      <c r="K235" s="7"/>
    </row>
    <row r="236" spans="1:11" x14ac:dyDescent="0.2">
      <c r="A236" s="3">
        <v>45181</v>
      </c>
      <c r="B236" s="4">
        <v>1746.2</v>
      </c>
      <c r="C236" s="1">
        <v>549.54999999999995</v>
      </c>
      <c r="D236" s="1">
        <v>19993.2</v>
      </c>
      <c r="E236" s="5">
        <f t="shared" si="26"/>
        <v>-3.801036285008619E-3</v>
      </c>
      <c r="F236" s="6">
        <f t="shared" si="21"/>
        <v>-5.9944690211701387E-2</v>
      </c>
      <c r="G236" s="6">
        <f t="shared" si="22"/>
        <v>-1.5754115795312492E-4</v>
      </c>
      <c r="H236" s="11">
        <f t="shared" si="23"/>
        <v>0.99619896371499139</v>
      </c>
      <c r="I236" s="11">
        <f t="shared" si="24"/>
        <v>0.94005530978829865</v>
      </c>
      <c r="J236" s="11">
        <f t="shared" si="25"/>
        <v>0.99984245884204692</v>
      </c>
      <c r="K236" s="7"/>
    </row>
    <row r="237" spans="1:11" x14ac:dyDescent="0.2">
      <c r="A237" s="3">
        <v>45182</v>
      </c>
      <c r="B237" s="4">
        <v>1785.25</v>
      </c>
      <c r="C237" s="1">
        <v>604.5</v>
      </c>
      <c r="D237" s="1">
        <v>20070</v>
      </c>
      <c r="E237" s="5">
        <f t="shared" si="26"/>
        <v>2.2116463052512015E-2</v>
      </c>
      <c r="F237" s="6">
        <f t="shared" si="21"/>
        <v>9.530190853993796E-2</v>
      </c>
      <c r="G237" s="6">
        <f t="shared" si="22"/>
        <v>3.833947067360447E-3</v>
      </c>
      <c r="H237" s="11">
        <f t="shared" si="23"/>
        <v>1.0221164630525119</v>
      </c>
      <c r="I237" s="11">
        <f t="shared" si="24"/>
        <v>1.095301908539938</v>
      </c>
      <c r="J237" s="11">
        <f t="shared" si="25"/>
        <v>1.0038339470673605</v>
      </c>
      <c r="K237" s="7"/>
    </row>
    <row r="238" spans="1:11" x14ac:dyDescent="0.2">
      <c r="A238" s="3">
        <v>45183</v>
      </c>
      <c r="B238" s="4">
        <v>1795.65</v>
      </c>
      <c r="C238" s="1">
        <v>590.4</v>
      </c>
      <c r="D238" s="1">
        <v>20103.099999999999</v>
      </c>
      <c r="E238" s="5">
        <f t="shared" si="26"/>
        <v>5.8086119362692713E-3</v>
      </c>
      <c r="F238" s="6">
        <f t="shared" si="21"/>
        <v>-2.3601396768584668E-2</v>
      </c>
      <c r="G238" s="6">
        <f t="shared" si="22"/>
        <v>1.6478692204573958E-3</v>
      </c>
      <c r="H238" s="11">
        <f t="shared" si="23"/>
        <v>1.0058086119362692</v>
      </c>
      <c r="I238" s="11">
        <f t="shared" si="24"/>
        <v>0.97639860323141536</v>
      </c>
      <c r="J238" s="11">
        <f t="shared" si="25"/>
        <v>1.0016478692204573</v>
      </c>
      <c r="K238" s="7"/>
    </row>
    <row r="239" spans="1:11" x14ac:dyDescent="0.2">
      <c r="A239" s="3">
        <v>45184</v>
      </c>
      <c r="B239" s="4">
        <v>1794.1</v>
      </c>
      <c r="C239" s="1">
        <v>585.75</v>
      </c>
      <c r="D239" s="1">
        <v>20192.349999999999</v>
      </c>
      <c r="E239" s="5">
        <f t="shared" si="26"/>
        <v>-8.6356994014991496E-4</v>
      </c>
      <c r="F239" s="6">
        <f t="shared" si="21"/>
        <v>-7.907195898357644E-3</v>
      </c>
      <c r="G239" s="6">
        <f t="shared" si="22"/>
        <v>4.4297877773378114E-3</v>
      </c>
      <c r="H239" s="11">
        <f t="shared" si="23"/>
        <v>0.99913643005985009</v>
      </c>
      <c r="I239" s="11">
        <f t="shared" si="24"/>
        <v>0.99209280410164236</v>
      </c>
      <c r="J239" s="11">
        <f t="shared" si="25"/>
        <v>1.0044297877773378</v>
      </c>
      <c r="K239" s="7"/>
    </row>
    <row r="240" spans="1:11" x14ac:dyDescent="0.2">
      <c r="A240" s="3">
        <v>45187</v>
      </c>
      <c r="B240" s="4">
        <v>1762.05</v>
      </c>
      <c r="C240" s="1">
        <v>578.04999999999995</v>
      </c>
      <c r="D240" s="1">
        <v>20133.3</v>
      </c>
      <c r="E240" s="5">
        <f t="shared" si="26"/>
        <v>-1.8025599487333996E-2</v>
      </c>
      <c r="F240" s="6">
        <f t="shared" si="21"/>
        <v>-1.3232707266574419E-2</v>
      </c>
      <c r="G240" s="6">
        <f t="shared" si="22"/>
        <v>-2.9286591638919969E-3</v>
      </c>
      <c r="H240" s="11">
        <f t="shared" si="23"/>
        <v>0.98197440051266605</v>
      </c>
      <c r="I240" s="11">
        <f t="shared" si="24"/>
        <v>0.98676729273342556</v>
      </c>
      <c r="J240" s="11">
        <f t="shared" si="25"/>
        <v>0.99707134083610804</v>
      </c>
      <c r="K240" s="7"/>
    </row>
    <row r="241" spans="1:11" x14ac:dyDescent="0.2">
      <c r="A241" s="3">
        <v>45189</v>
      </c>
      <c r="B241" s="4">
        <v>1748.25</v>
      </c>
      <c r="C241" s="1">
        <v>562.75</v>
      </c>
      <c r="D241" s="1">
        <v>19901.400000000001</v>
      </c>
      <c r="E241" s="5">
        <f t="shared" si="26"/>
        <v>-7.8626163540284292E-3</v>
      </c>
      <c r="F241" s="6">
        <f t="shared" si="21"/>
        <v>-2.6824890334488944E-2</v>
      </c>
      <c r="G241" s="6">
        <f t="shared" si="22"/>
        <v>-1.1585079627478101E-2</v>
      </c>
      <c r="H241" s="11">
        <f t="shared" si="23"/>
        <v>0.99213738364597159</v>
      </c>
      <c r="I241" s="11">
        <f t="shared" si="24"/>
        <v>0.97317510966551102</v>
      </c>
      <c r="J241" s="11">
        <f t="shared" si="25"/>
        <v>0.98841492037252188</v>
      </c>
      <c r="K241" s="7"/>
    </row>
    <row r="242" spans="1:11" x14ac:dyDescent="0.2">
      <c r="A242" s="3">
        <v>45190</v>
      </c>
      <c r="B242" s="4">
        <v>1703.55</v>
      </c>
      <c r="C242" s="1">
        <v>572.5</v>
      </c>
      <c r="D242" s="1">
        <v>19742.349999999999</v>
      </c>
      <c r="E242" s="5">
        <f t="shared" si="26"/>
        <v>-2.5900978578211283E-2</v>
      </c>
      <c r="F242" s="6">
        <f t="shared" si="21"/>
        <v>1.7177255641553067E-2</v>
      </c>
      <c r="G242" s="6">
        <f t="shared" si="22"/>
        <v>-8.0240064758942062E-3</v>
      </c>
      <c r="H242" s="11">
        <f t="shared" si="23"/>
        <v>0.97409902142178872</v>
      </c>
      <c r="I242" s="11">
        <f t="shared" si="24"/>
        <v>1.017177255641553</v>
      </c>
      <c r="J242" s="11">
        <f t="shared" si="25"/>
        <v>0.99197599352410581</v>
      </c>
      <c r="K242" s="7"/>
    </row>
    <row r="243" spans="1:11" x14ac:dyDescent="0.2">
      <c r="A243" s="3">
        <v>45191</v>
      </c>
      <c r="B243" s="4">
        <v>1700.15</v>
      </c>
      <c r="C243" s="1">
        <v>579.20000000000005</v>
      </c>
      <c r="D243" s="13">
        <v>19674.25</v>
      </c>
      <c r="E243" s="6">
        <f t="shared" si="26"/>
        <v>-1.9978265598444519E-3</v>
      </c>
      <c r="F243" s="6">
        <f t="shared" si="21"/>
        <v>1.1635105643111928E-2</v>
      </c>
      <c r="G243" s="6">
        <f t="shared" si="22"/>
        <v>-3.45540040278986E-3</v>
      </c>
      <c r="H243" s="11">
        <f t="shared" si="23"/>
        <v>0.99800217344015552</v>
      </c>
      <c r="I243" s="11">
        <f t="shared" si="24"/>
        <v>1.0116351056431119</v>
      </c>
      <c r="J243" s="11">
        <f t="shared" si="25"/>
        <v>0.99654459959721009</v>
      </c>
      <c r="K243" s="7"/>
    </row>
    <row r="244" spans="1:11" x14ac:dyDescent="0.2">
      <c r="A244" s="3">
        <v>45194</v>
      </c>
      <c r="B244" s="4">
        <v>1710.7</v>
      </c>
      <c r="C244" s="1">
        <v>574.79999999999995</v>
      </c>
      <c r="D244" s="13">
        <v>19674.55</v>
      </c>
      <c r="E244" s="6">
        <f t="shared" si="26"/>
        <v>6.1861610123256743E-3</v>
      </c>
      <c r="F244" s="6">
        <f t="shared" si="21"/>
        <v>-7.6256868666368547E-3</v>
      </c>
      <c r="G244" s="6">
        <f t="shared" si="22"/>
        <v>1.5248241369763049E-5</v>
      </c>
      <c r="H244" s="11">
        <f t="shared" si="23"/>
        <v>1.0061861610123257</v>
      </c>
      <c r="I244" s="11">
        <f t="shared" si="24"/>
        <v>0.99237431313336311</v>
      </c>
      <c r="J244" s="11">
        <f t="shared" si="25"/>
        <v>1.0000152482413698</v>
      </c>
      <c r="K244" s="7"/>
    </row>
    <row r="245" spans="1:11" x14ac:dyDescent="0.2">
      <c r="A245" s="3">
        <v>45195</v>
      </c>
      <c r="B245" s="4">
        <v>1731</v>
      </c>
      <c r="C245" s="1">
        <v>579.5</v>
      </c>
      <c r="D245" s="13">
        <v>19664.7</v>
      </c>
      <c r="E245" s="6">
        <f t="shared" si="26"/>
        <v>1.1796632717963088E-2</v>
      </c>
      <c r="F245" s="6">
        <f t="shared" si="21"/>
        <v>8.1435085749366198E-3</v>
      </c>
      <c r="G245" s="6">
        <f t="shared" si="22"/>
        <v>-5.00772140080995E-4</v>
      </c>
      <c r="H245" s="11">
        <f t="shared" si="23"/>
        <v>1.0117966327179631</v>
      </c>
      <c r="I245" s="11">
        <f t="shared" si="24"/>
        <v>1.0081435085749366</v>
      </c>
      <c r="J245" s="11">
        <f t="shared" si="25"/>
        <v>0.99949922785991896</v>
      </c>
      <c r="K245" s="7"/>
    </row>
    <row r="246" spans="1:11" x14ac:dyDescent="0.2">
      <c r="A246" s="3">
        <v>45196</v>
      </c>
      <c r="B246" s="4">
        <v>1710.2</v>
      </c>
      <c r="C246" s="1">
        <v>621.4</v>
      </c>
      <c r="D246" s="13">
        <v>19716.45</v>
      </c>
      <c r="E246" s="6">
        <f t="shared" si="26"/>
        <v>-1.2088953454354335E-2</v>
      </c>
      <c r="F246" s="6">
        <f t="shared" si="21"/>
        <v>6.980933417914055E-2</v>
      </c>
      <c r="G246" s="6">
        <f t="shared" si="22"/>
        <v>2.6281624476409476E-3</v>
      </c>
      <c r="H246" s="11">
        <f t="shared" si="23"/>
        <v>0.98791104654564565</v>
      </c>
      <c r="I246" s="11">
        <f t="shared" si="24"/>
        <v>1.0698093341791406</v>
      </c>
      <c r="J246" s="11">
        <f t="shared" si="25"/>
        <v>1.002628162447641</v>
      </c>
      <c r="K246" s="7"/>
    </row>
    <row r="247" spans="1:11" x14ac:dyDescent="0.2">
      <c r="A247" s="3">
        <v>45197</v>
      </c>
      <c r="B247" s="4">
        <v>1766.75</v>
      </c>
      <c r="C247" s="1">
        <v>610.20000000000005</v>
      </c>
      <c r="D247" s="13">
        <v>19523.55</v>
      </c>
      <c r="E247" s="6">
        <f t="shared" si="26"/>
        <v>3.2531377849108742E-2</v>
      </c>
      <c r="F247" s="6">
        <f t="shared" si="21"/>
        <v>-1.8188224676377627E-2</v>
      </c>
      <c r="G247" s="6">
        <f t="shared" si="22"/>
        <v>-9.8318834812623906E-3</v>
      </c>
      <c r="H247" s="11">
        <f t="shared" si="23"/>
        <v>1.0325313778491088</v>
      </c>
      <c r="I247" s="11">
        <f t="shared" si="24"/>
        <v>0.9818117753236224</v>
      </c>
      <c r="J247" s="11">
        <f t="shared" si="25"/>
        <v>0.9901681165187376</v>
      </c>
      <c r="K247" s="7"/>
    </row>
    <row r="248" spans="1:11" x14ac:dyDescent="0.2">
      <c r="A248" s="3">
        <v>45198</v>
      </c>
      <c r="B248" s="4">
        <v>1801.1</v>
      </c>
      <c r="C248" s="1">
        <v>601.65</v>
      </c>
      <c r="D248" s="13">
        <v>19638.3</v>
      </c>
      <c r="E248" s="6">
        <f>LN(B248/B247)</f>
        <v>1.9255888772048049E-2</v>
      </c>
      <c r="F248" s="6">
        <f t="shared" si="21"/>
        <v>-1.4110891398397817E-2</v>
      </c>
      <c r="G248" s="6">
        <f t="shared" si="22"/>
        <v>5.860311931494425E-3</v>
      </c>
      <c r="H248" s="11">
        <f t="shared" si="23"/>
        <v>1.019255888772048</v>
      </c>
      <c r="I248" s="11">
        <f t="shared" si="24"/>
        <v>0.98588910860160217</v>
      </c>
      <c r="J248" s="11">
        <f t="shared" si="25"/>
        <v>1.0058603119314944</v>
      </c>
      <c r="K248" s="7"/>
    </row>
    <row r="249" spans="1:11" x14ac:dyDescent="0.2">
      <c r="A249" s="3">
        <v>45202</v>
      </c>
      <c r="B249" s="4">
        <v>1789.4</v>
      </c>
      <c r="C249" s="1">
        <v>600.65</v>
      </c>
      <c r="D249" s="1">
        <v>19528.75</v>
      </c>
      <c r="E249" s="6">
        <f t="shared" ref="E249:G268" si="27">LN(B249/B248)</f>
        <v>-6.5172212295160278E-3</v>
      </c>
      <c r="F249" s="6">
        <f>LN(C249/C248)</f>
        <v>-1.6634787167874986E-3</v>
      </c>
      <c r="G249" s="6">
        <f t="shared" si="22"/>
        <v>-5.5940023911736723E-3</v>
      </c>
      <c r="H249" s="11">
        <f t="shared" si="23"/>
        <v>0.99348277877048397</v>
      </c>
      <c r="I249" s="11">
        <f t="shared" si="24"/>
        <v>0.99833652128321249</v>
      </c>
      <c r="J249" s="11">
        <f t="shared" si="25"/>
        <v>0.99440599760882631</v>
      </c>
    </row>
    <row r="250" spans="1:11" x14ac:dyDescent="0.2">
      <c r="A250" s="3">
        <v>45203</v>
      </c>
      <c r="B250" s="4">
        <v>1793.4</v>
      </c>
      <c r="C250" s="1">
        <v>584.04999999999995</v>
      </c>
      <c r="D250" s="1">
        <v>19436.099999999999</v>
      </c>
      <c r="E250" s="6">
        <f t="shared" si="27"/>
        <v>2.2328914044515116E-3</v>
      </c>
      <c r="F250" s="6">
        <f t="shared" si="21"/>
        <v>-2.8025806565679046E-2</v>
      </c>
      <c r="G250" s="6">
        <f t="shared" si="22"/>
        <v>-4.7555771219727006E-3</v>
      </c>
      <c r="H250" s="11">
        <f t="shared" si="23"/>
        <v>1.0022328914044516</v>
      </c>
      <c r="I250" s="11">
        <f t="shared" si="24"/>
        <v>0.9719741934343209</v>
      </c>
      <c r="J250" s="11">
        <f t="shared" si="25"/>
        <v>0.99524442287802728</v>
      </c>
    </row>
    <row r="251" spans="1:11" x14ac:dyDescent="0.2">
      <c r="A251" s="3">
        <v>45204</v>
      </c>
      <c r="B251" s="4">
        <v>1862.2</v>
      </c>
      <c r="C251" s="1">
        <v>585.45000000000005</v>
      </c>
      <c r="D251" s="1">
        <v>19545.75</v>
      </c>
      <c r="E251" s="6">
        <f t="shared" si="27"/>
        <v>3.7645324936482281E-2</v>
      </c>
      <c r="F251" s="6">
        <f t="shared" si="21"/>
        <v>2.3941866930287698E-3</v>
      </c>
      <c r="G251" s="6">
        <f t="shared" si="22"/>
        <v>5.625709872108961E-3</v>
      </c>
      <c r="H251" s="11">
        <f t="shared" si="23"/>
        <v>1.0376453249364823</v>
      </c>
      <c r="I251" s="11">
        <f t="shared" si="24"/>
        <v>1.0023941866930288</v>
      </c>
      <c r="J251" s="11">
        <f t="shared" si="25"/>
        <v>1.0056257098721089</v>
      </c>
    </row>
    <row r="252" spans="1:11" x14ac:dyDescent="0.2">
      <c r="A252" s="3">
        <v>45205</v>
      </c>
      <c r="B252" s="4">
        <v>1832.75</v>
      </c>
      <c r="C252" s="1">
        <v>607.4</v>
      </c>
      <c r="D252" s="1">
        <v>19653.5</v>
      </c>
      <c r="E252" s="6">
        <f t="shared" si="27"/>
        <v>-1.5941013350733495E-2</v>
      </c>
      <c r="F252" s="6">
        <f t="shared" si="21"/>
        <v>3.6806770316914657E-2</v>
      </c>
      <c r="G252" s="6">
        <f t="shared" si="22"/>
        <v>5.4975680085460219E-3</v>
      </c>
      <c r="H252" s="11">
        <f t="shared" si="23"/>
        <v>0.9840589866492665</v>
      </c>
      <c r="I252" s="11">
        <f t="shared" si="24"/>
        <v>1.0368067703169146</v>
      </c>
      <c r="J252" s="11">
        <f t="shared" si="25"/>
        <v>1.0054975680085461</v>
      </c>
    </row>
    <row r="253" spans="1:11" x14ac:dyDescent="0.2">
      <c r="A253" s="3">
        <v>45208</v>
      </c>
      <c r="B253" s="4">
        <v>1833.6</v>
      </c>
      <c r="C253" s="1">
        <v>584.65</v>
      </c>
      <c r="D253" s="1">
        <v>19512.349999999999</v>
      </c>
      <c r="E253" s="6">
        <f t="shared" si="27"/>
        <v>4.636764167245172E-4</v>
      </c>
      <c r="F253" s="6">
        <f t="shared" si="21"/>
        <v>-3.8174175025320965E-2</v>
      </c>
      <c r="G253" s="6">
        <f t="shared" si="22"/>
        <v>-7.2078410705406432E-3</v>
      </c>
      <c r="H253" s="11">
        <f t="shared" si="23"/>
        <v>1.0004636764167245</v>
      </c>
      <c r="I253" s="11">
        <f t="shared" si="24"/>
        <v>0.96182582497467906</v>
      </c>
      <c r="J253" s="11">
        <f t="shared" si="25"/>
        <v>0.99279215892945938</v>
      </c>
    </row>
    <row r="254" spans="1:11" x14ac:dyDescent="0.2">
      <c r="A254" s="3">
        <v>45209</v>
      </c>
      <c r="B254" s="4">
        <v>1805.75</v>
      </c>
      <c r="C254" s="1">
        <v>591</v>
      </c>
      <c r="D254" s="1">
        <v>19689.849999999999</v>
      </c>
      <c r="E254" s="6">
        <f t="shared" si="27"/>
        <v>-1.5305229589464182E-2</v>
      </c>
      <c r="F254" s="6">
        <f t="shared" si="21"/>
        <v>1.0802639819770702E-2</v>
      </c>
      <c r="G254" s="6">
        <f t="shared" si="22"/>
        <v>9.0556761096549799E-3</v>
      </c>
      <c r="H254" s="11">
        <f t="shared" si="23"/>
        <v>0.98469477041053577</v>
      </c>
      <c r="I254" s="11">
        <f t="shared" si="24"/>
        <v>1.0108026398197707</v>
      </c>
      <c r="J254" s="11">
        <f t="shared" si="25"/>
        <v>1.009055676109655</v>
      </c>
    </row>
    <row r="255" spans="1:11" x14ac:dyDescent="0.2">
      <c r="A255" s="3">
        <v>45210</v>
      </c>
      <c r="B255" s="4">
        <v>1800.65</v>
      </c>
      <c r="C255" s="1">
        <v>627.25</v>
      </c>
      <c r="D255" s="1">
        <v>19811.349999999999</v>
      </c>
      <c r="E255" s="6">
        <f t="shared" si="27"/>
        <v>-2.8283071205140262E-3</v>
      </c>
      <c r="F255" s="6">
        <f t="shared" si="21"/>
        <v>5.9529167840433377E-2</v>
      </c>
      <c r="G255" s="6">
        <f t="shared" si="22"/>
        <v>6.1517312470612808E-3</v>
      </c>
      <c r="H255" s="11">
        <f t="shared" si="23"/>
        <v>0.99717169287948593</v>
      </c>
      <c r="I255" s="11">
        <f t="shared" si="24"/>
        <v>1.0595291678404333</v>
      </c>
      <c r="J255" s="11">
        <f t="shared" si="25"/>
        <v>1.0061517312470614</v>
      </c>
    </row>
    <row r="256" spans="1:11" x14ac:dyDescent="0.2">
      <c r="A256" s="3">
        <v>45211</v>
      </c>
      <c r="B256" s="4">
        <v>1814.95</v>
      </c>
      <c r="C256" s="1">
        <v>630.54999999999995</v>
      </c>
      <c r="D256" s="1">
        <v>19794</v>
      </c>
      <c r="E256" s="6">
        <f t="shared" si="27"/>
        <v>7.9102082996838664E-3</v>
      </c>
      <c r="F256" s="6">
        <f t="shared" si="21"/>
        <v>5.2472691553516766E-3</v>
      </c>
      <c r="G256" s="6">
        <f t="shared" si="22"/>
        <v>-8.761443143344063E-4</v>
      </c>
      <c r="H256" s="11">
        <f t="shared" si="23"/>
        <v>1.0079102082996838</v>
      </c>
      <c r="I256" s="11">
        <f t="shared" si="24"/>
        <v>1.0052472691553518</v>
      </c>
      <c r="J256" s="11">
        <f t="shared" si="25"/>
        <v>0.99912385568566564</v>
      </c>
    </row>
    <row r="257" spans="1:10" x14ac:dyDescent="0.2">
      <c r="A257" s="3">
        <v>45212</v>
      </c>
      <c r="B257" s="4">
        <v>1784.7</v>
      </c>
      <c r="C257" s="1">
        <v>617.15</v>
      </c>
      <c r="D257" s="1">
        <v>19751.05</v>
      </c>
      <c r="E257" s="6">
        <f t="shared" si="27"/>
        <v>-1.6807585248156173E-2</v>
      </c>
      <c r="F257" s="6">
        <f t="shared" si="21"/>
        <v>-2.1480348211945752E-2</v>
      </c>
      <c r="G257" s="6">
        <f t="shared" si="22"/>
        <v>-2.1722069835914395E-3</v>
      </c>
      <c r="H257" s="11">
        <f t="shared" si="23"/>
        <v>0.98319241475184382</v>
      </c>
      <c r="I257" s="11">
        <f t="shared" si="24"/>
        <v>0.97851965178805422</v>
      </c>
      <c r="J257" s="11">
        <f t="shared" si="25"/>
        <v>0.99782779301640856</v>
      </c>
    </row>
    <row r="258" spans="1:10" x14ac:dyDescent="0.2">
      <c r="A258" s="3">
        <v>45215</v>
      </c>
      <c r="B258" s="4">
        <v>1775.35</v>
      </c>
      <c r="C258" s="1">
        <v>607.1</v>
      </c>
      <c r="D258" s="1">
        <v>19731.75</v>
      </c>
      <c r="E258" s="6">
        <f t="shared" si="27"/>
        <v>-5.25274729189405E-3</v>
      </c>
      <c r="F258" s="6">
        <f t="shared" si="21"/>
        <v>-1.6418584053549238E-2</v>
      </c>
      <c r="G258" s="6">
        <f t="shared" si="22"/>
        <v>-9.7764097466312354E-4</v>
      </c>
      <c r="H258" s="11">
        <f t="shared" si="23"/>
        <v>0.99474725270810593</v>
      </c>
      <c r="I258" s="11">
        <f t="shared" si="24"/>
        <v>0.98358141594645077</v>
      </c>
      <c r="J258" s="11">
        <f t="shared" si="25"/>
        <v>0.99902235902533687</v>
      </c>
    </row>
    <row r="259" spans="1:10" x14ac:dyDescent="0.2">
      <c r="A259" s="3">
        <v>45216</v>
      </c>
      <c r="B259" s="4">
        <v>1880.4</v>
      </c>
      <c r="C259" s="1">
        <v>600.45000000000005</v>
      </c>
      <c r="D259" s="1">
        <v>19811.5</v>
      </c>
      <c r="E259" s="6">
        <f t="shared" si="27"/>
        <v>5.7486933579899868E-2</v>
      </c>
      <c r="F259" s="6">
        <f t="shared" si="21"/>
        <v>-1.1014148029695968E-2</v>
      </c>
      <c r="G259" s="6">
        <f t="shared" si="22"/>
        <v>4.0335636613206176E-3</v>
      </c>
      <c r="H259" s="11">
        <f t="shared" si="23"/>
        <v>1.0574869335799</v>
      </c>
      <c r="I259" s="11">
        <f t="shared" si="24"/>
        <v>0.98898585197030409</v>
      </c>
      <c r="J259" s="11">
        <f t="shared" si="25"/>
        <v>1.0040335636613207</v>
      </c>
    </row>
    <row r="260" spans="1:10" x14ac:dyDescent="0.2">
      <c r="A260" s="3">
        <v>45217</v>
      </c>
      <c r="B260" s="4">
        <v>1834.75</v>
      </c>
      <c r="C260" s="1">
        <v>607.54999999999995</v>
      </c>
      <c r="D260" s="1">
        <v>19671.099999999999</v>
      </c>
      <c r="E260" s="6">
        <f t="shared" si="27"/>
        <v>-2.4576287724803345E-2</v>
      </c>
      <c r="F260" s="6">
        <f t="shared" si="27"/>
        <v>1.1755102247928228E-2</v>
      </c>
      <c r="G260" s="6">
        <f t="shared" si="27"/>
        <v>-7.112023615253143E-3</v>
      </c>
      <c r="H260" s="11">
        <f t="shared" ref="H260:J268" si="28">1+E260</f>
        <v>0.97542371227519664</v>
      </c>
      <c r="I260" s="11">
        <f t="shared" si="28"/>
        <v>1.0117551022479283</v>
      </c>
      <c r="J260" s="11">
        <f t="shared" si="28"/>
        <v>0.99288797638474691</v>
      </c>
    </row>
    <row r="261" spans="1:10" x14ac:dyDescent="0.2">
      <c r="A261" s="3">
        <v>45218</v>
      </c>
      <c r="B261" s="4">
        <v>1831.15</v>
      </c>
      <c r="C261" s="1">
        <v>658.1</v>
      </c>
      <c r="D261" s="1">
        <v>19624.7</v>
      </c>
      <c r="E261" s="6">
        <f t="shared" si="27"/>
        <v>-1.9640476593713982E-3</v>
      </c>
      <c r="F261" s="6">
        <f t="shared" si="27"/>
        <v>7.9922419107452708E-2</v>
      </c>
      <c r="G261" s="6">
        <f t="shared" si="27"/>
        <v>-2.3615766348855094E-3</v>
      </c>
      <c r="H261" s="11">
        <f t="shared" si="28"/>
        <v>0.99803595234062858</v>
      </c>
      <c r="I261" s="11">
        <f t="shared" si="28"/>
        <v>1.0799224191074528</v>
      </c>
      <c r="J261" s="11">
        <f t="shared" si="28"/>
        <v>0.99763842336511455</v>
      </c>
    </row>
    <row r="262" spans="1:10" x14ac:dyDescent="0.2">
      <c r="A262" s="3">
        <v>45219</v>
      </c>
      <c r="B262" s="4">
        <v>1809.4</v>
      </c>
      <c r="C262" s="1">
        <v>640.65</v>
      </c>
      <c r="D262" s="1">
        <v>19542.650000000001</v>
      </c>
      <c r="E262" s="6">
        <f t="shared" si="27"/>
        <v>-1.1948886174159536E-2</v>
      </c>
      <c r="F262" s="6">
        <f t="shared" si="27"/>
        <v>-2.6873609506488289E-2</v>
      </c>
      <c r="G262" s="6">
        <f t="shared" si="27"/>
        <v>-4.1897202656687891E-3</v>
      </c>
      <c r="H262" s="11">
        <f t="shared" si="28"/>
        <v>0.98805111382584043</v>
      </c>
      <c r="I262" s="11">
        <f t="shared" si="28"/>
        <v>0.97312639049351168</v>
      </c>
      <c r="J262" s="11">
        <f t="shared" si="28"/>
        <v>0.99581027973433123</v>
      </c>
    </row>
    <row r="263" spans="1:10" x14ac:dyDescent="0.2">
      <c r="A263" s="3">
        <v>45222</v>
      </c>
      <c r="B263" s="4">
        <v>1734.5</v>
      </c>
      <c r="C263" s="1">
        <v>584.75</v>
      </c>
      <c r="D263" s="1">
        <v>19281.75</v>
      </c>
      <c r="E263" s="6">
        <f t="shared" si="27"/>
        <v>-4.227611118183694E-2</v>
      </c>
      <c r="F263" s="6">
        <f t="shared" si="27"/>
        <v>-9.1298880491296738E-2</v>
      </c>
      <c r="G263" s="6">
        <f t="shared" si="27"/>
        <v>-1.3440203963636189E-2</v>
      </c>
      <c r="H263" s="11">
        <f t="shared" si="28"/>
        <v>0.95772388881816306</v>
      </c>
      <c r="I263" s="11">
        <f t="shared" si="28"/>
        <v>0.90870111950870325</v>
      </c>
      <c r="J263" s="11">
        <f t="shared" si="28"/>
        <v>0.98655979603636379</v>
      </c>
    </row>
    <row r="264" spans="1:10" x14ac:dyDescent="0.2">
      <c r="A264" s="3">
        <v>45224</v>
      </c>
      <c r="B264" s="4">
        <v>1692.75</v>
      </c>
      <c r="C264" s="1">
        <v>591.54999999999995</v>
      </c>
      <c r="D264" s="1">
        <v>19122.150000000001</v>
      </c>
      <c r="E264" s="6">
        <f t="shared" si="27"/>
        <v>-2.4364762044049651E-2</v>
      </c>
      <c r="F264" s="6">
        <f t="shared" si="27"/>
        <v>1.1561805235383358E-2</v>
      </c>
      <c r="G264" s="6">
        <f t="shared" si="27"/>
        <v>-8.3117036978903082E-3</v>
      </c>
      <c r="H264" s="11">
        <f t="shared" si="28"/>
        <v>0.97563523795595031</v>
      </c>
      <c r="I264" s="11">
        <f t="shared" si="28"/>
        <v>1.0115618052353834</v>
      </c>
      <c r="J264" s="11">
        <f t="shared" si="28"/>
        <v>0.99168829630210964</v>
      </c>
    </row>
    <row r="265" spans="1:10" x14ac:dyDescent="0.2">
      <c r="A265" s="3">
        <v>45225</v>
      </c>
      <c r="B265" s="4">
        <v>1776.65</v>
      </c>
      <c r="C265" s="1">
        <v>616.04999999999995</v>
      </c>
      <c r="D265" s="1">
        <v>18857.25</v>
      </c>
      <c r="E265" s="6">
        <f t="shared" si="27"/>
        <v>4.8375143218985908E-2</v>
      </c>
      <c r="F265" s="6">
        <f t="shared" si="27"/>
        <v>4.0581918371005533E-2</v>
      </c>
      <c r="G265" s="6">
        <f t="shared" si="27"/>
        <v>-1.3949893667133624E-2</v>
      </c>
      <c r="H265" s="11">
        <f t="shared" si="28"/>
        <v>1.0483751432189858</v>
      </c>
      <c r="I265" s="11">
        <f t="shared" si="28"/>
        <v>1.0405819183710054</v>
      </c>
      <c r="J265" s="11">
        <f t="shared" si="28"/>
        <v>0.98605010633286638</v>
      </c>
    </row>
    <row r="266" spans="1:10" x14ac:dyDescent="0.2">
      <c r="A266" s="3">
        <v>45226</v>
      </c>
      <c r="B266" s="4">
        <v>1770.9</v>
      </c>
      <c r="C266" s="1">
        <v>616.15</v>
      </c>
      <c r="D266" s="1">
        <v>19047.25</v>
      </c>
      <c r="E266" s="6">
        <f t="shared" si="27"/>
        <v>-3.2416766699871358E-3</v>
      </c>
      <c r="F266" s="6">
        <f t="shared" si="27"/>
        <v>1.6231131345493177E-4</v>
      </c>
      <c r="G266" s="6">
        <f t="shared" si="27"/>
        <v>1.0025278863763394E-2</v>
      </c>
      <c r="H266" s="11">
        <f t="shared" si="28"/>
        <v>0.99675832333001291</v>
      </c>
      <c r="I266" s="11">
        <f t="shared" si="28"/>
        <v>1.000162311313455</v>
      </c>
      <c r="J266" s="11">
        <f t="shared" si="28"/>
        <v>1.0100252788637634</v>
      </c>
    </row>
    <row r="267" spans="1:10" x14ac:dyDescent="0.2">
      <c r="A267" s="3">
        <v>45229</v>
      </c>
      <c r="B267" s="4">
        <v>1766.2</v>
      </c>
      <c r="C267" s="1">
        <v>610.85</v>
      </c>
      <c r="D267" s="1">
        <v>19140.900000000001</v>
      </c>
      <c r="E267" s="6">
        <f t="shared" si="27"/>
        <v>-2.6575458800515385E-3</v>
      </c>
      <c r="F267" s="6">
        <f t="shared" si="27"/>
        <v>-8.6390105340631886E-3</v>
      </c>
      <c r="G267" s="6">
        <f t="shared" si="27"/>
        <v>4.9046726660236838E-3</v>
      </c>
      <c r="H267" s="11">
        <f t="shared" si="28"/>
        <v>0.99734245411994848</v>
      </c>
      <c r="I267" s="11">
        <f t="shared" si="28"/>
        <v>0.99136098946593676</v>
      </c>
      <c r="J267" s="11">
        <f t="shared" si="28"/>
        <v>1.0049046726660238</v>
      </c>
    </row>
    <row r="268" spans="1:10" x14ac:dyDescent="0.2">
      <c r="A268" s="3">
        <v>45230</v>
      </c>
      <c r="B268" s="4">
        <v>1787.15</v>
      </c>
      <c r="C268" s="1">
        <v>611.79999999999995</v>
      </c>
      <c r="D268" s="1">
        <v>19079.599999999999</v>
      </c>
      <c r="E268" s="6">
        <f t="shared" si="27"/>
        <v>1.1791826165512498E-2</v>
      </c>
      <c r="F268" s="6">
        <f t="shared" si="27"/>
        <v>1.5540018667340989E-3</v>
      </c>
      <c r="G268" s="6">
        <f t="shared" si="27"/>
        <v>-3.207705423086861E-3</v>
      </c>
      <c r="H268" s="11">
        <f t="shared" si="28"/>
        <v>1.0117918261655126</v>
      </c>
      <c r="I268" s="11">
        <f t="shared" si="28"/>
        <v>1.0015540018667342</v>
      </c>
      <c r="J268" s="11">
        <f t="shared" si="28"/>
        <v>0.9967922945769131</v>
      </c>
    </row>
  </sheetData>
  <mergeCells count="6">
    <mergeCell ref="E1:G1"/>
    <mergeCell ref="L35:S35"/>
    <mergeCell ref="L37:T37"/>
    <mergeCell ref="L38:T38"/>
    <mergeCell ref="L36:T36"/>
    <mergeCell ref="H1:J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2024-04-16T14:46:49Z</dcterms:modified>
</cp:coreProperties>
</file>