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78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B22" i="1"/>
  <c r="B20" i="1"/>
  <c r="B19" i="1"/>
  <c r="J4" i="1"/>
  <c r="J5" i="1"/>
  <c r="K5" i="1"/>
  <c r="L4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X4" i="1"/>
  <c r="X3" i="1"/>
  <c r="M3" i="1"/>
  <c r="B4" i="1"/>
  <c r="B5" i="1"/>
  <c r="B6" i="1"/>
  <c r="BM3" i="1"/>
  <c r="R59" i="1"/>
  <c r="K4" i="1"/>
  <c r="BL3" i="1"/>
  <c r="R58" i="1"/>
  <c r="BK3" i="1"/>
  <c r="R56" i="1"/>
  <c r="BJ3" i="1"/>
  <c r="R55" i="1"/>
  <c r="BI3" i="1"/>
  <c r="R54" i="1"/>
  <c r="BH3" i="1"/>
  <c r="R53" i="1"/>
  <c r="BG3" i="1"/>
  <c r="R52" i="1"/>
  <c r="BF3" i="1"/>
  <c r="R51" i="1"/>
  <c r="BE3" i="1"/>
  <c r="R50" i="1"/>
  <c r="BD3" i="1"/>
  <c r="R48" i="1"/>
  <c r="BC3" i="1"/>
  <c r="R47" i="1"/>
  <c r="BB3" i="1"/>
  <c r="R45" i="1"/>
  <c r="BA3" i="1"/>
  <c r="R44" i="1"/>
  <c r="AZ3" i="1"/>
  <c r="R43" i="1"/>
  <c r="AY3" i="1"/>
  <c r="R42" i="1"/>
  <c r="AX3" i="1"/>
  <c r="R41" i="1"/>
  <c r="CM3" i="1"/>
  <c r="U39" i="1"/>
  <c r="AW3" i="1"/>
  <c r="R39" i="1"/>
  <c r="CK3" i="1"/>
  <c r="U38" i="1"/>
  <c r="AV3" i="1"/>
  <c r="R38" i="1"/>
  <c r="CJ3" i="1"/>
  <c r="U36" i="1"/>
  <c r="AU3" i="1"/>
  <c r="R36" i="1"/>
  <c r="CI3" i="1"/>
  <c r="U35" i="1"/>
  <c r="AT3" i="1"/>
  <c r="R35" i="1"/>
  <c r="CH3" i="1"/>
  <c r="U34" i="1"/>
  <c r="AS3" i="1"/>
  <c r="R34" i="1"/>
  <c r="CG3" i="1"/>
  <c r="U33" i="1"/>
  <c r="AR3" i="1"/>
  <c r="R33" i="1"/>
  <c r="CF3" i="1"/>
  <c r="U32" i="1"/>
  <c r="AQ3" i="1"/>
  <c r="R32" i="1"/>
  <c r="CE3" i="1"/>
  <c r="U31" i="1"/>
  <c r="AP3" i="1"/>
  <c r="R31" i="1"/>
  <c r="CD3" i="1"/>
  <c r="U30" i="1"/>
  <c r="AO3" i="1"/>
  <c r="R29" i="1"/>
  <c r="CC3" i="1"/>
  <c r="U28" i="1"/>
  <c r="AN3" i="1"/>
  <c r="R28" i="1"/>
  <c r="CB3" i="1"/>
  <c r="U27" i="1"/>
  <c r="AM3" i="1"/>
  <c r="R27" i="1"/>
  <c r="CA3" i="1"/>
  <c r="U25" i="1"/>
  <c r="AL3" i="1"/>
  <c r="R25" i="1"/>
  <c r="BZ3" i="1"/>
  <c r="U23" i="1"/>
  <c r="AK3" i="1"/>
  <c r="R23" i="1"/>
  <c r="BY3" i="1"/>
  <c r="U22" i="1"/>
  <c r="AJ3" i="1"/>
  <c r="R22" i="1"/>
  <c r="BX3" i="1"/>
  <c r="U20" i="1"/>
  <c r="AI3" i="1"/>
  <c r="R20" i="1"/>
  <c r="BW3" i="1"/>
  <c r="U18" i="1"/>
  <c r="AH3" i="1"/>
  <c r="R18" i="1"/>
  <c r="BV3" i="1"/>
  <c r="U17" i="1"/>
  <c r="AG3" i="1"/>
  <c r="R17" i="1"/>
  <c r="AF3" i="1"/>
  <c r="R16" i="1"/>
  <c r="BU3" i="1"/>
  <c r="U15" i="1"/>
  <c r="AE3" i="1"/>
  <c r="R15" i="1"/>
  <c r="BT3" i="1"/>
  <c r="U13" i="1"/>
  <c r="AD3" i="1"/>
  <c r="R13" i="1"/>
  <c r="AC3" i="1"/>
  <c r="R12" i="1"/>
  <c r="BS3" i="1"/>
  <c r="U11" i="1"/>
  <c r="BR3" i="1"/>
  <c r="U10" i="1"/>
  <c r="AB3" i="1"/>
  <c r="R10" i="1"/>
  <c r="AA3" i="1"/>
  <c r="R9" i="1"/>
  <c r="BQ3" i="1"/>
  <c r="U8" i="1"/>
  <c r="BP3" i="1"/>
  <c r="U7" i="1"/>
  <c r="Z3" i="1"/>
  <c r="R7" i="1"/>
  <c r="BO3" i="1"/>
  <c r="U6" i="1"/>
  <c r="Y3" i="1"/>
  <c r="R6" i="1"/>
  <c r="BN3" i="1"/>
  <c r="U5" i="1"/>
  <c r="R5" i="1"/>
  <c r="M4" i="1"/>
  <c r="N4" i="1"/>
  <c r="CL3" i="1"/>
  <c r="R2" i="1"/>
  <c r="U2" i="1"/>
  <c r="V3" i="1"/>
  <c r="O3" i="1"/>
  <c r="B3" i="1"/>
</calcChain>
</file>

<file path=xl/comments1.xml><?xml version="1.0" encoding="utf-8"?>
<comments xmlns="http://schemas.openxmlformats.org/spreadsheetml/2006/main">
  <authors>
    <author>Carlos HP</author>
  </authors>
  <commentList>
    <comment ref="T5" authorId="0">
      <text>
        <r>
          <rPr>
            <b/>
            <sz val="9"/>
            <color indexed="81"/>
            <rFont val="Calibri"/>
            <family val="2"/>
          </rPr>
          <t xml:space="preserve">Carlos HP:
</t>
        </r>
        <r>
          <rPr>
            <sz val="9"/>
            <color indexed="81"/>
            <rFont val="Calibri"/>
            <family val="2"/>
          </rPr>
          <t>Cantidad total aportada por los fieles con motivo de sacramentos y sacramentales según la normativa de la Provincia Eclesiástica.</t>
        </r>
      </text>
    </comment>
    <comment ref="T8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Ingresos globales por la celebración de Misas manuales</t>
        </r>
      </text>
    </comment>
    <comment ref="Q9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Debe coincidir con los partes trimestrales enviados a la administración diocesana.
</t>
        </r>
      </text>
    </comment>
    <comment ref="T9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Solo de propiedades arrendadas con contratos. En los demás casos, entregar recibo de donativa</t>
        </r>
      </text>
    </comment>
    <comment ref="Q10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Cantidad aportada por la parroquia al FSC, 0,30€ por habitante y año, descontadas de la nómina del sacerdote
</t>
        </r>
      </text>
    </comment>
    <comment ref="T16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Ordinarias, dominicales y parroquiales</t>
        </r>
      </text>
    </comment>
    <comment ref="Q22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Otras de mantenimiento que no supongan cambios sustanciales en mobiliario o edificios</t>
        </r>
      </text>
    </comment>
    <comment ref="T26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Debe coincidir con el extracto del banco</t>
        </r>
      </text>
    </comment>
    <comment ref="Q33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Se han de descontar los gastos personales</t>
        </r>
      </text>
    </comment>
    <comment ref="Q4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Ingresos recibidos de la parroquia por aranceles (no estipendios de misas) u otras cantidades probenientes de fondos parroquiales.</t>
        </r>
      </text>
    </comment>
    <comment ref="Q42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Las cantidades que el sacerdote recibe por estipendios de misas celebradas, descontadas las que se deben enviar a administración, según la normativa diocesana que se anotan en 6010 (aportaciones a la comunidad diocesana)</t>
        </r>
      </text>
    </comment>
  </commentList>
</comments>
</file>

<file path=xl/sharedStrings.xml><?xml version="1.0" encoding="utf-8"?>
<sst xmlns="http://schemas.openxmlformats.org/spreadsheetml/2006/main" count="153" uniqueCount="127">
  <si>
    <t>MOVIMIENTOS</t>
  </si>
  <si>
    <t>Saldo banco actual</t>
  </si>
  <si>
    <t>Saldo fundación obispado</t>
  </si>
  <si>
    <t>Caja</t>
  </si>
  <si>
    <t>Salto total actual</t>
  </si>
  <si>
    <t>Balance actual</t>
  </si>
  <si>
    <t>Al día:</t>
  </si>
  <si>
    <t>SALIDAS</t>
  </si>
  <si>
    <t>ENTRADAS</t>
  </si>
  <si>
    <t>BALANCE:</t>
  </si>
  <si>
    <t>Recogido</t>
  </si>
  <si>
    <t>Concepto</t>
  </si>
  <si>
    <t>Descripción detallada</t>
  </si>
  <si>
    <t>Cantidad</t>
  </si>
  <si>
    <t>Mvto. banco</t>
  </si>
  <si>
    <t>Mvto. caja</t>
  </si>
  <si>
    <t>Ingresado/Transferido</t>
  </si>
  <si>
    <t>Saldo inicial:</t>
  </si>
  <si>
    <t>-</t>
  </si>
  <si>
    <t>Código</t>
  </si>
  <si>
    <t>TOTAL:</t>
  </si>
  <si>
    <t>Combustible</t>
  </si>
  <si>
    <t>Gasoil TA</t>
  </si>
  <si>
    <t>Compras inmovilizado</t>
  </si>
  <si>
    <t>Ingresos por servicios</t>
  </si>
  <si>
    <t>Teléfono y ADSL</t>
  </si>
  <si>
    <t>Recibo Telefónica</t>
  </si>
  <si>
    <t>Mobiliario</t>
  </si>
  <si>
    <t>Servicio ministerial, aranceles</t>
  </si>
  <si>
    <t>Estipendios Misas recibidos</t>
  </si>
  <si>
    <t>Imágenes, vasos sagrados…</t>
  </si>
  <si>
    <t>Servicios sepulturas y nichos</t>
  </si>
  <si>
    <t>Recibo Telefónica diciembre</t>
  </si>
  <si>
    <t>Equipos de sonido</t>
  </si>
  <si>
    <t>Publicaciones y otras actividades</t>
  </si>
  <si>
    <t>Donativo no periódico</t>
  </si>
  <si>
    <t>Aportación a comunidad diocesana</t>
  </si>
  <si>
    <t>Estipendios Misas</t>
  </si>
  <si>
    <t>Comisión bancaria</t>
  </si>
  <si>
    <t>Tasas sacramentales y otros</t>
  </si>
  <si>
    <t>Arrendamientos</t>
  </si>
  <si>
    <t>Colecta</t>
  </si>
  <si>
    <t>Colaboración parroquial FSC</t>
  </si>
  <si>
    <t>Casas parroquiales</t>
  </si>
  <si>
    <t>Compras material y actividades</t>
  </si>
  <si>
    <t>Otros arrendamientos</t>
  </si>
  <si>
    <t>Material para el culto</t>
  </si>
  <si>
    <t>Aportaciones de comunidad interdiocesana</t>
  </si>
  <si>
    <t>Capilla y culto</t>
  </si>
  <si>
    <t>Comunicación de bienes</t>
  </si>
  <si>
    <t>Día de  S. Antonio</t>
  </si>
  <si>
    <t>Actividades pastorales y asistenciales</t>
  </si>
  <si>
    <t>Cuotas o aportaciones recibidas de comunidad parroquial</t>
  </si>
  <si>
    <t>Obras apostólicas Catecismo</t>
  </si>
  <si>
    <t>Aportación de fieles</t>
  </si>
  <si>
    <t>Electricidad</t>
  </si>
  <si>
    <t>Parroquia</t>
  </si>
  <si>
    <t>Campamentos y fiestas</t>
  </si>
  <si>
    <t>Colectas parroquiales</t>
  </si>
  <si>
    <t>La Torre</t>
  </si>
  <si>
    <t>Atenciones asistenciales</t>
  </si>
  <si>
    <t>Colectas y recaudaciones parroquiales</t>
  </si>
  <si>
    <t>Otros</t>
  </si>
  <si>
    <t>Colectas para obras asistenciales</t>
  </si>
  <si>
    <t>Subvención del Estado</t>
  </si>
  <si>
    <t>Alquileres</t>
  </si>
  <si>
    <t>Donativos y limosnas</t>
  </si>
  <si>
    <t>Lampadarios</t>
  </si>
  <si>
    <t>Donativos no periódicos, lampadarios, cofradías, etc.</t>
  </si>
  <si>
    <t>Telefónica enero</t>
  </si>
  <si>
    <t>Reparaciones y conservación</t>
  </si>
  <si>
    <t>Subvenciones</t>
  </si>
  <si>
    <t>Reparaciones ordinarias y útiles limpieza</t>
  </si>
  <si>
    <t>Del Estado</t>
  </si>
  <si>
    <t>Reparaciones extraordinarias</t>
  </si>
  <si>
    <t>De otras entidades de la Iglesia</t>
  </si>
  <si>
    <t>Primas de seguros</t>
  </si>
  <si>
    <t>Otros ingresos</t>
  </si>
  <si>
    <t>De seguros</t>
  </si>
  <si>
    <t>Campaña contra el Hambre</t>
  </si>
  <si>
    <t>Suministros</t>
  </si>
  <si>
    <t>Ingresos financieros</t>
  </si>
  <si>
    <t>Agua</t>
  </si>
  <si>
    <t>Intereses de depósitos o inversiones</t>
  </si>
  <si>
    <t>Reparación ordinaria</t>
  </si>
  <si>
    <t>Mantenimiento caldera casa</t>
  </si>
  <si>
    <t>Intereses de cuentas o libretas de ahorro</t>
  </si>
  <si>
    <t>Colectas recibidas</t>
  </si>
  <si>
    <t>Gastos diversos</t>
  </si>
  <si>
    <t>Ayuda Iglesia Diocesana y templos</t>
  </si>
  <si>
    <t>Material oficina, impresos</t>
  </si>
  <si>
    <t>Misiones Domund, clero diocesano, Santa Infancia</t>
  </si>
  <si>
    <t>Gastos de correo</t>
  </si>
  <si>
    <t>Seminario</t>
  </si>
  <si>
    <t>Teléfono, ADSL</t>
  </si>
  <si>
    <t>Desplazamientos y gastos de viaje</t>
  </si>
  <si>
    <t>Cáritas</t>
  </si>
  <si>
    <t>Boletines y publicaciones</t>
  </si>
  <si>
    <t>Santos Lugares</t>
  </si>
  <si>
    <t>Calendarios, loterías, rifas</t>
  </si>
  <si>
    <t>Otras no referidas</t>
  </si>
  <si>
    <t>Tributos</t>
  </si>
  <si>
    <t>Tributos del estado</t>
  </si>
  <si>
    <t>Préstamos recibidos</t>
  </si>
  <si>
    <t>Tributos locales</t>
  </si>
  <si>
    <t>Otros adelantos recibidos</t>
  </si>
  <si>
    <t>Gastos de personal</t>
  </si>
  <si>
    <t>Honorarios sacerdotes</t>
  </si>
  <si>
    <t>Estipendios</t>
  </si>
  <si>
    <t>Honorarios personal seglar</t>
  </si>
  <si>
    <t>Seguridad social personal seglar</t>
  </si>
  <si>
    <t>Gratificaciones</t>
  </si>
  <si>
    <t>Gastos financieros</t>
  </si>
  <si>
    <t>Intereses de préstamos</t>
  </si>
  <si>
    <t>Intereses y comisiones bancarias</t>
  </si>
  <si>
    <t>Colectas enviadas</t>
  </si>
  <si>
    <t>Ayuda Iglesia diocesana y templos</t>
  </si>
  <si>
    <t>Otros pagos</t>
  </si>
  <si>
    <t>Pagos por préstamos</t>
  </si>
  <si>
    <t>Pagos por adelantos</t>
  </si>
  <si>
    <t>Fundación de misas EJERCICIO 2016</t>
  </si>
  <si>
    <t>Cheque</t>
  </si>
  <si>
    <t>Luz de la Torre</t>
  </si>
  <si>
    <t>Ofrendas fiesta S. Antonio</t>
  </si>
  <si>
    <t>Cheque donativo</t>
  </si>
  <si>
    <t>Cofradía de la Dolorosa - Novena</t>
  </si>
  <si>
    <t>Flores Semana Santa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</si>
</sst>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;[Red]\-&quot;€&quot;\ #,##0.00"/>
    <numFmt numFmtId="165" formatCode="0.00_ ;[Red]\-0.00\ "/>
    <numFmt numFmtId="166" formatCode="_-&quot;€&quot;\ * #,##0.00_-;\-&quot;€&quot;\ * #,##0.00_-;_-&quot;€&quot;\ * &quot;-&quot;??_-;_-@_-"/>
    <numFmt numFmtId="167" formatCode="&quot;€&quot;\ #,##0.00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00"/>
      <name val="Calibri"/>
      <scheme val="minor"/>
    </font>
    <font>
      <sz val="11"/>
      <color rgb="FF000000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6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64" fontId="5" fillId="0" borderId="4" xfId="0" applyNumberFormat="1" applyFont="1" applyBorder="1"/>
    <xf numFmtId="164" fontId="5" fillId="0" borderId="3" xfId="0" applyNumberFormat="1" applyFont="1" applyBorder="1"/>
    <xf numFmtId="164" fontId="5" fillId="0" borderId="3" xfId="0" applyNumberFormat="1" applyFont="1" applyBorder="1" applyAlignment="1">
      <alignment horizontal="center"/>
    </xf>
    <xf numFmtId="164" fontId="0" fillId="0" borderId="5" xfId="0" applyNumberFormat="1" applyFont="1" applyBorder="1"/>
    <xf numFmtId="167" fontId="1" fillId="3" borderId="0" xfId="0" applyNumberFormat="1" applyFont="1" applyFill="1"/>
    <xf numFmtId="164" fontId="1" fillId="4" borderId="0" xfId="0" applyNumberFormat="1" applyFont="1" applyFill="1"/>
    <xf numFmtId="164" fontId="2" fillId="2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6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 applyFill="1"/>
    <xf numFmtId="164" fontId="2" fillId="0" borderId="0" xfId="0" applyNumberFormat="1" applyFont="1" applyFill="1"/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Fill="1" applyAlignment="1">
      <alignment horizontal="left"/>
    </xf>
    <xf numFmtId="0" fontId="0" fillId="0" borderId="0" xfId="0" applyFont="1"/>
    <xf numFmtId="14" fontId="6" fillId="0" borderId="0" xfId="0" applyNumberFormat="1" applyFont="1"/>
    <xf numFmtId="0" fontId="8" fillId="0" borderId="0" xfId="0" applyFont="1"/>
    <xf numFmtId="164" fontId="6" fillId="0" borderId="0" xfId="0" applyNumberFormat="1" applyFont="1" applyFill="1"/>
    <xf numFmtId="164" fontId="5" fillId="0" borderId="0" xfId="0" applyNumberFormat="1" applyFont="1" applyFill="1"/>
    <xf numFmtId="14" fontId="6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NumberFormat="1" applyFont="1"/>
    <xf numFmtId="16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107"/>
  <sheetViews>
    <sheetView tabSelected="1" workbookViewId="0">
      <selection activeCell="W32" sqref="W32"/>
    </sheetView>
  </sheetViews>
  <sheetFormatPr baseColWidth="10" defaultRowHeight="15" x14ac:dyDescent="0"/>
  <cols>
    <col min="3" max="3" width="16.6640625" customWidth="1"/>
    <col min="4" max="4" width="23.83203125" customWidth="1"/>
    <col min="17" max="17" width="25.1640625" customWidth="1"/>
    <col min="20" max="20" width="21" customWidth="1"/>
  </cols>
  <sheetData>
    <row r="1" spans="1:91">
      <c r="A1" s="1"/>
      <c r="B1" s="2"/>
      <c r="C1" s="3"/>
      <c r="D1" s="3">
        <v>2017</v>
      </c>
      <c r="E1" s="4"/>
      <c r="F1" s="4"/>
      <c r="G1" s="1"/>
      <c r="H1" s="1"/>
      <c r="I1" s="1"/>
      <c r="J1" s="1"/>
      <c r="K1" s="1"/>
      <c r="L1" s="1"/>
      <c r="M1" s="1"/>
      <c r="N1" s="4"/>
      <c r="O1" s="5"/>
      <c r="P1" s="6"/>
      <c r="V1" s="5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91">
      <c r="B2" s="8"/>
      <c r="E2" s="43" t="s">
        <v>0</v>
      </c>
      <c r="F2" s="44"/>
      <c r="G2" s="44"/>
      <c r="H2" s="45"/>
      <c r="J2" s="9" t="s">
        <v>1</v>
      </c>
      <c r="K2" s="10" t="s">
        <v>2</v>
      </c>
      <c r="L2" s="11" t="s">
        <v>3</v>
      </c>
      <c r="M2" s="10" t="s">
        <v>4</v>
      </c>
      <c r="N2" s="11" t="s">
        <v>5</v>
      </c>
      <c r="O2" s="12" t="s">
        <v>6</v>
      </c>
      <c r="P2" s="46" t="s">
        <v>7</v>
      </c>
      <c r="Q2" s="47"/>
      <c r="R2" s="13">
        <f>SUM(R3:R59)</f>
        <v>-1450.28</v>
      </c>
      <c r="S2" s="48" t="s">
        <v>8</v>
      </c>
      <c r="T2" s="49"/>
      <c r="U2" s="14">
        <f>SUM(U5:U39)</f>
        <v>2872.1099999999997</v>
      </c>
      <c r="V2" s="15" t="s">
        <v>9</v>
      </c>
      <c r="X2" s="16">
        <v>2160</v>
      </c>
      <c r="Y2" s="16">
        <v>2161</v>
      </c>
      <c r="Z2" s="16">
        <v>2162</v>
      </c>
      <c r="AA2" s="16">
        <v>6010</v>
      </c>
      <c r="AB2" s="16">
        <v>6011</v>
      </c>
      <c r="AC2" s="16">
        <v>6020</v>
      </c>
      <c r="AD2" s="16">
        <v>6021</v>
      </c>
      <c r="AE2" s="16">
        <v>6030</v>
      </c>
      <c r="AF2" s="16">
        <v>6031</v>
      </c>
      <c r="AG2" s="16">
        <v>6032</v>
      </c>
      <c r="AH2" s="16">
        <v>6033</v>
      </c>
      <c r="AI2" s="16">
        <v>6210</v>
      </c>
      <c r="AJ2" s="16">
        <v>6220</v>
      </c>
      <c r="AK2" s="16">
        <v>6221</v>
      </c>
      <c r="AL2" s="16">
        <v>6250</v>
      </c>
      <c r="AM2" s="16">
        <v>6280</v>
      </c>
      <c r="AN2" s="16">
        <v>6283</v>
      </c>
      <c r="AO2" s="16">
        <v>6284</v>
      </c>
      <c r="AP2" s="16">
        <v>6290</v>
      </c>
      <c r="AQ2" s="16">
        <v>6291</v>
      </c>
      <c r="AR2" s="16">
        <v>6292</v>
      </c>
      <c r="AS2" s="16">
        <v>6293</v>
      </c>
      <c r="AT2" s="16">
        <v>6295</v>
      </c>
      <c r="AU2" s="16">
        <v>6296</v>
      </c>
      <c r="AV2" s="16">
        <v>6310</v>
      </c>
      <c r="AW2" s="16">
        <v>6311</v>
      </c>
      <c r="AX2" s="16">
        <v>6440</v>
      </c>
      <c r="AY2" s="16">
        <v>6441</v>
      </c>
      <c r="AZ2" s="16">
        <v>6442</v>
      </c>
      <c r="BA2" s="16">
        <v>6443</v>
      </c>
      <c r="BB2" s="16">
        <v>6490</v>
      </c>
      <c r="BC2" s="16">
        <v>6690</v>
      </c>
      <c r="BD2" s="16">
        <v>6691</v>
      </c>
      <c r="BE2" s="16">
        <v>5520</v>
      </c>
      <c r="BF2" s="16">
        <v>5521</v>
      </c>
      <c r="BG2" s="16">
        <v>5522</v>
      </c>
      <c r="BH2" s="16">
        <v>5523</v>
      </c>
      <c r="BI2" s="16">
        <v>5524</v>
      </c>
      <c r="BJ2" s="16">
        <v>5525</v>
      </c>
      <c r="BK2" s="16">
        <v>5526</v>
      </c>
      <c r="BL2" s="16">
        <v>5550</v>
      </c>
      <c r="BM2" s="16">
        <v>5551</v>
      </c>
      <c r="BN2" s="17">
        <v>7050</v>
      </c>
      <c r="BO2" s="17">
        <v>7051</v>
      </c>
      <c r="BP2" s="17">
        <v>7052</v>
      </c>
      <c r="BQ2" s="17">
        <v>7053</v>
      </c>
      <c r="BR2" s="17">
        <v>7520</v>
      </c>
      <c r="BS2" s="17">
        <v>7521</v>
      </c>
      <c r="BT2" s="17">
        <v>7420</v>
      </c>
      <c r="BU2" s="17">
        <v>7430</v>
      </c>
      <c r="BV2" s="17">
        <v>7440</v>
      </c>
      <c r="BW2" s="17">
        <v>7441</v>
      </c>
      <c r="BX2" s="17">
        <v>7450</v>
      </c>
      <c r="BY2" s="17">
        <v>7471</v>
      </c>
      <c r="BZ2" s="17">
        <v>7472</v>
      </c>
      <c r="CA2" s="17">
        <v>7590</v>
      </c>
      <c r="CB2" s="17">
        <v>7690</v>
      </c>
      <c r="CC2" s="17">
        <v>7691</v>
      </c>
      <c r="CD2" s="17">
        <v>5520</v>
      </c>
      <c r="CE2" s="17">
        <v>5521</v>
      </c>
      <c r="CF2" s="17">
        <v>5522</v>
      </c>
      <c r="CG2" s="17">
        <v>5523</v>
      </c>
      <c r="CH2" s="17">
        <v>5524</v>
      </c>
      <c r="CI2" s="17">
        <v>5525</v>
      </c>
      <c r="CJ2" s="17">
        <v>5526</v>
      </c>
      <c r="CK2" s="17">
        <v>5550</v>
      </c>
      <c r="CL2" s="17">
        <v>5551</v>
      </c>
      <c r="CM2" s="17">
        <v>5552</v>
      </c>
    </row>
    <row r="3" spans="1:91">
      <c r="A3" s="18" t="s">
        <v>10</v>
      </c>
      <c r="B3" s="19" t="str">
        <f>IF($C3="Muebles", 2160, IF($C3="Imagen",2161, IF($C3="Vaso sagrado",2160, IF($C3="Equipo de sonido",2162, IF($C3="Tasas sacramentales y otros diócesis",6010, IF($C3="Colaboración parroquial FSC",6011, IF($C3="Material para el culto",6020, IF($C3="Capilla y culto",6021, IF($C3="Obra apostólica",6030, IF($C3="Catecismo",6030, IF($C3="Campamento",6031, IF($C3="Fiesta",6031, IF($C3="Atención asistencial",6032, IF($C3="Otras actividades pastorales",6033, IF($C3="Alquiler",6210, IF($C3="Reparación ordinaria",6220, IF($C3="Útiles limpieza",6220, IF($C3="Reparación extraordinaria",6221, IF($C3="Prima seguro",6250, IF($C3="Agua",6280, IF($C3="Electricidad",6283, IF($C3="Combustible",6284, IF($C3="Material oficina",6290, IF($C3="Impresos",6290, IF($C3="Correo postal",6291, IF($C3="Teléfono y ADSL",6292, IF($C3="Desplazamiento y gastos de viaje",6294, IF($C3="Boletín",6295, IF($C3="Publicación",6295, IF($C3="Calendarios",6296, IF($C3="Lotería",6296, IF($C3="Rifa",6296, IF($C3="Tributo del estado",6310, IF($C3="Tributo local",6311, IF($C3="Honorarios sacerdote",6440, IF($C3="Estipendios Misas",6441, IF($C3="Honorarios personal seglar",6442, IF($C3="Seguridad social personal seglar",6443, IF($C3="Gratificaciones",6490, IF($C3="Intereses de préstamos",6690, IF($C3="Intereses",6691, IF($C3="Comisión bancaria",6691, IF($C3="Pago por préstamos",5550, IF($C3="Pago por adelantos", 5551,IF($C3="Servicio ministerial",7050, IF($C3="Aranceles mensuales",7050, IF($C3="Servicio sepulturas y nichos",7051, IF($C3="Publicación",7052, IF($C3="Otras actividades",7052, IF($C3="Estipendios Misas mensuales",7053, IF($C3="Arrendamiento casa parroquial",7520, IF($C3="Otros arrendamientos",7521, IF($C3="Comunicación de bienes de la diócesis",7420, IF($C3="Cuotas de fieles",7430, IF($C3="Aportación de comunidad parroquial",7430, IF($C3="Colecta",7440,IF($C3="Colectas",7440, IF($C3="Donativo no periódico",7450, IF($C3="Lampadarios",7450, IF($C3="Donativo Cofradía",7450, IF($C3="Otros ingresos",7590, IF($C3="Intereses de depósito",7690, IF($C3="Interés de inversión",7690, IF($C3="Intereses de cuenta de ahorro",7691, IF($C3="Adelanto",5551,"")))))))))))))))))))))))))))))))))))))))))))))))))))))))))))))))))</f>
        <v/>
      </c>
      <c r="C3" s="18" t="s">
        <v>11</v>
      </c>
      <c r="D3" s="18" t="s">
        <v>12</v>
      </c>
      <c r="E3" s="20" t="s">
        <v>13</v>
      </c>
      <c r="F3" s="21" t="s">
        <v>14</v>
      </c>
      <c r="G3" s="21" t="s">
        <v>15</v>
      </c>
      <c r="H3" s="22" t="s">
        <v>16</v>
      </c>
      <c r="I3" s="23" t="s">
        <v>17</v>
      </c>
      <c r="J3" s="20">
        <v>6000</v>
      </c>
      <c r="K3" s="20">
        <v>500</v>
      </c>
      <c r="L3" s="20">
        <v>50</v>
      </c>
      <c r="M3" s="20">
        <f>L3+K3+J3</f>
        <v>6550</v>
      </c>
      <c r="N3" s="24" t="s">
        <v>18</v>
      </c>
      <c r="O3" s="5">
        <f>LOOKUP(2,1/(L:L&lt;&gt;""),L:L)</f>
        <v>50</v>
      </c>
      <c r="P3" s="6" t="s">
        <v>19</v>
      </c>
      <c r="Q3" t="s">
        <v>11</v>
      </c>
      <c r="S3" s="6" t="s">
        <v>19</v>
      </c>
      <c r="T3" t="s">
        <v>11</v>
      </c>
      <c r="V3" s="25">
        <f>R2+U2</f>
        <v>1421.8299999999997</v>
      </c>
      <c r="W3" s="26" t="s">
        <v>20</v>
      </c>
      <c r="X3" s="27">
        <f>SUM(X4:X320)</f>
        <v>0</v>
      </c>
      <c r="Y3" s="27">
        <f t="shared" ref="Y3:BC3" si="0">SUM(Y4:Y320)</f>
        <v>0</v>
      </c>
      <c r="Z3" s="27">
        <f t="shared" si="0"/>
        <v>0</v>
      </c>
      <c r="AA3" s="27">
        <f t="shared" si="0"/>
        <v>0</v>
      </c>
      <c r="AB3" s="27">
        <f t="shared" si="0"/>
        <v>0</v>
      </c>
      <c r="AC3" s="27">
        <f t="shared" si="0"/>
        <v>0</v>
      </c>
      <c r="AD3" s="27">
        <f t="shared" si="0"/>
        <v>-140</v>
      </c>
      <c r="AE3" s="27">
        <f t="shared" si="0"/>
        <v>0</v>
      </c>
      <c r="AF3" s="27">
        <f t="shared" si="0"/>
        <v>0</v>
      </c>
      <c r="AG3" s="27">
        <f t="shared" si="0"/>
        <v>0</v>
      </c>
      <c r="AH3" s="27">
        <f t="shared" si="0"/>
        <v>0</v>
      </c>
      <c r="AI3" s="27">
        <f t="shared" si="0"/>
        <v>0</v>
      </c>
      <c r="AJ3" s="27">
        <f t="shared" si="0"/>
        <v>-85</v>
      </c>
      <c r="AK3" s="27">
        <f t="shared" si="0"/>
        <v>0</v>
      </c>
      <c r="AL3" s="27">
        <f t="shared" si="0"/>
        <v>0</v>
      </c>
      <c r="AM3" s="27">
        <f t="shared" si="0"/>
        <v>0</v>
      </c>
      <c r="AN3" s="27">
        <f t="shared" si="0"/>
        <v>-285.62</v>
      </c>
      <c r="AO3" s="27">
        <f t="shared" si="0"/>
        <v>-500</v>
      </c>
      <c r="AP3" s="27">
        <f t="shared" si="0"/>
        <v>0</v>
      </c>
      <c r="AQ3" s="27">
        <f t="shared" si="0"/>
        <v>0</v>
      </c>
      <c r="AR3" s="27">
        <f t="shared" si="0"/>
        <v>-153.16</v>
      </c>
      <c r="AS3" s="27">
        <f t="shared" si="0"/>
        <v>0</v>
      </c>
      <c r="AT3" s="27">
        <f t="shared" si="0"/>
        <v>0</v>
      </c>
      <c r="AU3" s="27">
        <f t="shared" si="0"/>
        <v>0</v>
      </c>
      <c r="AV3" s="27">
        <f t="shared" si="0"/>
        <v>0</v>
      </c>
      <c r="AW3" s="27">
        <f t="shared" si="0"/>
        <v>0</v>
      </c>
      <c r="AX3" s="27">
        <f t="shared" si="0"/>
        <v>0</v>
      </c>
      <c r="AY3" s="27">
        <f t="shared" si="0"/>
        <v>0</v>
      </c>
      <c r="AZ3" s="27">
        <f t="shared" si="0"/>
        <v>0</v>
      </c>
      <c r="BA3" s="27">
        <f t="shared" si="0"/>
        <v>0</v>
      </c>
      <c r="BB3" s="27">
        <f t="shared" si="0"/>
        <v>0</v>
      </c>
      <c r="BC3" s="27">
        <f t="shared" si="0"/>
        <v>0</v>
      </c>
      <c r="BD3" s="27">
        <f t="shared" ref="BD3:CM3" si="1">SUM(BD4:BD320)</f>
        <v>-16</v>
      </c>
      <c r="BE3" s="27">
        <f t="shared" si="1"/>
        <v>0</v>
      </c>
      <c r="BF3" s="27">
        <f t="shared" si="1"/>
        <v>0</v>
      </c>
      <c r="BG3" s="27">
        <f t="shared" si="1"/>
        <v>0</v>
      </c>
      <c r="BH3" s="27">
        <f t="shared" si="1"/>
        <v>270.5</v>
      </c>
      <c r="BI3" s="27">
        <f t="shared" si="1"/>
        <v>0</v>
      </c>
      <c r="BJ3" s="27">
        <f t="shared" si="1"/>
        <v>0</v>
      </c>
      <c r="BK3" s="27">
        <f t="shared" si="1"/>
        <v>0</v>
      </c>
      <c r="BL3" s="27">
        <f t="shared" si="1"/>
        <v>0</v>
      </c>
      <c r="BM3" s="27">
        <f t="shared" si="1"/>
        <v>0</v>
      </c>
      <c r="BN3" s="27">
        <f t="shared" si="1"/>
        <v>0</v>
      </c>
      <c r="BO3" s="27">
        <f t="shared" si="1"/>
        <v>0</v>
      </c>
      <c r="BP3" s="27">
        <f t="shared" si="1"/>
        <v>0</v>
      </c>
      <c r="BQ3" s="27">
        <f t="shared" si="1"/>
        <v>300.51</v>
      </c>
      <c r="BR3" s="27">
        <f t="shared" si="1"/>
        <v>0</v>
      </c>
      <c r="BS3" s="27">
        <f t="shared" si="1"/>
        <v>0</v>
      </c>
      <c r="BT3" s="27">
        <f t="shared" si="1"/>
        <v>0</v>
      </c>
      <c r="BU3" s="27">
        <f t="shared" si="1"/>
        <v>0</v>
      </c>
      <c r="BV3" s="27">
        <f t="shared" si="1"/>
        <v>160</v>
      </c>
      <c r="BW3" s="27">
        <f t="shared" si="1"/>
        <v>0</v>
      </c>
      <c r="BX3" s="27">
        <f t="shared" si="1"/>
        <v>1641.1</v>
      </c>
      <c r="BY3" s="27">
        <f t="shared" si="1"/>
        <v>500</v>
      </c>
      <c r="BZ3" s="27">
        <f t="shared" si="1"/>
        <v>0</v>
      </c>
      <c r="CA3" s="27">
        <f t="shared" si="1"/>
        <v>0</v>
      </c>
      <c r="CB3" s="27">
        <f t="shared" si="1"/>
        <v>0</v>
      </c>
      <c r="CC3" s="27">
        <f t="shared" si="1"/>
        <v>0</v>
      </c>
      <c r="CD3" s="27">
        <f t="shared" si="1"/>
        <v>0</v>
      </c>
      <c r="CE3" s="27">
        <f t="shared" si="1"/>
        <v>0</v>
      </c>
      <c r="CF3" s="27">
        <f t="shared" si="1"/>
        <v>0</v>
      </c>
      <c r="CG3" s="27">
        <f t="shared" si="1"/>
        <v>270.5</v>
      </c>
      <c r="CH3" s="27">
        <f t="shared" si="1"/>
        <v>0</v>
      </c>
      <c r="CI3" s="27">
        <f t="shared" si="1"/>
        <v>0</v>
      </c>
      <c r="CJ3" s="27">
        <f t="shared" si="1"/>
        <v>0</v>
      </c>
      <c r="CK3" s="27">
        <f t="shared" si="1"/>
        <v>0</v>
      </c>
      <c r="CL3" s="27">
        <f t="shared" si="1"/>
        <v>0</v>
      </c>
      <c r="CM3" s="27">
        <f t="shared" si="1"/>
        <v>0</v>
      </c>
    </row>
    <row r="4" spans="1:91">
      <c r="A4" s="28">
        <v>42737</v>
      </c>
      <c r="B4" s="19">
        <f>IF($C4="Muebles", 2160, IF($C4="Imagen",2161, IF($C4="Vaso sagrado",2160, IF($C4="Equipo de sonido",2162, IF($C4="Tasas sacramentales y otros diócesis",6010, IF($C4="Colaboración parroquial FSC",6011, IF($C4="Material para el culto",6020, IF($C4="Capilla y culto",6021, IF($C4="Obra apostólica",6030, IF($C4="Catecismo",6030, IF($C4="Campamento",6031, IF($C4="Fiesta",6031, IF($C4="Atención asistencial",6032, IF($C4="Otras actividades pastorales",6033, IF($C4="Alquiler",6210, IF($C4="Reparación ordinaria",6220, IF($C4="Útiles limpieza",6220, IF($C4="Reparación extraordinaria",6221, IF($C4="Prima seguro",6250, IF($C4="Agua",6280, IF($C4="Electricidad",6283, IF($C4="Combustible",6284, IF($C4="Material oficina",6290, IF($C4="Impresos",6290, IF($C4="Correo postal",6291, IF($C4="Teléfono y ADSL",6292, IF($C4="Desplazamiento y gastos de viaje",6294, IF($C4="Boletín",6295, IF($C4="Publicación",6295, IF($C4="Calendarios",6296, IF($C4="Lotería",6296, IF($C4="Rifa",6296, IF($C4="Tributo del estado",6310, IF($C4="Tributo local",6311, IF($C4="Honorarios sacerdote",6440, IF($C4="Estipendios Misas",6441, IF($C4="Honorarios personal seglar",6442, IF($C4="Seguridad social personal seglar",6443, IF($C4="Gratificaciones",6490, IF($C4="Intereses de préstamos",6690, IF($C4="Intereses",6691, IF($C4="Comisión bancaria",6691, IF($C4="Pago por préstamos",5550, IF($C4="Pago por adelantos", 5551,IF($C4="Servicio ministerial",7050, IF($C4="Aranceles mensuales",7050, IF($C4="Servicio sepulturas y nichos",7051, IF($C4="Publicación",7052, IF($C4="Otras actividades",7052, IF($C4="Estipendios Misas mensuales",7053, IF($C4="Arrendamiento casa parroquial",7520, IF($C4="Otros arrendamientos",7521, IF($C4="Comunicación de bienes de la diócesis",7420, IF($C4="Cuotas de fieles",7430, IF($C4="Aportación de comunidad parroquial",7430, IF($C4="Colecta",7440,IF($C4="Colectas",7440, IF($C4="Donativo no periódico",7450, IF($C4="Lampadarios",7450, IF($C4="Donativo Cofradía",7450, IF($C4="Otros ingresos",7590, IF($C4="Intereses de depósito",7690, IF($C4="Interés de inversión",7690, IF($C4="Intereses de cuenta de ahorro",7691, IF($C4="Adelanto",5551,"")))))))))))))))))))))))))))))))))))))))))))))))))))))))))))))))))</f>
        <v>6284</v>
      </c>
      <c r="C4" t="s">
        <v>21</v>
      </c>
      <c r="D4" t="s">
        <v>22</v>
      </c>
      <c r="E4" s="29">
        <v>-500</v>
      </c>
      <c r="F4" s="30">
        <v>-500</v>
      </c>
      <c r="G4" s="30"/>
      <c r="H4" s="28">
        <v>42737</v>
      </c>
      <c r="I4" s="31" t="s">
        <v>6</v>
      </c>
      <c r="J4" s="20">
        <f>J3+F4</f>
        <v>5500</v>
      </c>
      <c r="K4" s="20">
        <f t="shared" ref="K4:K28" si="2">$K3+IF($B4=7430,IF($D4="Fundación obispado",$E4,0),0)+IF($B4=7690,$E4,0)</f>
        <v>500</v>
      </c>
      <c r="L4" s="20">
        <f>L3+G4</f>
        <v>50</v>
      </c>
      <c r="M4" s="20">
        <f>K4+J4+L4</f>
        <v>6050</v>
      </c>
      <c r="N4" s="20">
        <f>IF(M4&lt;&gt;"",M4-$M$110,"")</f>
        <v>6050</v>
      </c>
      <c r="O4" s="5"/>
      <c r="P4" s="32">
        <v>216</v>
      </c>
      <c r="Q4" s="33" t="s">
        <v>23</v>
      </c>
      <c r="R4" s="33"/>
      <c r="S4" s="33">
        <v>705</v>
      </c>
      <c r="T4" s="33" t="s">
        <v>24</v>
      </c>
      <c r="V4" s="5"/>
      <c r="X4" s="5">
        <f>IF($B4=X$2,$E4,0)</f>
        <v>0</v>
      </c>
      <c r="Y4" s="5">
        <f t="shared" ref="Y4:CJ7" si="3">IF($B4=Y$2,$E4,0)</f>
        <v>0</v>
      </c>
      <c r="Z4" s="5">
        <f t="shared" si="3"/>
        <v>0</v>
      </c>
      <c r="AA4" s="5">
        <f t="shared" si="3"/>
        <v>0</v>
      </c>
      <c r="AB4" s="5">
        <f t="shared" si="3"/>
        <v>0</v>
      </c>
      <c r="AC4" s="5">
        <f t="shared" si="3"/>
        <v>0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  <c r="AI4" s="5">
        <f t="shared" si="3"/>
        <v>0</v>
      </c>
      <c r="AJ4" s="5">
        <f t="shared" si="3"/>
        <v>0</v>
      </c>
      <c r="AK4" s="5">
        <f t="shared" si="3"/>
        <v>0</v>
      </c>
      <c r="AL4" s="5">
        <f t="shared" si="3"/>
        <v>0</v>
      </c>
      <c r="AM4" s="5">
        <f t="shared" si="3"/>
        <v>0</v>
      </c>
      <c r="AN4" s="5">
        <f t="shared" si="3"/>
        <v>0</v>
      </c>
      <c r="AO4" s="5">
        <f t="shared" si="3"/>
        <v>-500</v>
      </c>
      <c r="AP4" s="5">
        <f t="shared" si="3"/>
        <v>0</v>
      </c>
      <c r="AQ4" s="5">
        <f t="shared" si="3"/>
        <v>0</v>
      </c>
      <c r="AR4" s="5">
        <f t="shared" si="3"/>
        <v>0</v>
      </c>
      <c r="AS4" s="5">
        <f t="shared" si="3"/>
        <v>0</v>
      </c>
      <c r="AT4" s="5">
        <f t="shared" si="3"/>
        <v>0</v>
      </c>
      <c r="AU4" s="5">
        <f t="shared" si="3"/>
        <v>0</v>
      </c>
      <c r="AV4" s="5">
        <f t="shared" si="3"/>
        <v>0</v>
      </c>
      <c r="AW4" s="5">
        <f t="shared" si="3"/>
        <v>0</v>
      </c>
      <c r="AX4" s="5">
        <f t="shared" si="3"/>
        <v>0</v>
      </c>
      <c r="AY4" s="5">
        <f t="shared" si="3"/>
        <v>0</v>
      </c>
      <c r="AZ4" s="5">
        <f t="shared" si="3"/>
        <v>0</v>
      </c>
      <c r="BA4" s="5">
        <f t="shared" si="3"/>
        <v>0</v>
      </c>
      <c r="BB4" s="5">
        <f t="shared" si="3"/>
        <v>0</v>
      </c>
      <c r="BC4" s="5">
        <f t="shared" si="3"/>
        <v>0</v>
      </c>
      <c r="BD4" s="5">
        <f t="shared" si="3"/>
        <v>0</v>
      </c>
      <c r="BE4" s="5">
        <f t="shared" si="3"/>
        <v>0</v>
      </c>
      <c r="BF4" s="5">
        <f t="shared" si="3"/>
        <v>0</v>
      </c>
      <c r="BG4" s="5">
        <f t="shared" si="3"/>
        <v>0</v>
      </c>
      <c r="BH4" s="5">
        <f t="shared" si="3"/>
        <v>0</v>
      </c>
      <c r="BI4" s="5">
        <f t="shared" si="3"/>
        <v>0</v>
      </c>
      <c r="BJ4" s="5">
        <f t="shared" si="3"/>
        <v>0</v>
      </c>
      <c r="BK4" s="5">
        <f t="shared" si="3"/>
        <v>0</v>
      </c>
      <c r="BL4" s="5">
        <f t="shared" si="3"/>
        <v>0</v>
      </c>
      <c r="BM4" s="5">
        <f t="shared" si="3"/>
        <v>0</v>
      </c>
      <c r="BN4" s="5">
        <f t="shared" si="3"/>
        <v>0</v>
      </c>
      <c r="BO4" s="5">
        <f t="shared" si="3"/>
        <v>0</v>
      </c>
      <c r="BP4" s="5">
        <f t="shared" si="3"/>
        <v>0</v>
      </c>
      <c r="BQ4" s="5">
        <f t="shared" si="3"/>
        <v>0</v>
      </c>
      <c r="BR4" s="5">
        <f t="shared" si="3"/>
        <v>0</v>
      </c>
      <c r="BS4" s="5">
        <f t="shared" si="3"/>
        <v>0</v>
      </c>
      <c r="BT4" s="5">
        <f t="shared" si="3"/>
        <v>0</v>
      </c>
      <c r="BU4" s="5">
        <f t="shared" si="3"/>
        <v>0</v>
      </c>
      <c r="BV4" s="5">
        <f t="shared" si="3"/>
        <v>0</v>
      </c>
      <c r="BW4" s="5">
        <f t="shared" si="3"/>
        <v>0</v>
      </c>
      <c r="BX4" s="5">
        <f t="shared" si="3"/>
        <v>0</v>
      </c>
      <c r="BY4" s="5">
        <f t="shared" si="3"/>
        <v>0</v>
      </c>
      <c r="BZ4" s="5">
        <f t="shared" si="3"/>
        <v>0</v>
      </c>
      <c r="CA4" s="5">
        <f t="shared" si="3"/>
        <v>0</v>
      </c>
      <c r="CB4" s="5">
        <f t="shared" si="3"/>
        <v>0</v>
      </c>
      <c r="CC4" s="5">
        <f t="shared" si="3"/>
        <v>0</v>
      </c>
      <c r="CD4" s="5">
        <f t="shared" si="3"/>
        <v>0</v>
      </c>
      <c r="CE4" s="5">
        <f t="shared" si="3"/>
        <v>0</v>
      </c>
      <c r="CF4" s="5">
        <f t="shared" si="3"/>
        <v>0</v>
      </c>
      <c r="CG4" s="5">
        <f t="shared" si="3"/>
        <v>0</v>
      </c>
      <c r="CH4" s="5">
        <f t="shared" si="3"/>
        <v>0</v>
      </c>
      <c r="CI4" s="5">
        <f t="shared" si="3"/>
        <v>0</v>
      </c>
      <c r="CJ4" s="5">
        <f t="shared" si="3"/>
        <v>0</v>
      </c>
      <c r="CK4" s="5">
        <f t="shared" ref="CK4:CM19" si="4">IF($B4=CK$2,$E4,0)</f>
        <v>0</v>
      </c>
      <c r="CL4" s="5">
        <f t="shared" si="4"/>
        <v>0</v>
      </c>
      <c r="CM4" s="5">
        <f t="shared" si="4"/>
        <v>0</v>
      </c>
    </row>
    <row r="5" spans="1:91">
      <c r="A5" s="28">
        <v>42737</v>
      </c>
      <c r="B5" s="19">
        <f>IF($C5="Muebles", 2160, IF($C5="Imagen",2161, IF($C5="Vaso sagrado",2160, IF($C5="Equipo de sonido",2162, IF($C5="Tasas sacramentales y otros diócesis",6010, IF($C5="Colaboración parroquial FSC",6011, IF($C5="Material para el culto",6020, IF($C5="Capilla y culto",6021, IF($C5="Obra apostólica",6030, IF($C5="Catecismo",6030, IF($C5="Campamento",6031, IF($C5="Fiesta",6031, IF($C5="Atención asistencial",6032, IF($C5="Otras actividades pastorales",6033, IF($C5="Alquiler",6210, IF($C5="Reparación ordinaria",6220, IF($C5="Útiles limpieza",6220, IF($C5="Reparación extraordinaria",6221, IF($C5="Prima seguro",6250, IF($C5="Agua",6280, IF($C5="Electricidad",6283, IF($C5="Combustible",6284, IF($C5="Material oficina",6290, IF($C5="Impresos",6290, IF($C5="Correo postal",6291, IF($C5="Teléfono y ADSL",6292, IF($C5="Desplazamiento y gastos de viaje",6294, IF($C5="Boletín",6295, IF($C5="Publicación",6295, IF($C5="Calendarios",6296, IF($C5="Lotería",6296, IF($C5="Rifa",6296, IF($C5="Tributo del estado",6310, IF($C5="Tributo local",6311, IF($C5="Honorarios sacerdote",6440, IF($C5="Estipendios Misas",6441, IF($C5="Honorarios personal seglar",6442, IF($C5="Seguridad social personal seglar",6443, IF($C5="Gratificaciones",6490, IF($C5="Intereses de préstamos",6690, IF($C5="Intereses",6691, IF($C5="Comisión bancaria",6691, IF($C5="Pago por préstamos",5550, IF($C5="Pago por adelantos", 5551,IF($C5="Servicio ministerial",7050, IF($C5="Aranceles mensuales",7050, IF($C5="Servicio sepulturas y nichos",7051, IF($C5="Publicación",7052, IF($C5="Otras actividades",7052, IF($C5="Estipendios Misas mensuales",7053, IF($C5="Arrendamiento casa parroquial",7520, IF($C5="Otros arrendamientos",7521, IF($C5="Comunicación de bienes de la diócesis",7420, IF($C5="Cuotas de fieles",7430, IF($C5="Aportación de comunidad parroquial",7430, IF($C5="Colecta",7440,IF($C5="Colectas",7440, IF($C5="Donativo no periódico",7450, IF($C5="Lampadarios",7450, IF($C5="Donativo Cofradía",7450, IF($C5="Otros ingresos",7590, IF($C5="Intereses de depósito",7690, IF($C5="Interés de inversión",7690, IF($C5="Intereses de cuenta de ahorro",7691, IF($C5="Adelanto",5551,"")))))))))))))))))))))))))))))))))))))))))))))))))))))))))))))))))</f>
        <v>6292</v>
      </c>
      <c r="C5" t="s">
        <v>25</v>
      </c>
      <c r="D5" t="s">
        <v>26</v>
      </c>
      <c r="E5" s="29">
        <v>-12.29</v>
      </c>
      <c r="F5" s="30">
        <v>-12.29</v>
      </c>
      <c r="G5" s="30"/>
      <c r="H5" s="28">
        <v>42737</v>
      </c>
      <c r="I5" s="34"/>
      <c r="J5" s="20">
        <f t="shared" ref="J5:J28" si="5">J4+F5</f>
        <v>5487.71</v>
      </c>
      <c r="K5" s="20">
        <f t="shared" si="2"/>
        <v>500</v>
      </c>
      <c r="L5" s="20">
        <f t="shared" ref="L5:L28" si="6">L4+G5</f>
        <v>50</v>
      </c>
      <c r="M5" s="20">
        <f t="shared" ref="M5:M28" si="7">K5+J5+L5</f>
        <v>6037.71</v>
      </c>
      <c r="N5" s="20">
        <f t="shared" ref="N5:N28" si="8">IF(M5&lt;&gt;"",M5-$M$110,"")</f>
        <v>6037.71</v>
      </c>
      <c r="O5" s="5"/>
      <c r="P5" s="6">
        <v>2160</v>
      </c>
      <c r="Q5" t="s">
        <v>27</v>
      </c>
      <c r="R5" s="5">
        <f>X3</f>
        <v>0</v>
      </c>
      <c r="S5">
        <v>7050</v>
      </c>
      <c r="T5" t="s">
        <v>28</v>
      </c>
      <c r="U5" s="5">
        <f>BN3</f>
        <v>0</v>
      </c>
      <c r="V5" s="5"/>
      <c r="X5" s="5">
        <f t="shared" ref="X5:AM27" si="9">IF($B5=X$2,$E5,0)</f>
        <v>0</v>
      </c>
      <c r="Y5" s="5">
        <f t="shared" si="3"/>
        <v>0</v>
      </c>
      <c r="Z5" s="5">
        <f t="shared" si="3"/>
        <v>0</v>
      </c>
      <c r="AA5" s="5">
        <f t="shared" si="3"/>
        <v>0</v>
      </c>
      <c r="AB5" s="5">
        <f t="shared" si="3"/>
        <v>0</v>
      </c>
      <c r="AC5" s="5">
        <f t="shared" si="3"/>
        <v>0</v>
      </c>
      <c r="AD5" s="5">
        <f t="shared" si="3"/>
        <v>0</v>
      </c>
      <c r="AE5" s="5">
        <f t="shared" si="3"/>
        <v>0</v>
      </c>
      <c r="AF5" s="5">
        <f t="shared" si="3"/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 t="shared" si="3"/>
        <v>0</v>
      </c>
      <c r="AK5" s="5">
        <f t="shared" si="3"/>
        <v>0</v>
      </c>
      <c r="AL5" s="5">
        <f t="shared" si="3"/>
        <v>0</v>
      </c>
      <c r="AM5" s="5">
        <f t="shared" si="3"/>
        <v>0</v>
      </c>
      <c r="AN5" s="5">
        <f t="shared" si="3"/>
        <v>0</v>
      </c>
      <c r="AO5" s="5">
        <f t="shared" si="3"/>
        <v>0</v>
      </c>
      <c r="AP5" s="5">
        <f t="shared" si="3"/>
        <v>0</v>
      </c>
      <c r="AQ5" s="5">
        <f t="shared" si="3"/>
        <v>0</v>
      </c>
      <c r="AR5" s="5">
        <f t="shared" si="3"/>
        <v>-12.29</v>
      </c>
      <c r="AS5" s="5">
        <f t="shared" si="3"/>
        <v>0</v>
      </c>
      <c r="AT5" s="5">
        <f t="shared" si="3"/>
        <v>0</v>
      </c>
      <c r="AU5" s="5">
        <f t="shared" si="3"/>
        <v>0</v>
      </c>
      <c r="AV5" s="5">
        <f t="shared" si="3"/>
        <v>0</v>
      </c>
      <c r="AW5" s="5">
        <f t="shared" si="3"/>
        <v>0</v>
      </c>
      <c r="AX5" s="5">
        <f t="shared" si="3"/>
        <v>0</v>
      </c>
      <c r="AY5" s="5">
        <f t="shared" si="3"/>
        <v>0</v>
      </c>
      <c r="AZ5" s="5">
        <f t="shared" si="3"/>
        <v>0</v>
      </c>
      <c r="BA5" s="5">
        <f t="shared" si="3"/>
        <v>0</v>
      </c>
      <c r="BB5" s="5">
        <f t="shared" si="3"/>
        <v>0</v>
      </c>
      <c r="BC5" s="5">
        <f t="shared" si="3"/>
        <v>0</v>
      </c>
      <c r="BD5" s="5">
        <f t="shared" si="3"/>
        <v>0</v>
      </c>
      <c r="BE5" s="5">
        <f t="shared" si="3"/>
        <v>0</v>
      </c>
      <c r="BF5" s="5">
        <f t="shared" si="3"/>
        <v>0</v>
      </c>
      <c r="BG5" s="5">
        <f t="shared" si="3"/>
        <v>0</v>
      </c>
      <c r="BH5" s="5">
        <f t="shared" si="3"/>
        <v>0</v>
      </c>
      <c r="BI5" s="5">
        <f t="shared" si="3"/>
        <v>0</v>
      </c>
      <c r="BJ5" s="5">
        <f t="shared" si="3"/>
        <v>0</v>
      </c>
      <c r="BK5" s="5">
        <f t="shared" si="3"/>
        <v>0</v>
      </c>
      <c r="BL5" s="5">
        <f t="shared" si="3"/>
        <v>0</v>
      </c>
      <c r="BM5" s="5">
        <f t="shared" si="3"/>
        <v>0</v>
      </c>
      <c r="BN5" s="5">
        <f t="shared" si="3"/>
        <v>0</v>
      </c>
      <c r="BO5" s="5">
        <f t="shared" si="3"/>
        <v>0</v>
      </c>
      <c r="BP5" s="5">
        <f t="shared" si="3"/>
        <v>0</v>
      </c>
      <c r="BQ5" s="5">
        <f t="shared" si="3"/>
        <v>0</v>
      </c>
      <c r="BR5" s="5">
        <f t="shared" si="3"/>
        <v>0</v>
      </c>
      <c r="BS5" s="5">
        <f t="shared" si="3"/>
        <v>0</v>
      </c>
      <c r="BT5" s="5">
        <f t="shared" si="3"/>
        <v>0</v>
      </c>
      <c r="BU5" s="5">
        <f t="shared" si="3"/>
        <v>0</v>
      </c>
      <c r="BV5" s="5">
        <f t="shared" si="3"/>
        <v>0</v>
      </c>
      <c r="BW5" s="5">
        <f t="shared" si="3"/>
        <v>0</v>
      </c>
      <c r="BX5" s="5">
        <f t="shared" si="3"/>
        <v>0</v>
      </c>
      <c r="BY5" s="5">
        <f t="shared" si="3"/>
        <v>0</v>
      </c>
      <c r="BZ5" s="5">
        <f t="shared" si="3"/>
        <v>0</v>
      </c>
      <c r="CA5" s="5">
        <f t="shared" si="3"/>
        <v>0</v>
      </c>
      <c r="CB5" s="5">
        <f t="shared" si="3"/>
        <v>0</v>
      </c>
      <c r="CC5" s="5">
        <f t="shared" si="3"/>
        <v>0</v>
      </c>
      <c r="CD5" s="5">
        <f t="shared" si="3"/>
        <v>0</v>
      </c>
      <c r="CE5" s="5">
        <f t="shared" si="3"/>
        <v>0</v>
      </c>
      <c r="CF5" s="5">
        <f t="shared" si="3"/>
        <v>0</v>
      </c>
      <c r="CG5" s="5">
        <f t="shared" si="3"/>
        <v>0</v>
      </c>
      <c r="CH5" s="5">
        <f t="shared" si="3"/>
        <v>0</v>
      </c>
      <c r="CI5" s="5">
        <f t="shared" si="3"/>
        <v>0</v>
      </c>
      <c r="CJ5" s="5">
        <f t="shared" si="3"/>
        <v>0</v>
      </c>
      <c r="CK5" s="5">
        <f t="shared" si="4"/>
        <v>0</v>
      </c>
      <c r="CL5" s="5">
        <f t="shared" si="4"/>
        <v>0</v>
      </c>
      <c r="CM5" s="5">
        <f t="shared" si="4"/>
        <v>0</v>
      </c>
    </row>
    <row r="6" spans="1:91">
      <c r="A6" s="28">
        <v>42753</v>
      </c>
      <c r="B6" s="19">
        <f>IF($C6="Muebles", 2160, IF($C6="Imagen",2161, IF($C6="Vaso sagrado",2160, IF($C6="Equipo de sonido",2162, IF($C6="Tasas sacramentales y otros diócesis",6010, IF($C6="Colaboración parroquial FSC",6011, IF($C6="Material para el culto",6020, IF($C6="Capilla y culto",6021, IF($C6="Obra apostólica",6030, IF($C6="Catecismo",6030, IF($C6="Campamento",6031, IF($C6="Fiesta",6031, IF($C6="Atención asistencial",6032, IF($C6="Otras actividades pastorales",6033, IF($C6="Alquiler",6210, IF($C6="Reparación ordinaria",6220, IF($C6="Útiles limpieza",6220, IF($C6="Reparación extraordinaria",6221, IF($C6="Prima seguro",6250, IF($C6="Agua",6280, IF($C6="Electricidad",6283, IF($C6="Combustible",6284, IF($C6="Material oficina",6290, IF($C6="Impresos",6290, IF($C6="Correo postal",6291, IF($C6="Teléfono y ADSL",6292, IF($C6="Desplazamiento y gastos de viaje",6294, IF($C6="Boletín",6295, IF($C6="Publicación",6295, IF($C6="Calendarios",6296, IF($C6="Lotería",6296, IF($C6="Rifa",6296, IF($C6="Tributo del estado",6310, IF($C6="Tributo local",6311, IF($C6="Honorarios sacerdote",6440, IF($C6="Estipendios Misas",6441, IF($C6="Honorarios personal seglar",6442, IF($C6="Seguridad social personal seglar",6443, IF($C6="Gratificaciones",6490, IF($C6="Intereses de préstamos",6690, IF($C6="Intereses",6691, IF($C6="Comisión bancaria",6691, IF($C6="Pago por préstamos",5550, IF($C6="Pago por adelantos", 5551,IF($C6="Servicio ministerial",7050, IF($C6="Aranceles mensuales",7050, IF($C6="Servicio sepulturas y nichos",7051, IF($C6="Publicación",7052, IF($C6="Otras actividades",7052, IF($C6="Estipendios Misas recibidos",7053, IF($C6="Arrendamiento casa parroquial",7520, IF($C6="Otros arrendamientos",7521, IF($C6="Comunicación de bienes de la diócesis",7420, IF($C6="Cuotas de fieles",7430, IF($C6="Aportación de comunidad parroquial",7430, IF($C6="Colecta",7440,IF($C6="Colectas",7440, IF($C6="Donativo no periódico",7450, IF($C6="Lampadarios",7450, IF($C6="Donativo Cofradía",7450, IF($C6="Otros ingresos",7590, IF($C6="Intereses de depósito",7690, IF($C6="Interés de inversión",7690, IF($C6="Intereses de cuenta de ahorro",7691, IF($C6="Adelanto",5551,"")))))))))))))))))))))))))))))))))))))))))))))))))))))))))))))))))</f>
        <v>7053</v>
      </c>
      <c r="C6" t="s">
        <v>29</v>
      </c>
      <c r="D6" t="s">
        <v>120</v>
      </c>
      <c r="E6" s="29">
        <v>300.51</v>
      </c>
      <c r="F6" s="30">
        <v>300.51</v>
      </c>
      <c r="G6" s="30"/>
      <c r="H6" s="28">
        <v>42753</v>
      </c>
      <c r="I6" s="34"/>
      <c r="J6" s="20">
        <f t="shared" si="5"/>
        <v>5788.22</v>
      </c>
      <c r="K6" s="20">
        <f t="shared" si="2"/>
        <v>500</v>
      </c>
      <c r="L6" s="20">
        <f t="shared" si="6"/>
        <v>50</v>
      </c>
      <c r="M6" s="20">
        <f t="shared" si="7"/>
        <v>6338.22</v>
      </c>
      <c r="N6" s="20">
        <f t="shared" si="8"/>
        <v>6338.22</v>
      </c>
      <c r="O6" s="5"/>
      <c r="P6" s="6">
        <v>2161</v>
      </c>
      <c r="Q6" t="s">
        <v>30</v>
      </c>
      <c r="R6" s="5">
        <f>Y3</f>
        <v>0</v>
      </c>
      <c r="S6">
        <v>7051</v>
      </c>
      <c r="T6" t="s">
        <v>31</v>
      </c>
      <c r="U6" s="5">
        <f>BO3</f>
        <v>0</v>
      </c>
      <c r="V6" s="5"/>
      <c r="X6" s="5">
        <f t="shared" si="9"/>
        <v>0</v>
      </c>
      <c r="Y6" s="5">
        <f t="shared" si="3"/>
        <v>0</v>
      </c>
      <c r="Z6" s="5">
        <f t="shared" si="3"/>
        <v>0</v>
      </c>
      <c r="AA6" s="5">
        <f t="shared" si="3"/>
        <v>0</v>
      </c>
      <c r="AB6" s="5">
        <f t="shared" si="3"/>
        <v>0</v>
      </c>
      <c r="AC6" s="5">
        <f t="shared" si="3"/>
        <v>0</v>
      </c>
      <c r="AD6" s="5">
        <f t="shared" si="3"/>
        <v>0</v>
      </c>
      <c r="AE6" s="5">
        <f t="shared" si="3"/>
        <v>0</v>
      </c>
      <c r="AF6" s="5">
        <f t="shared" si="3"/>
        <v>0</v>
      </c>
      <c r="AG6" s="5">
        <f t="shared" si="3"/>
        <v>0</v>
      </c>
      <c r="AH6" s="5">
        <f t="shared" si="3"/>
        <v>0</v>
      </c>
      <c r="AI6" s="5">
        <f t="shared" si="3"/>
        <v>0</v>
      </c>
      <c r="AJ6" s="5">
        <f t="shared" si="3"/>
        <v>0</v>
      </c>
      <c r="AK6" s="5">
        <f t="shared" si="3"/>
        <v>0</v>
      </c>
      <c r="AL6" s="5">
        <f t="shared" si="3"/>
        <v>0</v>
      </c>
      <c r="AM6" s="5">
        <f t="shared" si="3"/>
        <v>0</v>
      </c>
      <c r="AN6" s="5">
        <f t="shared" si="3"/>
        <v>0</v>
      </c>
      <c r="AO6" s="5">
        <f t="shared" si="3"/>
        <v>0</v>
      </c>
      <c r="AP6" s="5">
        <f t="shared" si="3"/>
        <v>0</v>
      </c>
      <c r="AQ6" s="5">
        <f t="shared" si="3"/>
        <v>0</v>
      </c>
      <c r="AR6" s="5">
        <f t="shared" si="3"/>
        <v>0</v>
      </c>
      <c r="AS6" s="5">
        <f t="shared" si="3"/>
        <v>0</v>
      </c>
      <c r="AT6" s="5">
        <f t="shared" si="3"/>
        <v>0</v>
      </c>
      <c r="AU6" s="5">
        <f t="shared" si="3"/>
        <v>0</v>
      </c>
      <c r="AV6" s="5">
        <f t="shared" si="3"/>
        <v>0</v>
      </c>
      <c r="AW6" s="5">
        <f t="shared" si="3"/>
        <v>0</v>
      </c>
      <c r="AX6" s="5">
        <f t="shared" si="3"/>
        <v>0</v>
      </c>
      <c r="AY6" s="5">
        <f t="shared" si="3"/>
        <v>0</v>
      </c>
      <c r="AZ6" s="5">
        <f t="shared" si="3"/>
        <v>0</v>
      </c>
      <c r="BA6" s="5">
        <f t="shared" si="3"/>
        <v>0</v>
      </c>
      <c r="BB6" s="5">
        <f t="shared" si="3"/>
        <v>0</v>
      </c>
      <c r="BC6" s="5">
        <f t="shared" si="3"/>
        <v>0</v>
      </c>
      <c r="BD6" s="5">
        <f t="shared" si="3"/>
        <v>0</v>
      </c>
      <c r="BE6" s="5">
        <f t="shared" si="3"/>
        <v>0</v>
      </c>
      <c r="BF6" s="5">
        <f t="shared" si="3"/>
        <v>0</v>
      </c>
      <c r="BG6" s="5">
        <f t="shared" si="3"/>
        <v>0</v>
      </c>
      <c r="BH6" s="5">
        <f t="shared" si="3"/>
        <v>0</v>
      </c>
      <c r="BI6" s="5">
        <f t="shared" si="3"/>
        <v>0</v>
      </c>
      <c r="BJ6" s="5">
        <f t="shared" si="3"/>
        <v>0</v>
      </c>
      <c r="BK6" s="5">
        <f t="shared" si="3"/>
        <v>0</v>
      </c>
      <c r="BL6" s="5">
        <f t="shared" si="3"/>
        <v>0</v>
      </c>
      <c r="BM6" s="5">
        <f t="shared" si="3"/>
        <v>0</v>
      </c>
      <c r="BN6" s="5">
        <f t="shared" si="3"/>
        <v>0</v>
      </c>
      <c r="BO6" s="5">
        <f t="shared" si="3"/>
        <v>0</v>
      </c>
      <c r="BP6" s="5">
        <f t="shared" si="3"/>
        <v>0</v>
      </c>
      <c r="BQ6" s="5">
        <f t="shared" si="3"/>
        <v>300.51</v>
      </c>
      <c r="BR6" s="5">
        <f t="shared" si="3"/>
        <v>0</v>
      </c>
      <c r="BS6" s="5">
        <f t="shared" si="3"/>
        <v>0</v>
      </c>
      <c r="BT6" s="5">
        <f t="shared" si="3"/>
        <v>0</v>
      </c>
      <c r="BU6" s="5">
        <f t="shared" si="3"/>
        <v>0</v>
      </c>
      <c r="BV6" s="5">
        <f t="shared" si="3"/>
        <v>0</v>
      </c>
      <c r="BW6" s="5">
        <f t="shared" si="3"/>
        <v>0</v>
      </c>
      <c r="BX6" s="5">
        <f t="shared" si="3"/>
        <v>0</v>
      </c>
      <c r="BY6" s="5">
        <f t="shared" si="3"/>
        <v>0</v>
      </c>
      <c r="BZ6" s="5">
        <f t="shared" si="3"/>
        <v>0</v>
      </c>
      <c r="CA6" s="5">
        <f t="shared" si="3"/>
        <v>0</v>
      </c>
      <c r="CB6" s="5">
        <f t="shared" si="3"/>
        <v>0</v>
      </c>
      <c r="CC6" s="5">
        <f t="shared" si="3"/>
        <v>0</v>
      </c>
      <c r="CD6" s="5">
        <f t="shared" si="3"/>
        <v>0</v>
      </c>
      <c r="CE6" s="5">
        <f t="shared" si="3"/>
        <v>0</v>
      </c>
      <c r="CF6" s="5">
        <f t="shared" si="3"/>
        <v>0</v>
      </c>
      <c r="CG6" s="5">
        <f t="shared" si="3"/>
        <v>0</v>
      </c>
      <c r="CH6" s="5">
        <f t="shared" si="3"/>
        <v>0</v>
      </c>
      <c r="CI6" s="5">
        <f t="shared" si="3"/>
        <v>0</v>
      </c>
      <c r="CJ6" s="5">
        <f t="shared" si="3"/>
        <v>0</v>
      </c>
      <c r="CK6" s="5">
        <f t="shared" si="4"/>
        <v>0</v>
      </c>
      <c r="CL6" s="5">
        <f t="shared" si="4"/>
        <v>0</v>
      </c>
      <c r="CM6" s="5">
        <f t="shared" si="4"/>
        <v>0</v>
      </c>
    </row>
    <row r="7" spans="1:91">
      <c r="A7" s="28">
        <v>42754</v>
      </c>
      <c r="B7" s="19">
        <f t="shared" ref="B7:B24" si="10">IF($C7="Muebles", 2160, IF($C7="Imagen",2161, IF($C7="Vaso sagrado",2160, IF($C7="Equipo de sonido",2162, IF($C7="Tasas sacramentales y otros diócesis",6010, IF($C7="Colaboración parroquial FSC",6011, IF($C7="Material para el culto",6020, IF($C7="Capilla y culto",6021, IF($C7="Obra apostólica",6030, IF($C7="Catecismo",6030, IF($C7="Campamento",6031, IF($C7="Fiesta",6031, IF($C7="Atención asistencial",6032, IF($C7="Otras actividades pastorales",6033, IF($C7="Alquiler",6210, IF($C7="Reparación ordinaria",6220, IF($C7="Útiles limpieza",6220, IF($C7="Reparación extraordinaria",6221, IF($C7="Prima seguro",6250, IF($C7="Agua",6280, IF($C7="Electricidad",6283, IF($C7="Combustible",6284, IF($C7="Material oficina",6290, IF($C7="Impresos",6290, IF($C7="Correo postal",6291, IF($C7="Teléfono y ADSL",6292, IF($C7="Desplazamiento y gastos de viaje",6294, IF($C7="Boletín",6295, IF($C7="Publicación",6295, IF($C7="Calendarios",6296, IF($C7="Lotería",6296, IF($C7="Rifa",6296, IF($C7="Tributo del estado",6310, IF($C7="Tributo local",6311, IF($C7="Honorarios sacerdote",6440, IF($C7="Estipendios Misas",6441, IF($C7="Honorarios personal seglar",6442, IF($C7="Seguridad social personal seglar",6443, IF($C7="Gratificaciones",6490, IF($C7="Intereses de préstamos",6690, IF($C7="Intereses",6691, IF($C7="Comisión bancaria",6691, IF($C7="Pago por préstamos",5550, IF($C7="Pago por adelantos", 5551,IF($C7="Servicio ministerial",7050, IF($C7="Aranceles mensuales",7050, IF($C7="Servicio sepulturas y nichos",7051, IF($C7="Publicación",7052, IF($C7="Otras actividades",7052, IF($C7="Estipendios Misas recibidos",7053, IF($C7="Arrendamiento casa parroquial",7520, IF($C7="Otros arrendamientos",7521, IF($C7="Comunicación de bienes de la diócesis",7420, IF($C7="Cuotas de fieles",7430, IF($C7="Aportación de comunidad parroquial",7430, IF($C7="Colecta",7440,IF($C7="Colectas",7440, IF($C7="Donativo no periódico",7450, IF($C7="Lampadarios",7450, IF($C7="Donativo Cofradía",7450, IF($C7="Otros ingresos",7590, IF($C7="Intereses de depósito",7690, IF($C7="Interés de inversión",7690, IF($C7="Intereses de cuenta de ahorro",7691, IF($C7="Adelanto",5551,"")))))))))))))))))))))))))))))))))))))))))))))))))))))))))))))))))</f>
        <v>6292</v>
      </c>
      <c r="C7" t="s">
        <v>25</v>
      </c>
      <c r="D7" t="s">
        <v>32</v>
      </c>
      <c r="E7" s="29">
        <v>-72.459999999999994</v>
      </c>
      <c r="F7" s="30">
        <v>-72.459999999999994</v>
      </c>
      <c r="G7" s="30"/>
      <c r="H7" s="28">
        <v>42754</v>
      </c>
      <c r="J7" s="20">
        <f t="shared" si="5"/>
        <v>5715.76</v>
      </c>
      <c r="K7" s="20">
        <f t="shared" si="2"/>
        <v>500</v>
      </c>
      <c r="L7" s="20">
        <f t="shared" si="6"/>
        <v>50</v>
      </c>
      <c r="M7" s="20">
        <f t="shared" si="7"/>
        <v>6265.76</v>
      </c>
      <c r="N7" s="20">
        <f t="shared" si="8"/>
        <v>6265.76</v>
      </c>
      <c r="O7" s="5"/>
      <c r="P7" s="6">
        <v>2162</v>
      </c>
      <c r="Q7" t="s">
        <v>33</v>
      </c>
      <c r="R7" s="5">
        <f>Z3</f>
        <v>0</v>
      </c>
      <c r="S7">
        <v>7052</v>
      </c>
      <c r="T7" t="s">
        <v>34</v>
      </c>
      <c r="U7" s="5">
        <f>BP3</f>
        <v>0</v>
      </c>
      <c r="V7" s="5"/>
      <c r="X7" s="5">
        <f t="shared" si="9"/>
        <v>0</v>
      </c>
      <c r="Y7" s="5">
        <f t="shared" si="3"/>
        <v>0</v>
      </c>
      <c r="Z7" s="5">
        <f t="shared" si="3"/>
        <v>0</v>
      </c>
      <c r="AA7" s="5">
        <f t="shared" si="3"/>
        <v>0</v>
      </c>
      <c r="AB7" s="5">
        <f t="shared" si="3"/>
        <v>0</v>
      </c>
      <c r="AC7" s="5">
        <f t="shared" si="3"/>
        <v>0</v>
      </c>
      <c r="AD7" s="5">
        <f t="shared" si="3"/>
        <v>0</v>
      </c>
      <c r="AE7" s="5">
        <f t="shared" si="3"/>
        <v>0</v>
      </c>
      <c r="AF7" s="5">
        <f t="shared" si="3"/>
        <v>0</v>
      </c>
      <c r="AG7" s="5">
        <f t="shared" si="3"/>
        <v>0</v>
      </c>
      <c r="AH7" s="5">
        <f t="shared" si="3"/>
        <v>0</v>
      </c>
      <c r="AI7" s="5">
        <f t="shared" si="3"/>
        <v>0</v>
      </c>
      <c r="AJ7" s="5">
        <f t="shared" si="3"/>
        <v>0</v>
      </c>
      <c r="AK7" s="5">
        <f t="shared" si="3"/>
        <v>0</v>
      </c>
      <c r="AL7" s="5">
        <f t="shared" si="3"/>
        <v>0</v>
      </c>
      <c r="AM7" s="5">
        <f t="shared" si="3"/>
        <v>0</v>
      </c>
      <c r="AN7" s="5">
        <f t="shared" si="3"/>
        <v>0</v>
      </c>
      <c r="AO7" s="5">
        <f t="shared" si="3"/>
        <v>0</v>
      </c>
      <c r="AP7" s="5">
        <f t="shared" si="3"/>
        <v>0</v>
      </c>
      <c r="AQ7" s="5">
        <f t="shared" si="3"/>
        <v>0</v>
      </c>
      <c r="AR7" s="5">
        <f t="shared" si="3"/>
        <v>-72.459999999999994</v>
      </c>
      <c r="AS7" s="5">
        <f t="shared" si="3"/>
        <v>0</v>
      </c>
      <c r="AT7" s="5">
        <f t="shared" si="3"/>
        <v>0</v>
      </c>
      <c r="AU7" s="5">
        <f t="shared" si="3"/>
        <v>0</v>
      </c>
      <c r="AV7" s="5">
        <f t="shared" si="3"/>
        <v>0</v>
      </c>
      <c r="AW7" s="5">
        <f t="shared" si="3"/>
        <v>0</v>
      </c>
      <c r="AX7" s="5">
        <f t="shared" si="3"/>
        <v>0</v>
      </c>
      <c r="AY7" s="5">
        <f t="shared" si="3"/>
        <v>0</v>
      </c>
      <c r="AZ7" s="5">
        <f t="shared" si="3"/>
        <v>0</v>
      </c>
      <c r="BA7" s="5">
        <f t="shared" si="3"/>
        <v>0</v>
      </c>
      <c r="BB7" s="5">
        <f t="shared" si="3"/>
        <v>0</v>
      </c>
      <c r="BC7" s="5">
        <f t="shared" si="3"/>
        <v>0</v>
      </c>
      <c r="BD7" s="5">
        <f t="shared" si="3"/>
        <v>0</v>
      </c>
      <c r="BE7" s="5">
        <f t="shared" si="3"/>
        <v>0</v>
      </c>
      <c r="BF7" s="5">
        <f t="shared" si="3"/>
        <v>0</v>
      </c>
      <c r="BG7" s="5">
        <f t="shared" si="3"/>
        <v>0</v>
      </c>
      <c r="BH7" s="5">
        <f t="shared" si="3"/>
        <v>0</v>
      </c>
      <c r="BI7" s="5">
        <f t="shared" si="3"/>
        <v>0</v>
      </c>
      <c r="BJ7" s="5">
        <f t="shared" si="3"/>
        <v>0</v>
      </c>
      <c r="BK7" s="5">
        <f t="shared" si="3"/>
        <v>0</v>
      </c>
      <c r="BL7" s="5">
        <f t="shared" si="3"/>
        <v>0</v>
      </c>
      <c r="BM7" s="5">
        <f t="shared" si="3"/>
        <v>0</v>
      </c>
      <c r="BN7" s="5">
        <f t="shared" si="3"/>
        <v>0</v>
      </c>
      <c r="BO7" s="5">
        <f t="shared" si="3"/>
        <v>0</v>
      </c>
      <c r="BP7" s="5">
        <f t="shared" si="3"/>
        <v>0</v>
      </c>
      <c r="BQ7" s="5">
        <f t="shared" si="3"/>
        <v>0</v>
      </c>
      <c r="BR7" s="5">
        <f t="shared" si="3"/>
        <v>0</v>
      </c>
      <c r="BS7" s="5">
        <f t="shared" si="3"/>
        <v>0</v>
      </c>
      <c r="BT7" s="5">
        <f t="shared" si="3"/>
        <v>0</v>
      </c>
      <c r="BU7" s="5">
        <f t="shared" si="3"/>
        <v>0</v>
      </c>
      <c r="BV7" s="5">
        <f t="shared" si="3"/>
        <v>0</v>
      </c>
      <c r="BW7" s="5">
        <f t="shared" si="3"/>
        <v>0</v>
      </c>
      <c r="BX7" s="5">
        <f t="shared" si="3"/>
        <v>0</v>
      </c>
      <c r="BY7" s="5">
        <f t="shared" si="3"/>
        <v>0</v>
      </c>
      <c r="BZ7" s="5">
        <f t="shared" si="3"/>
        <v>0</v>
      </c>
      <c r="CA7" s="5">
        <f t="shared" si="3"/>
        <v>0</v>
      </c>
      <c r="CB7" s="5">
        <f t="shared" si="3"/>
        <v>0</v>
      </c>
      <c r="CC7" s="5">
        <f t="shared" si="3"/>
        <v>0</v>
      </c>
      <c r="CD7" s="5">
        <f t="shared" si="3"/>
        <v>0</v>
      </c>
      <c r="CE7" s="5">
        <f t="shared" si="3"/>
        <v>0</v>
      </c>
      <c r="CF7" s="5">
        <f t="shared" si="3"/>
        <v>0</v>
      </c>
      <c r="CG7" s="5">
        <f t="shared" si="3"/>
        <v>0</v>
      </c>
      <c r="CH7" s="5">
        <f t="shared" si="3"/>
        <v>0</v>
      </c>
      <c r="CI7" s="5">
        <f t="shared" si="3"/>
        <v>0</v>
      </c>
      <c r="CJ7" s="5">
        <f t="shared" ref="Y7:CJ11" si="11">IF($B7=CJ$2,$E7,0)</f>
        <v>0</v>
      </c>
      <c r="CK7" s="5">
        <f t="shared" si="4"/>
        <v>0</v>
      </c>
      <c r="CL7" s="5">
        <f t="shared" si="4"/>
        <v>0</v>
      </c>
      <c r="CM7" s="5">
        <f t="shared" si="4"/>
        <v>0</v>
      </c>
    </row>
    <row r="8" spans="1:91">
      <c r="A8" s="28">
        <v>42755</v>
      </c>
      <c r="B8" s="19">
        <f t="shared" si="10"/>
        <v>7450</v>
      </c>
      <c r="C8" t="s">
        <v>35</v>
      </c>
      <c r="D8" t="s">
        <v>124</v>
      </c>
      <c r="E8" s="29">
        <v>600</v>
      </c>
      <c r="F8" s="30">
        <v>600</v>
      </c>
      <c r="G8" s="30"/>
      <c r="H8" s="28">
        <v>42762</v>
      </c>
      <c r="J8" s="20">
        <f t="shared" si="5"/>
        <v>6315.76</v>
      </c>
      <c r="K8" s="20">
        <f t="shared" si="2"/>
        <v>500</v>
      </c>
      <c r="L8" s="20">
        <f t="shared" si="6"/>
        <v>50</v>
      </c>
      <c r="M8" s="20">
        <f t="shared" si="7"/>
        <v>6865.76</v>
      </c>
      <c r="N8" s="20">
        <f t="shared" si="8"/>
        <v>6865.76</v>
      </c>
      <c r="O8" s="5"/>
      <c r="P8" s="32">
        <v>601</v>
      </c>
      <c r="Q8" s="33" t="s">
        <v>36</v>
      </c>
      <c r="R8" s="5"/>
      <c r="S8">
        <v>7053</v>
      </c>
      <c r="T8" t="s">
        <v>37</v>
      </c>
      <c r="U8" s="5">
        <f>BQ3</f>
        <v>300.51</v>
      </c>
      <c r="V8" s="5"/>
      <c r="X8" s="5">
        <f t="shared" si="9"/>
        <v>0</v>
      </c>
      <c r="Y8" s="5">
        <f t="shared" si="11"/>
        <v>0</v>
      </c>
      <c r="Z8" s="5">
        <f t="shared" si="11"/>
        <v>0</v>
      </c>
      <c r="AA8" s="5">
        <f t="shared" si="11"/>
        <v>0</v>
      </c>
      <c r="AB8" s="5">
        <f t="shared" si="11"/>
        <v>0</v>
      </c>
      <c r="AC8" s="5">
        <f t="shared" si="11"/>
        <v>0</v>
      </c>
      <c r="AD8" s="5">
        <f t="shared" si="11"/>
        <v>0</v>
      </c>
      <c r="AE8" s="5">
        <f t="shared" si="11"/>
        <v>0</v>
      </c>
      <c r="AF8" s="5">
        <f t="shared" si="11"/>
        <v>0</v>
      </c>
      <c r="AG8" s="5">
        <f t="shared" si="11"/>
        <v>0</v>
      </c>
      <c r="AH8" s="5">
        <f t="shared" si="11"/>
        <v>0</v>
      </c>
      <c r="AI8" s="5">
        <f t="shared" si="11"/>
        <v>0</v>
      </c>
      <c r="AJ8" s="5">
        <f t="shared" si="11"/>
        <v>0</v>
      </c>
      <c r="AK8" s="5">
        <f t="shared" si="11"/>
        <v>0</v>
      </c>
      <c r="AL8" s="5">
        <f t="shared" si="11"/>
        <v>0</v>
      </c>
      <c r="AM8" s="5">
        <f t="shared" si="11"/>
        <v>0</v>
      </c>
      <c r="AN8" s="5">
        <f t="shared" si="11"/>
        <v>0</v>
      </c>
      <c r="AO8" s="5">
        <f t="shared" si="11"/>
        <v>0</v>
      </c>
      <c r="AP8" s="5">
        <f t="shared" si="11"/>
        <v>0</v>
      </c>
      <c r="AQ8" s="5">
        <f t="shared" si="11"/>
        <v>0</v>
      </c>
      <c r="AR8" s="5">
        <f t="shared" si="11"/>
        <v>0</v>
      </c>
      <c r="AS8" s="5">
        <f t="shared" si="11"/>
        <v>0</v>
      </c>
      <c r="AT8" s="5">
        <f t="shared" si="11"/>
        <v>0</v>
      </c>
      <c r="AU8" s="5">
        <f t="shared" si="11"/>
        <v>0</v>
      </c>
      <c r="AV8" s="5">
        <f t="shared" si="11"/>
        <v>0</v>
      </c>
      <c r="AW8" s="5">
        <f t="shared" si="11"/>
        <v>0</v>
      </c>
      <c r="AX8" s="5">
        <f t="shared" si="11"/>
        <v>0</v>
      </c>
      <c r="AY8" s="5">
        <f t="shared" si="11"/>
        <v>0</v>
      </c>
      <c r="AZ8" s="5">
        <f t="shared" si="11"/>
        <v>0</v>
      </c>
      <c r="BA8" s="5">
        <f t="shared" si="11"/>
        <v>0</v>
      </c>
      <c r="BB8" s="5">
        <f t="shared" si="11"/>
        <v>0</v>
      </c>
      <c r="BC8" s="5">
        <f t="shared" si="11"/>
        <v>0</v>
      </c>
      <c r="BD8" s="5">
        <f t="shared" si="11"/>
        <v>0</v>
      </c>
      <c r="BE8" s="5">
        <f t="shared" si="11"/>
        <v>0</v>
      </c>
      <c r="BF8" s="5">
        <f t="shared" si="11"/>
        <v>0</v>
      </c>
      <c r="BG8" s="5">
        <f t="shared" si="11"/>
        <v>0</v>
      </c>
      <c r="BH8" s="5">
        <f t="shared" si="11"/>
        <v>0</v>
      </c>
      <c r="BI8" s="5">
        <f t="shared" si="11"/>
        <v>0</v>
      </c>
      <c r="BJ8" s="5">
        <f t="shared" si="11"/>
        <v>0</v>
      </c>
      <c r="BK8" s="5">
        <f t="shared" si="11"/>
        <v>0</v>
      </c>
      <c r="BL8" s="5">
        <f t="shared" si="11"/>
        <v>0</v>
      </c>
      <c r="BM8" s="5">
        <f t="shared" si="11"/>
        <v>0</v>
      </c>
      <c r="BN8" s="5">
        <f t="shared" si="11"/>
        <v>0</v>
      </c>
      <c r="BO8" s="5">
        <f t="shared" si="11"/>
        <v>0</v>
      </c>
      <c r="BP8" s="5">
        <f t="shared" si="11"/>
        <v>0</v>
      </c>
      <c r="BQ8" s="5">
        <f t="shared" si="11"/>
        <v>0</v>
      </c>
      <c r="BR8" s="5">
        <f t="shared" si="11"/>
        <v>0</v>
      </c>
      <c r="BS8" s="5">
        <f t="shared" si="11"/>
        <v>0</v>
      </c>
      <c r="BT8" s="5">
        <f t="shared" si="11"/>
        <v>0</v>
      </c>
      <c r="BU8" s="5">
        <f t="shared" si="11"/>
        <v>0</v>
      </c>
      <c r="BV8" s="5">
        <f t="shared" si="11"/>
        <v>0</v>
      </c>
      <c r="BW8" s="5">
        <f t="shared" si="11"/>
        <v>0</v>
      </c>
      <c r="BX8" s="5">
        <f t="shared" si="11"/>
        <v>600</v>
      </c>
      <c r="BY8" s="5">
        <f t="shared" si="11"/>
        <v>0</v>
      </c>
      <c r="BZ8" s="5">
        <f t="shared" si="11"/>
        <v>0</v>
      </c>
      <c r="CA8" s="5">
        <f t="shared" si="11"/>
        <v>0</v>
      </c>
      <c r="CB8" s="5">
        <f t="shared" si="11"/>
        <v>0</v>
      </c>
      <c r="CC8" s="5">
        <f t="shared" si="11"/>
        <v>0</v>
      </c>
      <c r="CD8" s="5">
        <f t="shared" si="11"/>
        <v>0</v>
      </c>
      <c r="CE8" s="5">
        <f t="shared" si="11"/>
        <v>0</v>
      </c>
      <c r="CF8" s="5">
        <f t="shared" si="11"/>
        <v>0</v>
      </c>
      <c r="CG8" s="5">
        <f t="shared" si="11"/>
        <v>0</v>
      </c>
      <c r="CH8" s="5">
        <f t="shared" si="11"/>
        <v>0</v>
      </c>
      <c r="CI8" s="5">
        <f t="shared" si="11"/>
        <v>0</v>
      </c>
      <c r="CJ8" s="5">
        <f t="shared" si="11"/>
        <v>0</v>
      </c>
      <c r="CK8" s="5">
        <f t="shared" si="4"/>
        <v>0</v>
      </c>
      <c r="CL8" s="5">
        <f t="shared" si="4"/>
        <v>0</v>
      </c>
      <c r="CM8" s="5">
        <f t="shared" si="4"/>
        <v>0</v>
      </c>
    </row>
    <row r="9" spans="1:91">
      <c r="A9" s="28">
        <v>42755</v>
      </c>
      <c r="B9" s="19">
        <f t="shared" si="10"/>
        <v>6691</v>
      </c>
      <c r="C9" t="s">
        <v>38</v>
      </c>
      <c r="D9" t="s">
        <v>121</v>
      </c>
      <c r="E9" s="29">
        <v>-16</v>
      </c>
      <c r="F9" s="30">
        <v>-16</v>
      </c>
      <c r="G9" s="30"/>
      <c r="H9" s="28">
        <v>42762</v>
      </c>
      <c r="J9" s="20">
        <f t="shared" si="5"/>
        <v>6299.76</v>
      </c>
      <c r="K9" s="20">
        <f t="shared" si="2"/>
        <v>500</v>
      </c>
      <c r="L9" s="20">
        <f t="shared" si="6"/>
        <v>50</v>
      </c>
      <c r="M9" s="20">
        <f t="shared" si="7"/>
        <v>6849.76</v>
      </c>
      <c r="N9" s="20">
        <f t="shared" si="8"/>
        <v>6849.76</v>
      </c>
      <c r="O9" s="5"/>
      <c r="P9" s="6">
        <v>6010</v>
      </c>
      <c r="Q9" t="s">
        <v>39</v>
      </c>
      <c r="R9" s="5">
        <f>AA3</f>
        <v>0</v>
      </c>
      <c r="S9" s="33">
        <v>752</v>
      </c>
      <c r="T9" s="33" t="s">
        <v>40</v>
      </c>
      <c r="V9" s="5"/>
      <c r="X9" s="5">
        <f t="shared" si="9"/>
        <v>0</v>
      </c>
      <c r="Y9" s="5">
        <f t="shared" si="11"/>
        <v>0</v>
      </c>
      <c r="Z9" s="5">
        <f t="shared" si="11"/>
        <v>0</v>
      </c>
      <c r="AA9" s="5">
        <f t="shared" si="11"/>
        <v>0</v>
      </c>
      <c r="AB9" s="5">
        <f t="shared" si="11"/>
        <v>0</v>
      </c>
      <c r="AC9" s="5">
        <f t="shared" si="11"/>
        <v>0</v>
      </c>
      <c r="AD9" s="5">
        <f t="shared" si="11"/>
        <v>0</v>
      </c>
      <c r="AE9" s="5">
        <f t="shared" si="11"/>
        <v>0</v>
      </c>
      <c r="AF9" s="5">
        <f t="shared" si="11"/>
        <v>0</v>
      </c>
      <c r="AG9" s="5">
        <f t="shared" si="11"/>
        <v>0</v>
      </c>
      <c r="AH9" s="5">
        <f t="shared" si="11"/>
        <v>0</v>
      </c>
      <c r="AI9" s="5">
        <f t="shared" si="11"/>
        <v>0</v>
      </c>
      <c r="AJ9" s="5">
        <f t="shared" si="11"/>
        <v>0</v>
      </c>
      <c r="AK9" s="5">
        <f t="shared" si="11"/>
        <v>0</v>
      </c>
      <c r="AL9" s="5">
        <f t="shared" si="11"/>
        <v>0</v>
      </c>
      <c r="AM9" s="5">
        <f t="shared" si="11"/>
        <v>0</v>
      </c>
      <c r="AN9" s="5">
        <f t="shared" si="11"/>
        <v>0</v>
      </c>
      <c r="AO9" s="5">
        <f t="shared" si="11"/>
        <v>0</v>
      </c>
      <c r="AP9" s="5">
        <f t="shared" si="11"/>
        <v>0</v>
      </c>
      <c r="AQ9" s="5">
        <f t="shared" si="11"/>
        <v>0</v>
      </c>
      <c r="AR9" s="5">
        <f t="shared" si="11"/>
        <v>0</v>
      </c>
      <c r="AS9" s="5">
        <f t="shared" si="11"/>
        <v>0</v>
      </c>
      <c r="AT9" s="5">
        <f t="shared" si="11"/>
        <v>0</v>
      </c>
      <c r="AU9" s="5">
        <f t="shared" si="11"/>
        <v>0</v>
      </c>
      <c r="AV9" s="5">
        <f t="shared" si="11"/>
        <v>0</v>
      </c>
      <c r="AW9" s="5">
        <f t="shared" si="11"/>
        <v>0</v>
      </c>
      <c r="AX9" s="5">
        <f t="shared" si="11"/>
        <v>0</v>
      </c>
      <c r="AY9" s="5">
        <f t="shared" si="11"/>
        <v>0</v>
      </c>
      <c r="AZ9" s="5">
        <f t="shared" si="11"/>
        <v>0</v>
      </c>
      <c r="BA9" s="5">
        <f t="shared" si="11"/>
        <v>0</v>
      </c>
      <c r="BB9" s="5">
        <f t="shared" si="11"/>
        <v>0</v>
      </c>
      <c r="BC9" s="5">
        <f t="shared" si="11"/>
        <v>0</v>
      </c>
      <c r="BD9" s="5">
        <f t="shared" si="11"/>
        <v>-16</v>
      </c>
      <c r="BE9" s="5">
        <f t="shared" si="11"/>
        <v>0</v>
      </c>
      <c r="BF9" s="5">
        <f t="shared" si="11"/>
        <v>0</v>
      </c>
      <c r="BG9" s="5">
        <f t="shared" si="11"/>
        <v>0</v>
      </c>
      <c r="BH9" s="5">
        <f t="shared" si="11"/>
        <v>0</v>
      </c>
      <c r="BI9" s="5">
        <f t="shared" si="11"/>
        <v>0</v>
      </c>
      <c r="BJ9" s="5">
        <f t="shared" si="11"/>
        <v>0</v>
      </c>
      <c r="BK9" s="5">
        <f t="shared" si="11"/>
        <v>0</v>
      </c>
      <c r="BL9" s="5">
        <f t="shared" si="11"/>
        <v>0</v>
      </c>
      <c r="BM9" s="5">
        <f t="shared" si="11"/>
        <v>0</v>
      </c>
      <c r="BN9" s="5">
        <f t="shared" si="11"/>
        <v>0</v>
      </c>
      <c r="BO9" s="5">
        <f t="shared" si="11"/>
        <v>0</v>
      </c>
      <c r="BP9" s="5">
        <f t="shared" si="11"/>
        <v>0</v>
      </c>
      <c r="BQ9" s="5">
        <f t="shared" si="11"/>
        <v>0</v>
      </c>
      <c r="BR9" s="5">
        <f t="shared" si="11"/>
        <v>0</v>
      </c>
      <c r="BS9" s="5">
        <f t="shared" si="11"/>
        <v>0</v>
      </c>
      <c r="BT9" s="5">
        <f t="shared" si="11"/>
        <v>0</v>
      </c>
      <c r="BU9" s="5">
        <f t="shared" si="11"/>
        <v>0</v>
      </c>
      <c r="BV9" s="5">
        <f t="shared" si="11"/>
        <v>0</v>
      </c>
      <c r="BW9" s="5">
        <f t="shared" si="11"/>
        <v>0</v>
      </c>
      <c r="BX9" s="5">
        <f t="shared" si="11"/>
        <v>0</v>
      </c>
      <c r="BY9" s="5">
        <f t="shared" si="11"/>
        <v>0</v>
      </c>
      <c r="BZ9" s="5">
        <f t="shared" si="11"/>
        <v>0</v>
      </c>
      <c r="CA9" s="5">
        <f t="shared" si="11"/>
        <v>0</v>
      </c>
      <c r="CB9" s="5">
        <f t="shared" si="11"/>
        <v>0</v>
      </c>
      <c r="CC9" s="5">
        <f t="shared" si="11"/>
        <v>0</v>
      </c>
      <c r="CD9" s="5">
        <f t="shared" si="11"/>
        <v>0</v>
      </c>
      <c r="CE9" s="5">
        <f t="shared" si="11"/>
        <v>0</v>
      </c>
      <c r="CF9" s="5">
        <f t="shared" si="11"/>
        <v>0</v>
      </c>
      <c r="CG9" s="5">
        <f t="shared" si="11"/>
        <v>0</v>
      </c>
      <c r="CH9" s="5">
        <f t="shared" si="11"/>
        <v>0</v>
      </c>
      <c r="CI9" s="5">
        <f t="shared" si="11"/>
        <v>0</v>
      </c>
      <c r="CJ9" s="5">
        <f t="shared" si="11"/>
        <v>0</v>
      </c>
      <c r="CK9" s="5">
        <f t="shared" si="4"/>
        <v>0</v>
      </c>
      <c r="CL9" s="5">
        <f t="shared" si="4"/>
        <v>0</v>
      </c>
      <c r="CM9" s="5">
        <f t="shared" si="4"/>
        <v>0</v>
      </c>
    </row>
    <row r="10" spans="1:91">
      <c r="A10" s="28">
        <v>42736</v>
      </c>
      <c r="B10" s="19">
        <f t="shared" si="10"/>
        <v>7440</v>
      </c>
      <c r="C10" t="s">
        <v>41</v>
      </c>
      <c r="E10" s="29">
        <v>40</v>
      </c>
      <c r="F10" s="30"/>
      <c r="G10" s="30"/>
      <c r="J10" s="20">
        <f t="shared" si="5"/>
        <v>6299.76</v>
      </c>
      <c r="K10" s="20">
        <f t="shared" si="2"/>
        <v>500</v>
      </c>
      <c r="L10" s="20">
        <f t="shared" si="6"/>
        <v>50</v>
      </c>
      <c r="M10" s="20">
        <f t="shared" si="7"/>
        <v>6849.76</v>
      </c>
      <c r="N10" s="20">
        <f t="shared" si="8"/>
        <v>6849.76</v>
      </c>
      <c r="O10" s="5"/>
      <c r="P10" s="6">
        <v>6011</v>
      </c>
      <c r="Q10" t="s">
        <v>42</v>
      </c>
      <c r="R10" s="5">
        <f>AB3</f>
        <v>0</v>
      </c>
      <c r="S10">
        <v>7520</v>
      </c>
      <c r="T10" t="s">
        <v>43</v>
      </c>
      <c r="U10" s="5">
        <f>BR3</f>
        <v>0</v>
      </c>
      <c r="V10" s="5"/>
      <c r="X10" s="5">
        <f t="shared" si="9"/>
        <v>0</v>
      </c>
      <c r="Y10" s="5">
        <f t="shared" si="11"/>
        <v>0</v>
      </c>
      <c r="Z10" s="5">
        <f t="shared" si="11"/>
        <v>0</v>
      </c>
      <c r="AA10" s="5">
        <f t="shared" si="11"/>
        <v>0</v>
      </c>
      <c r="AB10" s="5">
        <f t="shared" si="11"/>
        <v>0</v>
      </c>
      <c r="AC10" s="5">
        <f t="shared" si="11"/>
        <v>0</v>
      </c>
      <c r="AD10" s="5">
        <f t="shared" si="11"/>
        <v>0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5">
        <f t="shared" si="11"/>
        <v>0</v>
      </c>
      <c r="AJ10" s="5">
        <f t="shared" si="11"/>
        <v>0</v>
      </c>
      <c r="AK10" s="5">
        <f t="shared" si="11"/>
        <v>0</v>
      </c>
      <c r="AL10" s="5">
        <f t="shared" si="11"/>
        <v>0</v>
      </c>
      <c r="AM10" s="5">
        <f t="shared" si="11"/>
        <v>0</v>
      </c>
      <c r="AN10" s="5">
        <f t="shared" si="11"/>
        <v>0</v>
      </c>
      <c r="AO10" s="5">
        <f t="shared" si="11"/>
        <v>0</v>
      </c>
      <c r="AP10" s="5">
        <f t="shared" si="11"/>
        <v>0</v>
      </c>
      <c r="AQ10" s="5">
        <f t="shared" si="11"/>
        <v>0</v>
      </c>
      <c r="AR10" s="5">
        <f t="shared" si="11"/>
        <v>0</v>
      </c>
      <c r="AS10" s="5">
        <f t="shared" si="11"/>
        <v>0</v>
      </c>
      <c r="AT10" s="5">
        <f t="shared" si="11"/>
        <v>0</v>
      </c>
      <c r="AU10" s="5">
        <f t="shared" si="11"/>
        <v>0</v>
      </c>
      <c r="AV10" s="5">
        <f t="shared" si="11"/>
        <v>0</v>
      </c>
      <c r="AW10" s="5">
        <f t="shared" si="11"/>
        <v>0</v>
      </c>
      <c r="AX10" s="5">
        <f t="shared" si="11"/>
        <v>0</v>
      </c>
      <c r="AY10" s="5">
        <f t="shared" si="11"/>
        <v>0</v>
      </c>
      <c r="AZ10" s="5">
        <f t="shared" si="11"/>
        <v>0</v>
      </c>
      <c r="BA10" s="5">
        <f t="shared" si="11"/>
        <v>0</v>
      </c>
      <c r="BB10" s="5">
        <f t="shared" si="11"/>
        <v>0</v>
      </c>
      <c r="BC10" s="5">
        <f t="shared" si="11"/>
        <v>0</v>
      </c>
      <c r="BD10" s="5">
        <f t="shared" si="11"/>
        <v>0</v>
      </c>
      <c r="BE10" s="5">
        <f t="shared" si="11"/>
        <v>0</v>
      </c>
      <c r="BF10" s="5">
        <f t="shared" si="11"/>
        <v>0</v>
      </c>
      <c r="BG10" s="5">
        <f t="shared" si="11"/>
        <v>0</v>
      </c>
      <c r="BH10" s="5">
        <f t="shared" si="11"/>
        <v>0</v>
      </c>
      <c r="BI10" s="5">
        <f t="shared" si="11"/>
        <v>0</v>
      </c>
      <c r="BJ10" s="5">
        <f t="shared" si="11"/>
        <v>0</v>
      </c>
      <c r="BK10" s="5">
        <f t="shared" si="11"/>
        <v>0</v>
      </c>
      <c r="BL10" s="5">
        <f t="shared" si="11"/>
        <v>0</v>
      </c>
      <c r="BM10" s="5">
        <f t="shared" si="11"/>
        <v>0</v>
      </c>
      <c r="BN10" s="5">
        <f t="shared" si="11"/>
        <v>0</v>
      </c>
      <c r="BO10" s="5">
        <f t="shared" si="11"/>
        <v>0</v>
      </c>
      <c r="BP10" s="5">
        <f t="shared" si="11"/>
        <v>0</v>
      </c>
      <c r="BQ10" s="5">
        <f t="shared" si="11"/>
        <v>0</v>
      </c>
      <c r="BR10" s="5">
        <f t="shared" si="11"/>
        <v>0</v>
      </c>
      <c r="BS10" s="5">
        <f t="shared" si="11"/>
        <v>0</v>
      </c>
      <c r="BT10" s="5">
        <f t="shared" si="11"/>
        <v>0</v>
      </c>
      <c r="BU10" s="5">
        <f t="shared" si="11"/>
        <v>0</v>
      </c>
      <c r="BV10" s="5">
        <f t="shared" si="11"/>
        <v>40</v>
      </c>
      <c r="BW10" s="5">
        <f t="shared" si="11"/>
        <v>0</v>
      </c>
      <c r="BX10" s="5">
        <f t="shared" si="11"/>
        <v>0</v>
      </c>
      <c r="BY10" s="5">
        <f t="shared" si="11"/>
        <v>0</v>
      </c>
      <c r="BZ10" s="5">
        <f t="shared" si="11"/>
        <v>0</v>
      </c>
      <c r="CA10" s="5">
        <f t="shared" si="11"/>
        <v>0</v>
      </c>
      <c r="CB10" s="5">
        <f t="shared" si="11"/>
        <v>0</v>
      </c>
      <c r="CC10" s="5">
        <f t="shared" si="11"/>
        <v>0</v>
      </c>
      <c r="CD10" s="5">
        <f t="shared" si="11"/>
        <v>0</v>
      </c>
      <c r="CE10" s="5">
        <f t="shared" si="11"/>
        <v>0</v>
      </c>
      <c r="CF10" s="5">
        <f t="shared" si="11"/>
        <v>0</v>
      </c>
      <c r="CG10" s="5">
        <f t="shared" si="11"/>
        <v>0</v>
      </c>
      <c r="CH10" s="5">
        <f t="shared" si="11"/>
        <v>0</v>
      </c>
      <c r="CI10" s="5">
        <f t="shared" si="11"/>
        <v>0</v>
      </c>
      <c r="CJ10" s="5">
        <f t="shared" si="11"/>
        <v>0</v>
      </c>
      <c r="CK10" s="5">
        <f t="shared" si="4"/>
        <v>0</v>
      </c>
      <c r="CL10" s="5">
        <f t="shared" si="4"/>
        <v>0</v>
      </c>
      <c r="CM10" s="5">
        <f t="shared" si="4"/>
        <v>0</v>
      </c>
    </row>
    <row r="11" spans="1:91">
      <c r="A11" s="28">
        <v>42741</v>
      </c>
      <c r="B11" s="19">
        <f t="shared" si="10"/>
        <v>7440</v>
      </c>
      <c r="C11" t="s">
        <v>41</v>
      </c>
      <c r="E11" s="29">
        <v>30</v>
      </c>
      <c r="F11" s="30"/>
      <c r="G11" s="30"/>
      <c r="J11" s="20">
        <f t="shared" si="5"/>
        <v>6299.76</v>
      </c>
      <c r="K11" s="20">
        <f t="shared" si="2"/>
        <v>500</v>
      </c>
      <c r="L11" s="20">
        <f t="shared" si="6"/>
        <v>50</v>
      </c>
      <c r="M11" s="20">
        <f t="shared" si="7"/>
        <v>6849.76</v>
      </c>
      <c r="N11" s="20">
        <f t="shared" si="8"/>
        <v>6849.76</v>
      </c>
      <c r="O11" s="5"/>
      <c r="P11" s="32">
        <v>602</v>
      </c>
      <c r="Q11" s="33" t="s">
        <v>44</v>
      </c>
      <c r="S11">
        <v>7521</v>
      </c>
      <c r="T11" t="s">
        <v>45</v>
      </c>
      <c r="U11" s="5">
        <f>BS3</f>
        <v>0</v>
      </c>
      <c r="V11" s="5"/>
      <c r="X11" s="5">
        <f t="shared" si="9"/>
        <v>0</v>
      </c>
      <c r="Y11" s="5">
        <f t="shared" si="11"/>
        <v>0</v>
      </c>
      <c r="Z11" s="5">
        <f t="shared" si="11"/>
        <v>0</v>
      </c>
      <c r="AA11" s="5">
        <f t="shared" si="11"/>
        <v>0</v>
      </c>
      <c r="AB11" s="5">
        <f t="shared" si="11"/>
        <v>0</v>
      </c>
      <c r="AC11" s="5">
        <f t="shared" si="11"/>
        <v>0</v>
      </c>
      <c r="AD11" s="5">
        <f t="shared" si="11"/>
        <v>0</v>
      </c>
      <c r="AE11" s="5">
        <f t="shared" si="11"/>
        <v>0</v>
      </c>
      <c r="AF11" s="5">
        <f t="shared" si="11"/>
        <v>0</v>
      </c>
      <c r="AG11" s="5">
        <f t="shared" si="11"/>
        <v>0</v>
      </c>
      <c r="AH11" s="5">
        <f t="shared" si="11"/>
        <v>0</v>
      </c>
      <c r="AI11" s="5">
        <f t="shared" si="11"/>
        <v>0</v>
      </c>
      <c r="AJ11" s="5">
        <f t="shared" si="11"/>
        <v>0</v>
      </c>
      <c r="AK11" s="5">
        <f t="shared" si="11"/>
        <v>0</v>
      </c>
      <c r="AL11" s="5">
        <f t="shared" si="11"/>
        <v>0</v>
      </c>
      <c r="AM11" s="5">
        <f t="shared" si="11"/>
        <v>0</v>
      </c>
      <c r="AN11" s="5">
        <f t="shared" si="11"/>
        <v>0</v>
      </c>
      <c r="AO11" s="5">
        <f t="shared" si="11"/>
        <v>0</v>
      </c>
      <c r="AP11" s="5">
        <f t="shared" si="11"/>
        <v>0</v>
      </c>
      <c r="AQ11" s="5">
        <f t="shared" si="11"/>
        <v>0</v>
      </c>
      <c r="AR11" s="5">
        <f t="shared" si="11"/>
        <v>0</v>
      </c>
      <c r="AS11" s="5">
        <f t="shared" si="11"/>
        <v>0</v>
      </c>
      <c r="AT11" s="5">
        <f t="shared" si="11"/>
        <v>0</v>
      </c>
      <c r="AU11" s="5">
        <f t="shared" si="11"/>
        <v>0</v>
      </c>
      <c r="AV11" s="5">
        <f t="shared" si="11"/>
        <v>0</v>
      </c>
      <c r="AW11" s="5">
        <f t="shared" si="11"/>
        <v>0</v>
      </c>
      <c r="AX11" s="5">
        <f t="shared" si="11"/>
        <v>0</v>
      </c>
      <c r="AY11" s="5">
        <f t="shared" si="11"/>
        <v>0</v>
      </c>
      <c r="AZ11" s="5">
        <f t="shared" si="11"/>
        <v>0</v>
      </c>
      <c r="BA11" s="5">
        <f t="shared" si="11"/>
        <v>0</v>
      </c>
      <c r="BB11" s="5">
        <f t="shared" si="11"/>
        <v>0</v>
      </c>
      <c r="BC11" s="5">
        <f t="shared" si="11"/>
        <v>0</v>
      </c>
      <c r="BD11" s="5">
        <f t="shared" si="11"/>
        <v>0</v>
      </c>
      <c r="BE11" s="5">
        <f t="shared" si="11"/>
        <v>0</v>
      </c>
      <c r="BF11" s="5">
        <f t="shared" si="11"/>
        <v>0</v>
      </c>
      <c r="BG11" s="5">
        <f t="shared" si="11"/>
        <v>0</v>
      </c>
      <c r="BH11" s="5">
        <f t="shared" si="11"/>
        <v>0</v>
      </c>
      <c r="BI11" s="5">
        <f t="shared" si="11"/>
        <v>0</v>
      </c>
      <c r="BJ11" s="5">
        <f t="shared" si="11"/>
        <v>0</v>
      </c>
      <c r="BK11" s="5">
        <f t="shared" si="11"/>
        <v>0</v>
      </c>
      <c r="BL11" s="5">
        <f t="shared" si="11"/>
        <v>0</v>
      </c>
      <c r="BM11" s="5">
        <f t="shared" si="11"/>
        <v>0</v>
      </c>
      <c r="BN11" s="5">
        <f t="shared" si="11"/>
        <v>0</v>
      </c>
      <c r="BO11" s="5">
        <f t="shared" si="11"/>
        <v>0</v>
      </c>
      <c r="BP11" s="5">
        <f t="shared" si="11"/>
        <v>0</v>
      </c>
      <c r="BQ11" s="5">
        <f t="shared" si="11"/>
        <v>0</v>
      </c>
      <c r="BR11" s="5">
        <f t="shared" si="11"/>
        <v>0</v>
      </c>
      <c r="BS11" s="5">
        <f t="shared" si="11"/>
        <v>0</v>
      </c>
      <c r="BT11" s="5">
        <f t="shared" si="11"/>
        <v>0</v>
      </c>
      <c r="BU11" s="5">
        <f t="shared" si="11"/>
        <v>0</v>
      </c>
      <c r="BV11" s="5">
        <f t="shared" si="11"/>
        <v>30</v>
      </c>
      <c r="BW11" s="5">
        <f t="shared" si="11"/>
        <v>0</v>
      </c>
      <c r="BX11" s="5">
        <f t="shared" si="11"/>
        <v>0</v>
      </c>
      <c r="BY11" s="5">
        <f t="shared" si="11"/>
        <v>0</v>
      </c>
      <c r="BZ11" s="5">
        <f t="shared" si="11"/>
        <v>0</v>
      </c>
      <c r="CA11" s="5">
        <f t="shared" si="11"/>
        <v>0</v>
      </c>
      <c r="CB11" s="5">
        <f t="shared" si="11"/>
        <v>0</v>
      </c>
      <c r="CC11" s="5">
        <f t="shared" si="11"/>
        <v>0</v>
      </c>
      <c r="CD11" s="5">
        <f t="shared" si="11"/>
        <v>0</v>
      </c>
      <c r="CE11" s="5">
        <f t="shared" si="11"/>
        <v>0</v>
      </c>
      <c r="CF11" s="5">
        <f t="shared" si="11"/>
        <v>0</v>
      </c>
      <c r="CG11" s="5">
        <f t="shared" si="11"/>
        <v>0</v>
      </c>
      <c r="CH11" s="5">
        <f t="shared" si="11"/>
        <v>0</v>
      </c>
      <c r="CI11" s="5">
        <f t="shared" ref="CI11:CM47" si="12">IF($B11=CI$2,$E11,0)</f>
        <v>0</v>
      </c>
      <c r="CJ11" s="5">
        <f t="shared" si="12"/>
        <v>0</v>
      </c>
      <c r="CK11" s="5">
        <f t="shared" si="4"/>
        <v>0</v>
      </c>
      <c r="CL11" s="5">
        <f t="shared" si="4"/>
        <v>0</v>
      </c>
      <c r="CM11" s="5">
        <f t="shared" si="4"/>
        <v>0</v>
      </c>
    </row>
    <row r="12" spans="1:91">
      <c r="A12" s="28">
        <v>42743</v>
      </c>
      <c r="B12" s="19">
        <f t="shared" si="10"/>
        <v>7440</v>
      </c>
      <c r="C12" t="s">
        <v>41</v>
      </c>
      <c r="E12" s="29">
        <v>20</v>
      </c>
      <c r="F12" s="30"/>
      <c r="G12" s="30"/>
      <c r="J12" s="20">
        <f t="shared" si="5"/>
        <v>6299.76</v>
      </c>
      <c r="K12" s="20">
        <f t="shared" si="2"/>
        <v>500</v>
      </c>
      <c r="L12" s="20">
        <f t="shared" si="6"/>
        <v>50</v>
      </c>
      <c r="M12" s="20">
        <f t="shared" si="7"/>
        <v>6849.76</v>
      </c>
      <c r="N12" s="20">
        <f t="shared" si="8"/>
        <v>6849.76</v>
      </c>
      <c r="O12" s="5"/>
      <c r="P12" s="6">
        <v>6020</v>
      </c>
      <c r="Q12" t="s">
        <v>46</v>
      </c>
      <c r="R12" s="5">
        <f>AC3</f>
        <v>0</v>
      </c>
      <c r="S12" s="33">
        <v>742</v>
      </c>
      <c r="T12" s="33" t="s">
        <v>47</v>
      </c>
      <c r="V12" s="5"/>
      <c r="X12" s="5">
        <f t="shared" si="9"/>
        <v>0</v>
      </c>
      <c r="Y12" s="5">
        <f t="shared" si="9"/>
        <v>0</v>
      </c>
      <c r="Z12" s="5">
        <f t="shared" si="9"/>
        <v>0</v>
      </c>
      <c r="AA12" s="5">
        <f t="shared" si="9"/>
        <v>0</v>
      </c>
      <c r="AB12" s="5">
        <f t="shared" si="9"/>
        <v>0</v>
      </c>
      <c r="AC12" s="5">
        <f t="shared" si="9"/>
        <v>0</v>
      </c>
      <c r="AD12" s="5">
        <f t="shared" si="9"/>
        <v>0</v>
      </c>
      <c r="AE12" s="5">
        <f t="shared" si="9"/>
        <v>0</v>
      </c>
      <c r="AF12" s="5">
        <f t="shared" si="9"/>
        <v>0</v>
      </c>
      <c r="AG12" s="5">
        <f t="shared" si="9"/>
        <v>0</v>
      </c>
      <c r="AH12" s="5">
        <f t="shared" si="9"/>
        <v>0</v>
      </c>
      <c r="AI12" s="5">
        <f t="shared" si="9"/>
        <v>0</v>
      </c>
      <c r="AJ12" s="5">
        <f t="shared" si="9"/>
        <v>0</v>
      </c>
      <c r="AK12" s="5">
        <f t="shared" si="9"/>
        <v>0</v>
      </c>
      <c r="AL12" s="5">
        <f t="shared" si="9"/>
        <v>0</v>
      </c>
      <c r="AM12" s="5">
        <f t="shared" si="9"/>
        <v>0</v>
      </c>
      <c r="AN12" s="5">
        <f t="shared" ref="AN12:BC28" si="13">IF($B12=AN$2,$E12,0)</f>
        <v>0</v>
      </c>
      <c r="AO12" s="5">
        <f t="shared" si="13"/>
        <v>0</v>
      </c>
      <c r="AP12" s="5">
        <f t="shared" si="13"/>
        <v>0</v>
      </c>
      <c r="AQ12" s="5">
        <f t="shared" si="13"/>
        <v>0</v>
      </c>
      <c r="AR12" s="5">
        <f t="shared" si="13"/>
        <v>0</v>
      </c>
      <c r="AS12" s="5">
        <f t="shared" si="13"/>
        <v>0</v>
      </c>
      <c r="AT12" s="5">
        <f t="shared" si="13"/>
        <v>0</v>
      </c>
      <c r="AU12" s="5">
        <f t="shared" si="13"/>
        <v>0</v>
      </c>
      <c r="AV12" s="5">
        <f t="shared" si="13"/>
        <v>0</v>
      </c>
      <c r="AW12" s="5">
        <f t="shared" si="13"/>
        <v>0</v>
      </c>
      <c r="AX12" s="5">
        <f t="shared" si="13"/>
        <v>0</v>
      </c>
      <c r="AY12" s="5">
        <f t="shared" si="13"/>
        <v>0</v>
      </c>
      <c r="AZ12" s="5">
        <f t="shared" si="13"/>
        <v>0</v>
      </c>
      <c r="BA12" s="5">
        <f t="shared" si="13"/>
        <v>0</v>
      </c>
      <c r="BB12" s="5">
        <f t="shared" si="13"/>
        <v>0</v>
      </c>
      <c r="BC12" s="5">
        <f t="shared" si="13"/>
        <v>0</v>
      </c>
      <c r="BD12" s="5">
        <f t="shared" ref="BD12:BS27" si="14">IF($B12=BD$2,$E12,0)</f>
        <v>0</v>
      </c>
      <c r="BE12" s="5">
        <f t="shared" si="14"/>
        <v>0</v>
      </c>
      <c r="BF12" s="5">
        <f t="shared" si="14"/>
        <v>0</v>
      </c>
      <c r="BG12" s="5">
        <f t="shared" si="14"/>
        <v>0</v>
      </c>
      <c r="BH12" s="5">
        <f t="shared" si="14"/>
        <v>0</v>
      </c>
      <c r="BI12" s="5">
        <f t="shared" si="14"/>
        <v>0</v>
      </c>
      <c r="BJ12" s="5">
        <f t="shared" si="14"/>
        <v>0</v>
      </c>
      <c r="BK12" s="5">
        <f t="shared" si="14"/>
        <v>0</v>
      </c>
      <c r="BL12" s="5">
        <f t="shared" si="14"/>
        <v>0</v>
      </c>
      <c r="BM12" s="5">
        <f t="shared" si="14"/>
        <v>0</v>
      </c>
      <c r="BN12" s="5">
        <f t="shared" si="14"/>
        <v>0</v>
      </c>
      <c r="BO12" s="5">
        <f t="shared" si="14"/>
        <v>0</v>
      </c>
      <c r="BP12" s="5">
        <f t="shared" si="14"/>
        <v>0</v>
      </c>
      <c r="BQ12" s="5">
        <f t="shared" si="14"/>
        <v>0</v>
      </c>
      <c r="BR12" s="5">
        <f t="shared" si="14"/>
        <v>0</v>
      </c>
      <c r="BS12" s="5">
        <f t="shared" si="14"/>
        <v>0</v>
      </c>
      <c r="BT12" s="5">
        <f t="shared" ref="BT12:CI40" si="15">IF($B12=BT$2,$E12,0)</f>
        <v>0</v>
      </c>
      <c r="BU12" s="5">
        <f t="shared" si="15"/>
        <v>0</v>
      </c>
      <c r="BV12" s="5">
        <f t="shared" si="15"/>
        <v>20</v>
      </c>
      <c r="BW12" s="5">
        <f t="shared" si="15"/>
        <v>0</v>
      </c>
      <c r="BX12" s="5">
        <f t="shared" si="15"/>
        <v>0</v>
      </c>
      <c r="BY12" s="5">
        <f t="shared" si="15"/>
        <v>0</v>
      </c>
      <c r="BZ12" s="5">
        <f t="shared" si="15"/>
        <v>0</v>
      </c>
      <c r="CA12" s="5">
        <f t="shared" si="15"/>
        <v>0</v>
      </c>
      <c r="CB12" s="5">
        <f t="shared" si="15"/>
        <v>0</v>
      </c>
      <c r="CC12" s="5">
        <f t="shared" si="15"/>
        <v>0</v>
      </c>
      <c r="CD12" s="5">
        <f t="shared" si="15"/>
        <v>0</v>
      </c>
      <c r="CE12" s="5">
        <f t="shared" si="15"/>
        <v>0</v>
      </c>
      <c r="CF12" s="5">
        <f t="shared" si="15"/>
        <v>0</v>
      </c>
      <c r="CG12" s="5">
        <f t="shared" si="15"/>
        <v>0</v>
      </c>
      <c r="CH12" s="5">
        <f t="shared" si="15"/>
        <v>0</v>
      </c>
      <c r="CI12" s="5">
        <f t="shared" si="15"/>
        <v>0</v>
      </c>
      <c r="CJ12" s="5">
        <f t="shared" si="12"/>
        <v>0</v>
      </c>
      <c r="CK12" s="5">
        <f t="shared" si="4"/>
        <v>0</v>
      </c>
      <c r="CL12" s="5">
        <f t="shared" si="4"/>
        <v>0</v>
      </c>
      <c r="CM12" s="5">
        <f t="shared" si="4"/>
        <v>0</v>
      </c>
    </row>
    <row r="13" spans="1:91">
      <c r="A13" s="28">
        <v>42750</v>
      </c>
      <c r="B13" s="19">
        <f t="shared" si="10"/>
        <v>7440</v>
      </c>
      <c r="C13" t="s">
        <v>41</v>
      </c>
      <c r="E13" s="29">
        <v>30</v>
      </c>
      <c r="F13" s="30"/>
      <c r="G13" s="30"/>
      <c r="J13" s="20">
        <f t="shared" si="5"/>
        <v>6299.76</v>
      </c>
      <c r="K13" s="20">
        <f t="shared" si="2"/>
        <v>500</v>
      </c>
      <c r="L13" s="20">
        <f t="shared" si="6"/>
        <v>50</v>
      </c>
      <c r="M13" s="20">
        <f t="shared" si="7"/>
        <v>6849.76</v>
      </c>
      <c r="N13" s="20">
        <f t="shared" si="8"/>
        <v>6849.76</v>
      </c>
      <c r="O13" s="5"/>
      <c r="P13" s="6">
        <v>6021</v>
      </c>
      <c r="Q13" t="s">
        <v>48</v>
      </c>
      <c r="R13" s="5">
        <f>AD3</f>
        <v>-140</v>
      </c>
      <c r="S13">
        <v>7420</v>
      </c>
      <c r="T13" t="s">
        <v>49</v>
      </c>
      <c r="U13" s="5">
        <f>BT3</f>
        <v>0</v>
      </c>
      <c r="V13" s="5"/>
      <c r="X13" s="5">
        <f t="shared" si="9"/>
        <v>0</v>
      </c>
      <c r="Y13" s="5">
        <f t="shared" si="9"/>
        <v>0</v>
      </c>
      <c r="Z13" s="5">
        <f t="shared" si="9"/>
        <v>0</v>
      </c>
      <c r="AA13" s="5">
        <f t="shared" si="9"/>
        <v>0</v>
      </c>
      <c r="AB13" s="5">
        <f t="shared" si="9"/>
        <v>0</v>
      </c>
      <c r="AC13" s="5">
        <f t="shared" si="9"/>
        <v>0</v>
      </c>
      <c r="AD13" s="5">
        <f t="shared" si="9"/>
        <v>0</v>
      </c>
      <c r="AE13" s="5">
        <f t="shared" si="9"/>
        <v>0</v>
      </c>
      <c r="AF13" s="5">
        <f t="shared" si="9"/>
        <v>0</v>
      </c>
      <c r="AG13" s="5">
        <f t="shared" si="9"/>
        <v>0</v>
      </c>
      <c r="AH13" s="5">
        <f t="shared" si="9"/>
        <v>0</v>
      </c>
      <c r="AI13" s="5">
        <f t="shared" si="9"/>
        <v>0</v>
      </c>
      <c r="AJ13" s="5">
        <f t="shared" si="9"/>
        <v>0</v>
      </c>
      <c r="AK13" s="5">
        <f t="shared" si="9"/>
        <v>0</v>
      </c>
      <c r="AL13" s="5">
        <f t="shared" si="9"/>
        <v>0</v>
      </c>
      <c r="AM13" s="5">
        <f t="shared" si="9"/>
        <v>0</v>
      </c>
      <c r="AN13" s="5">
        <f t="shared" si="13"/>
        <v>0</v>
      </c>
      <c r="AO13" s="5">
        <f t="shared" si="13"/>
        <v>0</v>
      </c>
      <c r="AP13" s="5">
        <f t="shared" si="13"/>
        <v>0</v>
      </c>
      <c r="AQ13" s="5">
        <f t="shared" si="13"/>
        <v>0</v>
      </c>
      <c r="AR13" s="5">
        <f t="shared" si="13"/>
        <v>0</v>
      </c>
      <c r="AS13" s="5">
        <f t="shared" si="13"/>
        <v>0</v>
      </c>
      <c r="AT13" s="5">
        <f t="shared" si="13"/>
        <v>0</v>
      </c>
      <c r="AU13" s="5">
        <f t="shared" si="13"/>
        <v>0</v>
      </c>
      <c r="AV13" s="5">
        <f t="shared" si="13"/>
        <v>0</v>
      </c>
      <c r="AW13" s="5">
        <f t="shared" si="13"/>
        <v>0</v>
      </c>
      <c r="AX13" s="5">
        <f t="shared" si="13"/>
        <v>0</v>
      </c>
      <c r="AY13" s="5">
        <f t="shared" si="13"/>
        <v>0</v>
      </c>
      <c r="AZ13" s="5">
        <f t="shared" si="13"/>
        <v>0</v>
      </c>
      <c r="BA13" s="5">
        <f t="shared" si="13"/>
        <v>0</v>
      </c>
      <c r="BB13" s="5">
        <f t="shared" si="13"/>
        <v>0</v>
      </c>
      <c r="BC13" s="5">
        <f t="shared" si="13"/>
        <v>0</v>
      </c>
      <c r="BD13" s="5">
        <f t="shared" si="14"/>
        <v>0</v>
      </c>
      <c r="BE13" s="5">
        <f t="shared" si="14"/>
        <v>0</v>
      </c>
      <c r="BF13" s="5">
        <f t="shared" si="14"/>
        <v>0</v>
      </c>
      <c r="BG13" s="5">
        <f t="shared" si="14"/>
        <v>0</v>
      </c>
      <c r="BH13" s="5">
        <f t="shared" si="14"/>
        <v>0</v>
      </c>
      <c r="BI13" s="5">
        <f t="shared" si="14"/>
        <v>0</v>
      </c>
      <c r="BJ13" s="5">
        <f t="shared" si="14"/>
        <v>0</v>
      </c>
      <c r="BK13" s="5">
        <f t="shared" si="14"/>
        <v>0</v>
      </c>
      <c r="BL13" s="5">
        <f t="shared" si="14"/>
        <v>0</v>
      </c>
      <c r="BM13" s="5">
        <f t="shared" si="14"/>
        <v>0</v>
      </c>
      <c r="BN13" s="5">
        <f t="shared" si="14"/>
        <v>0</v>
      </c>
      <c r="BO13" s="5">
        <f t="shared" si="14"/>
        <v>0</v>
      </c>
      <c r="BP13" s="5">
        <f t="shared" si="14"/>
        <v>0</v>
      </c>
      <c r="BQ13" s="5">
        <f t="shared" si="14"/>
        <v>0</v>
      </c>
      <c r="BR13" s="5">
        <f t="shared" si="14"/>
        <v>0</v>
      </c>
      <c r="BS13" s="5">
        <f t="shared" si="14"/>
        <v>0</v>
      </c>
      <c r="BT13" s="5">
        <f t="shared" si="15"/>
        <v>0</v>
      </c>
      <c r="BU13" s="5">
        <f t="shared" si="15"/>
        <v>0</v>
      </c>
      <c r="BV13" s="5">
        <f t="shared" si="15"/>
        <v>30</v>
      </c>
      <c r="BW13" s="5">
        <f t="shared" si="15"/>
        <v>0</v>
      </c>
      <c r="BX13" s="5">
        <f t="shared" si="15"/>
        <v>0</v>
      </c>
      <c r="BY13" s="5">
        <f t="shared" si="15"/>
        <v>0</v>
      </c>
      <c r="BZ13" s="5">
        <f t="shared" si="15"/>
        <v>0</v>
      </c>
      <c r="CA13" s="5">
        <f t="shared" si="15"/>
        <v>0</v>
      </c>
      <c r="CB13" s="5">
        <f t="shared" si="15"/>
        <v>0</v>
      </c>
      <c r="CC13" s="5">
        <f t="shared" si="15"/>
        <v>0</v>
      </c>
      <c r="CD13" s="5">
        <f t="shared" si="15"/>
        <v>0</v>
      </c>
      <c r="CE13" s="5">
        <f t="shared" si="15"/>
        <v>0</v>
      </c>
      <c r="CF13" s="5">
        <f t="shared" si="15"/>
        <v>0</v>
      </c>
      <c r="CG13" s="5">
        <f t="shared" si="15"/>
        <v>0</v>
      </c>
      <c r="CH13" s="5">
        <f t="shared" si="15"/>
        <v>0</v>
      </c>
      <c r="CI13" s="5">
        <f t="shared" si="15"/>
        <v>0</v>
      </c>
      <c r="CJ13" s="5">
        <f t="shared" si="12"/>
        <v>0</v>
      </c>
      <c r="CK13" s="5">
        <f t="shared" si="4"/>
        <v>0</v>
      </c>
      <c r="CL13" s="5">
        <f t="shared" si="4"/>
        <v>0</v>
      </c>
      <c r="CM13" s="5">
        <f t="shared" si="4"/>
        <v>0</v>
      </c>
    </row>
    <row r="14" spans="1:91">
      <c r="A14" s="28">
        <v>42752</v>
      </c>
      <c r="B14" s="19">
        <f t="shared" si="10"/>
        <v>7440</v>
      </c>
      <c r="C14" t="s">
        <v>41</v>
      </c>
      <c r="D14" t="s">
        <v>50</v>
      </c>
      <c r="E14" s="29">
        <v>40</v>
      </c>
      <c r="F14" s="30">
        <v>160</v>
      </c>
      <c r="G14" s="30"/>
      <c r="H14" s="28">
        <v>42758</v>
      </c>
      <c r="J14" s="20">
        <f t="shared" si="5"/>
        <v>6459.76</v>
      </c>
      <c r="K14" s="20">
        <f t="shared" si="2"/>
        <v>500</v>
      </c>
      <c r="L14" s="20">
        <f t="shared" si="6"/>
        <v>50</v>
      </c>
      <c r="M14" s="20">
        <f t="shared" si="7"/>
        <v>7009.76</v>
      </c>
      <c r="N14" s="20">
        <f t="shared" si="8"/>
        <v>7009.76</v>
      </c>
      <c r="O14" s="5"/>
      <c r="P14" s="32">
        <v>603</v>
      </c>
      <c r="Q14" s="33" t="s">
        <v>51</v>
      </c>
      <c r="S14" s="33">
        <v>743</v>
      </c>
      <c r="T14" s="33" t="s">
        <v>52</v>
      </c>
      <c r="V14" s="5"/>
      <c r="X14" s="5">
        <f t="shared" si="9"/>
        <v>0</v>
      </c>
      <c r="Y14" s="5">
        <f t="shared" si="9"/>
        <v>0</v>
      </c>
      <c r="Z14" s="5">
        <f t="shared" si="9"/>
        <v>0</v>
      </c>
      <c r="AA14" s="5">
        <f t="shared" si="9"/>
        <v>0</v>
      </c>
      <c r="AB14" s="5">
        <f t="shared" si="9"/>
        <v>0</v>
      </c>
      <c r="AC14" s="5">
        <f t="shared" si="9"/>
        <v>0</v>
      </c>
      <c r="AD14" s="5">
        <f t="shared" si="9"/>
        <v>0</v>
      </c>
      <c r="AE14" s="5">
        <f t="shared" si="9"/>
        <v>0</v>
      </c>
      <c r="AF14" s="5">
        <f t="shared" si="9"/>
        <v>0</v>
      </c>
      <c r="AG14" s="5">
        <f t="shared" si="9"/>
        <v>0</v>
      </c>
      <c r="AH14" s="5">
        <f t="shared" si="9"/>
        <v>0</v>
      </c>
      <c r="AI14" s="5">
        <f t="shared" si="9"/>
        <v>0</v>
      </c>
      <c r="AJ14" s="5">
        <f t="shared" si="9"/>
        <v>0</v>
      </c>
      <c r="AK14" s="5">
        <f t="shared" si="9"/>
        <v>0</v>
      </c>
      <c r="AL14" s="5">
        <f t="shared" si="9"/>
        <v>0</v>
      </c>
      <c r="AM14" s="5">
        <f t="shared" si="9"/>
        <v>0</v>
      </c>
      <c r="AN14" s="5">
        <f t="shared" si="13"/>
        <v>0</v>
      </c>
      <c r="AO14" s="5">
        <f t="shared" si="13"/>
        <v>0</v>
      </c>
      <c r="AP14" s="5">
        <f t="shared" si="13"/>
        <v>0</v>
      </c>
      <c r="AQ14" s="5">
        <f t="shared" si="13"/>
        <v>0</v>
      </c>
      <c r="AR14" s="5">
        <f t="shared" si="13"/>
        <v>0</v>
      </c>
      <c r="AS14" s="5">
        <f t="shared" si="13"/>
        <v>0</v>
      </c>
      <c r="AT14" s="5">
        <f t="shared" si="13"/>
        <v>0</v>
      </c>
      <c r="AU14" s="5">
        <f t="shared" si="13"/>
        <v>0</v>
      </c>
      <c r="AV14" s="5">
        <f t="shared" si="13"/>
        <v>0</v>
      </c>
      <c r="AW14" s="5">
        <f t="shared" si="13"/>
        <v>0</v>
      </c>
      <c r="AX14" s="5">
        <f t="shared" si="13"/>
        <v>0</v>
      </c>
      <c r="AY14" s="5">
        <f t="shared" si="13"/>
        <v>0</v>
      </c>
      <c r="AZ14" s="5">
        <f t="shared" si="13"/>
        <v>0</v>
      </c>
      <c r="BA14" s="5">
        <f t="shared" si="13"/>
        <v>0</v>
      </c>
      <c r="BB14" s="5">
        <f t="shared" si="13"/>
        <v>0</v>
      </c>
      <c r="BC14" s="5">
        <f t="shared" si="13"/>
        <v>0</v>
      </c>
      <c r="BD14" s="5">
        <f t="shared" si="14"/>
        <v>0</v>
      </c>
      <c r="BE14" s="5">
        <f t="shared" si="14"/>
        <v>0</v>
      </c>
      <c r="BF14" s="5">
        <f t="shared" si="14"/>
        <v>0</v>
      </c>
      <c r="BG14" s="5">
        <f t="shared" si="14"/>
        <v>0</v>
      </c>
      <c r="BH14" s="5">
        <f t="shared" si="14"/>
        <v>0</v>
      </c>
      <c r="BI14" s="5">
        <f t="shared" si="14"/>
        <v>0</v>
      </c>
      <c r="BJ14" s="5">
        <f t="shared" si="14"/>
        <v>0</v>
      </c>
      <c r="BK14" s="5">
        <f t="shared" si="14"/>
        <v>0</v>
      </c>
      <c r="BL14" s="5">
        <f t="shared" si="14"/>
        <v>0</v>
      </c>
      <c r="BM14" s="5">
        <f t="shared" si="14"/>
        <v>0</v>
      </c>
      <c r="BN14" s="5">
        <f t="shared" si="14"/>
        <v>0</v>
      </c>
      <c r="BO14" s="5">
        <f t="shared" si="14"/>
        <v>0</v>
      </c>
      <c r="BP14" s="5">
        <f t="shared" si="14"/>
        <v>0</v>
      </c>
      <c r="BQ14" s="5">
        <f t="shared" si="14"/>
        <v>0</v>
      </c>
      <c r="BR14" s="5">
        <f t="shared" si="14"/>
        <v>0</v>
      </c>
      <c r="BS14" s="5">
        <f t="shared" si="14"/>
        <v>0</v>
      </c>
      <c r="BT14" s="5">
        <f t="shared" si="15"/>
        <v>0</v>
      </c>
      <c r="BU14" s="5">
        <f t="shared" si="15"/>
        <v>0</v>
      </c>
      <c r="BV14" s="5">
        <f t="shared" si="15"/>
        <v>40</v>
      </c>
      <c r="BW14" s="5">
        <f t="shared" si="15"/>
        <v>0</v>
      </c>
      <c r="BX14" s="5">
        <f t="shared" si="15"/>
        <v>0</v>
      </c>
      <c r="BY14" s="5">
        <f t="shared" si="15"/>
        <v>0</v>
      </c>
      <c r="BZ14" s="5">
        <f t="shared" si="15"/>
        <v>0</v>
      </c>
      <c r="CA14" s="5">
        <f t="shared" si="15"/>
        <v>0</v>
      </c>
      <c r="CB14" s="5">
        <f t="shared" si="15"/>
        <v>0</v>
      </c>
      <c r="CC14" s="5">
        <f t="shared" si="15"/>
        <v>0</v>
      </c>
      <c r="CD14" s="5">
        <f t="shared" si="15"/>
        <v>0</v>
      </c>
      <c r="CE14" s="5">
        <f t="shared" si="15"/>
        <v>0</v>
      </c>
      <c r="CF14" s="5">
        <f t="shared" si="15"/>
        <v>0</v>
      </c>
      <c r="CG14" s="5">
        <f t="shared" si="15"/>
        <v>0</v>
      </c>
      <c r="CH14" s="5">
        <f t="shared" si="15"/>
        <v>0</v>
      </c>
      <c r="CI14" s="5">
        <f t="shared" si="15"/>
        <v>0</v>
      </c>
      <c r="CJ14" s="5">
        <f t="shared" si="12"/>
        <v>0</v>
      </c>
      <c r="CK14" s="5">
        <f t="shared" si="4"/>
        <v>0</v>
      </c>
      <c r="CL14" s="5">
        <f t="shared" si="4"/>
        <v>0</v>
      </c>
      <c r="CM14" s="5">
        <f t="shared" si="4"/>
        <v>0</v>
      </c>
    </row>
    <row r="15" spans="1:91">
      <c r="A15" s="28">
        <v>42755</v>
      </c>
      <c r="B15" s="19">
        <f t="shared" si="10"/>
        <v>7450</v>
      </c>
      <c r="C15" t="s">
        <v>35</v>
      </c>
      <c r="D15" t="s">
        <v>123</v>
      </c>
      <c r="E15" s="29">
        <v>636</v>
      </c>
      <c r="F15" s="30">
        <v>636</v>
      </c>
      <c r="G15" s="30"/>
      <c r="H15" s="28">
        <v>42761</v>
      </c>
      <c r="J15" s="20">
        <f t="shared" si="5"/>
        <v>7095.76</v>
      </c>
      <c r="K15" s="20">
        <f t="shared" si="2"/>
        <v>500</v>
      </c>
      <c r="L15" s="20">
        <f t="shared" si="6"/>
        <v>50</v>
      </c>
      <c r="M15" s="20">
        <f t="shared" si="7"/>
        <v>7645.76</v>
      </c>
      <c r="N15" s="20">
        <f t="shared" si="8"/>
        <v>7645.76</v>
      </c>
      <c r="O15" s="5"/>
      <c r="P15" s="6">
        <v>6030</v>
      </c>
      <c r="Q15" t="s">
        <v>53</v>
      </c>
      <c r="R15" s="5">
        <f>AE3</f>
        <v>0</v>
      </c>
      <c r="S15" s="35">
        <v>7430</v>
      </c>
      <c r="T15" t="s">
        <v>54</v>
      </c>
      <c r="U15" s="5">
        <f>BU3</f>
        <v>0</v>
      </c>
      <c r="V15" s="5"/>
      <c r="X15" s="5">
        <f t="shared" si="9"/>
        <v>0</v>
      </c>
      <c r="Y15" s="5">
        <f t="shared" si="9"/>
        <v>0</v>
      </c>
      <c r="Z15" s="5">
        <f t="shared" si="9"/>
        <v>0</v>
      </c>
      <c r="AA15" s="5">
        <f t="shared" si="9"/>
        <v>0</v>
      </c>
      <c r="AB15" s="5">
        <f t="shared" si="9"/>
        <v>0</v>
      </c>
      <c r="AC15" s="5">
        <f t="shared" si="9"/>
        <v>0</v>
      </c>
      <c r="AD15" s="5">
        <f t="shared" si="9"/>
        <v>0</v>
      </c>
      <c r="AE15" s="5">
        <f t="shared" si="9"/>
        <v>0</v>
      </c>
      <c r="AF15" s="5">
        <f t="shared" si="9"/>
        <v>0</v>
      </c>
      <c r="AG15" s="5">
        <f t="shared" si="9"/>
        <v>0</v>
      </c>
      <c r="AH15" s="5">
        <f t="shared" si="9"/>
        <v>0</v>
      </c>
      <c r="AI15" s="5">
        <f t="shared" si="9"/>
        <v>0</v>
      </c>
      <c r="AJ15" s="5">
        <f t="shared" si="9"/>
        <v>0</v>
      </c>
      <c r="AK15" s="5">
        <f t="shared" si="9"/>
        <v>0</v>
      </c>
      <c r="AL15" s="5">
        <f t="shared" si="9"/>
        <v>0</v>
      </c>
      <c r="AM15" s="5">
        <f t="shared" si="9"/>
        <v>0</v>
      </c>
      <c r="AN15" s="5">
        <f t="shared" si="13"/>
        <v>0</v>
      </c>
      <c r="AO15" s="5">
        <f t="shared" si="13"/>
        <v>0</v>
      </c>
      <c r="AP15" s="5">
        <f t="shared" si="13"/>
        <v>0</v>
      </c>
      <c r="AQ15" s="5">
        <f t="shared" si="13"/>
        <v>0</v>
      </c>
      <c r="AR15" s="5">
        <f t="shared" si="13"/>
        <v>0</v>
      </c>
      <c r="AS15" s="5">
        <f t="shared" si="13"/>
        <v>0</v>
      </c>
      <c r="AT15" s="5">
        <f t="shared" si="13"/>
        <v>0</v>
      </c>
      <c r="AU15" s="5">
        <f t="shared" si="13"/>
        <v>0</v>
      </c>
      <c r="AV15" s="5">
        <f t="shared" si="13"/>
        <v>0</v>
      </c>
      <c r="AW15" s="5">
        <f t="shared" si="13"/>
        <v>0</v>
      </c>
      <c r="AX15" s="5">
        <f t="shared" si="13"/>
        <v>0</v>
      </c>
      <c r="AY15" s="5">
        <f t="shared" si="13"/>
        <v>0</v>
      </c>
      <c r="AZ15" s="5">
        <f t="shared" si="13"/>
        <v>0</v>
      </c>
      <c r="BA15" s="5">
        <f t="shared" si="13"/>
        <v>0</v>
      </c>
      <c r="BB15" s="5">
        <f t="shared" si="13"/>
        <v>0</v>
      </c>
      <c r="BC15" s="5">
        <f t="shared" si="13"/>
        <v>0</v>
      </c>
      <c r="BD15" s="5">
        <f t="shared" si="14"/>
        <v>0</v>
      </c>
      <c r="BE15" s="5">
        <f t="shared" si="14"/>
        <v>0</v>
      </c>
      <c r="BF15" s="5">
        <f t="shared" si="14"/>
        <v>0</v>
      </c>
      <c r="BG15" s="5">
        <f t="shared" si="14"/>
        <v>0</v>
      </c>
      <c r="BH15" s="5">
        <f t="shared" si="14"/>
        <v>0</v>
      </c>
      <c r="BI15" s="5">
        <f t="shared" si="14"/>
        <v>0</v>
      </c>
      <c r="BJ15" s="5">
        <f t="shared" si="14"/>
        <v>0</v>
      </c>
      <c r="BK15" s="5">
        <f t="shared" si="14"/>
        <v>0</v>
      </c>
      <c r="BL15" s="5">
        <f t="shared" si="14"/>
        <v>0</v>
      </c>
      <c r="BM15" s="5">
        <f t="shared" si="14"/>
        <v>0</v>
      </c>
      <c r="BN15" s="5">
        <f t="shared" si="14"/>
        <v>0</v>
      </c>
      <c r="BO15" s="5">
        <f t="shared" si="14"/>
        <v>0</v>
      </c>
      <c r="BP15" s="5">
        <f t="shared" si="14"/>
        <v>0</v>
      </c>
      <c r="BQ15" s="5">
        <f t="shared" si="14"/>
        <v>0</v>
      </c>
      <c r="BR15" s="5">
        <f t="shared" si="14"/>
        <v>0</v>
      </c>
      <c r="BS15" s="5">
        <f t="shared" si="14"/>
        <v>0</v>
      </c>
      <c r="BT15" s="5">
        <f t="shared" si="15"/>
        <v>0</v>
      </c>
      <c r="BU15" s="5">
        <f t="shared" si="15"/>
        <v>0</v>
      </c>
      <c r="BV15" s="5">
        <f t="shared" si="15"/>
        <v>0</v>
      </c>
      <c r="BW15" s="5">
        <f t="shared" si="15"/>
        <v>0</v>
      </c>
      <c r="BX15" s="5">
        <f t="shared" si="15"/>
        <v>636</v>
      </c>
      <c r="BY15" s="5">
        <f t="shared" si="15"/>
        <v>0</v>
      </c>
      <c r="BZ15" s="5">
        <f t="shared" si="15"/>
        <v>0</v>
      </c>
      <c r="CA15" s="5">
        <f t="shared" si="15"/>
        <v>0</v>
      </c>
      <c r="CB15" s="5">
        <f t="shared" si="15"/>
        <v>0</v>
      </c>
      <c r="CC15" s="5">
        <f t="shared" si="15"/>
        <v>0</v>
      </c>
      <c r="CD15" s="5">
        <f t="shared" si="15"/>
        <v>0</v>
      </c>
      <c r="CE15" s="5">
        <f t="shared" si="15"/>
        <v>0</v>
      </c>
      <c r="CF15" s="5">
        <f t="shared" si="15"/>
        <v>0</v>
      </c>
      <c r="CG15" s="5">
        <f t="shared" si="15"/>
        <v>0</v>
      </c>
      <c r="CH15" s="5">
        <f t="shared" si="15"/>
        <v>0</v>
      </c>
      <c r="CI15" s="5">
        <f t="shared" si="15"/>
        <v>0</v>
      </c>
      <c r="CJ15" s="5">
        <f t="shared" si="12"/>
        <v>0</v>
      </c>
      <c r="CK15" s="5">
        <f t="shared" si="4"/>
        <v>0</v>
      </c>
      <c r="CL15" s="5">
        <f t="shared" si="4"/>
        <v>0</v>
      </c>
      <c r="CM15" s="5">
        <f t="shared" si="4"/>
        <v>0</v>
      </c>
    </row>
    <row r="16" spans="1:91">
      <c r="A16" s="28">
        <v>42762</v>
      </c>
      <c r="B16" s="19">
        <f t="shared" si="10"/>
        <v>6283</v>
      </c>
      <c r="C16" t="s">
        <v>55</v>
      </c>
      <c r="D16" t="s">
        <v>56</v>
      </c>
      <c r="E16" s="29">
        <v>-178.56</v>
      </c>
      <c r="F16" s="30">
        <v>-178.56</v>
      </c>
      <c r="G16" s="30"/>
      <c r="H16" s="28">
        <v>42762</v>
      </c>
      <c r="J16" s="20">
        <f t="shared" si="5"/>
        <v>6917.2</v>
      </c>
      <c r="K16" s="20">
        <f t="shared" si="2"/>
        <v>500</v>
      </c>
      <c r="L16" s="20">
        <f t="shared" si="6"/>
        <v>50</v>
      </c>
      <c r="M16" s="20">
        <f t="shared" si="7"/>
        <v>7467.2</v>
      </c>
      <c r="N16" s="20">
        <f t="shared" si="8"/>
        <v>7467.2</v>
      </c>
      <c r="O16" s="5"/>
      <c r="P16" s="6">
        <v>6031</v>
      </c>
      <c r="Q16" t="s">
        <v>57</v>
      </c>
      <c r="R16" s="5">
        <f>AF3</f>
        <v>0</v>
      </c>
      <c r="S16" s="33">
        <v>744</v>
      </c>
      <c r="T16" s="33" t="s">
        <v>58</v>
      </c>
      <c r="V16" s="5"/>
      <c r="X16" s="5">
        <f t="shared" si="9"/>
        <v>0</v>
      </c>
      <c r="Y16" s="5">
        <f t="shared" si="9"/>
        <v>0</v>
      </c>
      <c r="Z16" s="5">
        <f t="shared" si="9"/>
        <v>0</v>
      </c>
      <c r="AA16" s="5">
        <f t="shared" si="9"/>
        <v>0</v>
      </c>
      <c r="AB16" s="5">
        <f t="shared" si="9"/>
        <v>0</v>
      </c>
      <c r="AC16" s="5">
        <f t="shared" si="9"/>
        <v>0</v>
      </c>
      <c r="AD16" s="5">
        <f t="shared" si="9"/>
        <v>0</v>
      </c>
      <c r="AE16" s="5">
        <f t="shared" si="9"/>
        <v>0</v>
      </c>
      <c r="AF16" s="5">
        <f t="shared" si="9"/>
        <v>0</v>
      </c>
      <c r="AG16" s="5">
        <f t="shared" si="9"/>
        <v>0</v>
      </c>
      <c r="AH16" s="5">
        <f t="shared" si="9"/>
        <v>0</v>
      </c>
      <c r="AI16" s="5">
        <f t="shared" si="9"/>
        <v>0</v>
      </c>
      <c r="AJ16" s="5">
        <f t="shared" si="9"/>
        <v>0</v>
      </c>
      <c r="AK16" s="5">
        <f t="shared" si="9"/>
        <v>0</v>
      </c>
      <c r="AL16" s="5">
        <f t="shared" si="9"/>
        <v>0</v>
      </c>
      <c r="AM16" s="5">
        <f t="shared" si="9"/>
        <v>0</v>
      </c>
      <c r="AN16" s="5">
        <f t="shared" si="13"/>
        <v>-178.56</v>
      </c>
      <c r="AO16" s="5">
        <f t="shared" si="13"/>
        <v>0</v>
      </c>
      <c r="AP16" s="5">
        <f t="shared" si="13"/>
        <v>0</v>
      </c>
      <c r="AQ16" s="5">
        <f t="shared" si="13"/>
        <v>0</v>
      </c>
      <c r="AR16" s="5">
        <f t="shared" si="13"/>
        <v>0</v>
      </c>
      <c r="AS16" s="5">
        <f t="shared" si="13"/>
        <v>0</v>
      </c>
      <c r="AT16" s="5">
        <f t="shared" si="13"/>
        <v>0</v>
      </c>
      <c r="AU16" s="5">
        <f t="shared" si="13"/>
        <v>0</v>
      </c>
      <c r="AV16" s="5">
        <f t="shared" si="13"/>
        <v>0</v>
      </c>
      <c r="AW16" s="5">
        <f t="shared" si="13"/>
        <v>0</v>
      </c>
      <c r="AX16" s="5">
        <f t="shared" si="13"/>
        <v>0</v>
      </c>
      <c r="AY16" s="5">
        <f t="shared" si="13"/>
        <v>0</v>
      </c>
      <c r="AZ16" s="5">
        <f t="shared" si="13"/>
        <v>0</v>
      </c>
      <c r="BA16" s="5">
        <f t="shared" si="13"/>
        <v>0</v>
      </c>
      <c r="BB16" s="5">
        <f t="shared" si="13"/>
        <v>0</v>
      </c>
      <c r="BC16" s="5">
        <f t="shared" si="13"/>
        <v>0</v>
      </c>
      <c r="BD16" s="5">
        <f t="shared" si="14"/>
        <v>0</v>
      </c>
      <c r="BE16" s="5">
        <f t="shared" si="14"/>
        <v>0</v>
      </c>
      <c r="BF16" s="5">
        <f t="shared" si="14"/>
        <v>0</v>
      </c>
      <c r="BG16" s="5">
        <f t="shared" si="14"/>
        <v>0</v>
      </c>
      <c r="BH16" s="5">
        <f t="shared" si="14"/>
        <v>0</v>
      </c>
      <c r="BI16" s="5">
        <f t="shared" si="14"/>
        <v>0</v>
      </c>
      <c r="BJ16" s="5">
        <f t="shared" si="14"/>
        <v>0</v>
      </c>
      <c r="BK16" s="5">
        <f t="shared" si="14"/>
        <v>0</v>
      </c>
      <c r="BL16" s="5">
        <f t="shared" si="14"/>
        <v>0</v>
      </c>
      <c r="BM16" s="5">
        <f t="shared" si="14"/>
        <v>0</v>
      </c>
      <c r="BN16" s="5">
        <f t="shared" si="14"/>
        <v>0</v>
      </c>
      <c r="BO16" s="5">
        <f t="shared" si="14"/>
        <v>0</v>
      </c>
      <c r="BP16" s="5">
        <f t="shared" si="14"/>
        <v>0</v>
      </c>
      <c r="BQ16" s="5">
        <f t="shared" si="14"/>
        <v>0</v>
      </c>
      <c r="BR16" s="5">
        <f t="shared" si="14"/>
        <v>0</v>
      </c>
      <c r="BS16" s="5">
        <f t="shared" si="14"/>
        <v>0</v>
      </c>
      <c r="BT16" s="5">
        <f t="shared" si="15"/>
        <v>0</v>
      </c>
      <c r="BU16" s="5">
        <f t="shared" si="15"/>
        <v>0</v>
      </c>
      <c r="BV16" s="5">
        <f t="shared" si="15"/>
        <v>0</v>
      </c>
      <c r="BW16" s="5">
        <f t="shared" si="15"/>
        <v>0</v>
      </c>
      <c r="BX16" s="5">
        <f t="shared" si="15"/>
        <v>0</v>
      </c>
      <c r="BY16" s="5">
        <f t="shared" si="15"/>
        <v>0</v>
      </c>
      <c r="BZ16" s="5">
        <f t="shared" si="15"/>
        <v>0</v>
      </c>
      <c r="CA16" s="5">
        <f t="shared" si="15"/>
        <v>0</v>
      </c>
      <c r="CB16" s="5">
        <f t="shared" si="15"/>
        <v>0</v>
      </c>
      <c r="CC16" s="5">
        <f t="shared" si="15"/>
        <v>0</v>
      </c>
      <c r="CD16" s="5">
        <f t="shared" si="15"/>
        <v>0</v>
      </c>
      <c r="CE16" s="5">
        <f t="shared" si="15"/>
        <v>0</v>
      </c>
      <c r="CF16" s="5">
        <f t="shared" si="15"/>
        <v>0</v>
      </c>
      <c r="CG16" s="5">
        <f t="shared" si="15"/>
        <v>0</v>
      </c>
      <c r="CH16" s="5">
        <f t="shared" si="15"/>
        <v>0</v>
      </c>
      <c r="CI16" s="5">
        <f t="shared" si="15"/>
        <v>0</v>
      </c>
      <c r="CJ16" s="5">
        <f t="shared" si="12"/>
        <v>0</v>
      </c>
      <c r="CK16" s="5">
        <f t="shared" si="4"/>
        <v>0</v>
      </c>
      <c r="CL16" s="5">
        <f t="shared" si="4"/>
        <v>0</v>
      </c>
      <c r="CM16" s="5">
        <f t="shared" si="4"/>
        <v>0</v>
      </c>
    </row>
    <row r="17" spans="1:91">
      <c r="A17" s="28">
        <v>42762</v>
      </c>
      <c r="B17" s="19">
        <f t="shared" si="10"/>
        <v>6283</v>
      </c>
      <c r="C17" t="s">
        <v>55</v>
      </c>
      <c r="D17" t="s">
        <v>59</v>
      </c>
      <c r="E17" s="29">
        <v>-107.06</v>
      </c>
      <c r="F17" s="30">
        <v>-107.06</v>
      </c>
      <c r="G17" s="30"/>
      <c r="H17" s="28">
        <v>42762</v>
      </c>
      <c r="J17" s="20">
        <f t="shared" si="5"/>
        <v>6810.1399999999994</v>
      </c>
      <c r="K17" s="20">
        <f t="shared" si="2"/>
        <v>500</v>
      </c>
      <c r="L17" s="20">
        <f t="shared" si="6"/>
        <v>50</v>
      </c>
      <c r="M17" s="20">
        <f t="shared" si="7"/>
        <v>7360.1399999999994</v>
      </c>
      <c r="N17" s="20">
        <f t="shared" si="8"/>
        <v>7360.1399999999994</v>
      </c>
      <c r="O17" s="5"/>
      <c r="P17" s="6">
        <v>6032</v>
      </c>
      <c r="Q17" t="s">
        <v>60</v>
      </c>
      <c r="R17" s="5">
        <f>AG3</f>
        <v>0</v>
      </c>
      <c r="S17" s="35">
        <v>7440</v>
      </c>
      <c r="T17" t="s">
        <v>61</v>
      </c>
      <c r="U17" s="5">
        <f>BV3</f>
        <v>160</v>
      </c>
      <c r="V17" s="5"/>
      <c r="X17" s="5">
        <f t="shared" si="9"/>
        <v>0</v>
      </c>
      <c r="Y17" s="5">
        <f t="shared" si="9"/>
        <v>0</v>
      </c>
      <c r="Z17" s="5">
        <f t="shared" si="9"/>
        <v>0</v>
      </c>
      <c r="AA17" s="5">
        <f t="shared" si="9"/>
        <v>0</v>
      </c>
      <c r="AB17" s="5">
        <f t="shared" si="9"/>
        <v>0</v>
      </c>
      <c r="AC17" s="5">
        <f t="shared" si="9"/>
        <v>0</v>
      </c>
      <c r="AD17" s="5">
        <f t="shared" si="9"/>
        <v>0</v>
      </c>
      <c r="AE17" s="5">
        <f t="shared" si="9"/>
        <v>0</v>
      </c>
      <c r="AF17" s="5">
        <f t="shared" si="9"/>
        <v>0</v>
      </c>
      <c r="AG17" s="5">
        <f t="shared" si="9"/>
        <v>0</v>
      </c>
      <c r="AH17" s="5">
        <f t="shared" si="9"/>
        <v>0</v>
      </c>
      <c r="AI17" s="5">
        <f t="shared" si="9"/>
        <v>0</v>
      </c>
      <c r="AJ17" s="5">
        <f t="shared" si="9"/>
        <v>0</v>
      </c>
      <c r="AK17" s="5">
        <f t="shared" si="9"/>
        <v>0</v>
      </c>
      <c r="AL17" s="5">
        <f t="shared" si="9"/>
        <v>0</v>
      </c>
      <c r="AM17" s="5">
        <f t="shared" si="9"/>
        <v>0</v>
      </c>
      <c r="AN17" s="5">
        <f t="shared" si="13"/>
        <v>-107.06</v>
      </c>
      <c r="AO17" s="5">
        <f t="shared" si="13"/>
        <v>0</v>
      </c>
      <c r="AP17" s="5">
        <f t="shared" si="13"/>
        <v>0</v>
      </c>
      <c r="AQ17" s="5">
        <f t="shared" si="13"/>
        <v>0</v>
      </c>
      <c r="AR17" s="5">
        <f t="shared" si="13"/>
        <v>0</v>
      </c>
      <c r="AS17" s="5">
        <f t="shared" si="13"/>
        <v>0</v>
      </c>
      <c r="AT17" s="5">
        <f t="shared" si="13"/>
        <v>0</v>
      </c>
      <c r="AU17" s="5">
        <f t="shared" si="13"/>
        <v>0</v>
      </c>
      <c r="AV17" s="5">
        <f t="shared" si="13"/>
        <v>0</v>
      </c>
      <c r="AW17" s="5">
        <f t="shared" si="13"/>
        <v>0</v>
      </c>
      <c r="AX17" s="5">
        <f t="shared" si="13"/>
        <v>0</v>
      </c>
      <c r="AY17" s="5">
        <f t="shared" si="13"/>
        <v>0</v>
      </c>
      <c r="AZ17" s="5">
        <f t="shared" si="13"/>
        <v>0</v>
      </c>
      <c r="BA17" s="5">
        <f t="shared" si="13"/>
        <v>0</v>
      </c>
      <c r="BB17" s="5">
        <f t="shared" si="13"/>
        <v>0</v>
      </c>
      <c r="BC17" s="5">
        <f t="shared" si="13"/>
        <v>0</v>
      </c>
      <c r="BD17" s="5">
        <f t="shared" si="14"/>
        <v>0</v>
      </c>
      <c r="BE17" s="5">
        <f t="shared" si="14"/>
        <v>0</v>
      </c>
      <c r="BF17" s="5">
        <f t="shared" si="14"/>
        <v>0</v>
      </c>
      <c r="BG17" s="5">
        <f t="shared" si="14"/>
        <v>0</v>
      </c>
      <c r="BH17" s="5">
        <f t="shared" si="14"/>
        <v>0</v>
      </c>
      <c r="BI17" s="5">
        <f t="shared" si="14"/>
        <v>0</v>
      </c>
      <c r="BJ17" s="5">
        <f t="shared" si="14"/>
        <v>0</v>
      </c>
      <c r="BK17" s="5">
        <f t="shared" si="14"/>
        <v>0</v>
      </c>
      <c r="BL17" s="5">
        <f t="shared" si="14"/>
        <v>0</v>
      </c>
      <c r="BM17" s="5">
        <f t="shared" si="14"/>
        <v>0</v>
      </c>
      <c r="BN17" s="5">
        <f t="shared" si="14"/>
        <v>0</v>
      </c>
      <c r="BO17" s="5">
        <f t="shared" si="14"/>
        <v>0</v>
      </c>
      <c r="BP17" s="5">
        <f t="shared" si="14"/>
        <v>0</v>
      </c>
      <c r="BQ17" s="5">
        <f t="shared" si="14"/>
        <v>0</v>
      </c>
      <c r="BR17" s="5">
        <f t="shared" si="14"/>
        <v>0</v>
      </c>
      <c r="BS17" s="5">
        <f t="shared" si="14"/>
        <v>0</v>
      </c>
      <c r="BT17" s="5">
        <f t="shared" si="15"/>
        <v>0</v>
      </c>
      <c r="BU17" s="5">
        <f t="shared" si="15"/>
        <v>0</v>
      </c>
      <c r="BV17" s="5">
        <f t="shared" si="15"/>
        <v>0</v>
      </c>
      <c r="BW17" s="5">
        <f t="shared" si="15"/>
        <v>0</v>
      </c>
      <c r="BX17" s="5">
        <f t="shared" si="15"/>
        <v>0</v>
      </c>
      <c r="BY17" s="5">
        <f t="shared" si="15"/>
        <v>0</v>
      </c>
      <c r="BZ17" s="5">
        <f t="shared" si="15"/>
        <v>0</v>
      </c>
      <c r="CA17" s="5">
        <f t="shared" si="15"/>
        <v>0</v>
      </c>
      <c r="CB17" s="5">
        <f t="shared" si="15"/>
        <v>0</v>
      </c>
      <c r="CC17" s="5">
        <f t="shared" si="15"/>
        <v>0</v>
      </c>
      <c r="CD17" s="5">
        <f t="shared" si="15"/>
        <v>0</v>
      </c>
      <c r="CE17" s="5">
        <f t="shared" si="15"/>
        <v>0</v>
      </c>
      <c r="CF17" s="5">
        <f t="shared" si="15"/>
        <v>0</v>
      </c>
      <c r="CG17" s="5">
        <f t="shared" si="15"/>
        <v>0</v>
      </c>
      <c r="CH17" s="5">
        <f t="shared" si="15"/>
        <v>0</v>
      </c>
      <c r="CI17" s="5">
        <f t="shared" si="15"/>
        <v>0</v>
      </c>
      <c r="CJ17" s="5">
        <f t="shared" si="12"/>
        <v>0</v>
      </c>
      <c r="CK17" s="5">
        <f t="shared" si="4"/>
        <v>0</v>
      </c>
      <c r="CL17" s="5">
        <f t="shared" si="4"/>
        <v>0</v>
      </c>
      <c r="CM17" s="5">
        <f t="shared" si="4"/>
        <v>0</v>
      </c>
    </row>
    <row r="18" spans="1:91">
      <c r="A18" s="28">
        <v>42776</v>
      </c>
      <c r="B18" s="19">
        <v>7471</v>
      </c>
      <c r="C18" t="s">
        <v>64</v>
      </c>
      <c r="D18" t="s">
        <v>122</v>
      </c>
      <c r="E18" s="29">
        <v>500</v>
      </c>
      <c r="F18" s="30">
        <v>500</v>
      </c>
      <c r="G18" s="30"/>
      <c r="H18" s="28">
        <v>42776</v>
      </c>
      <c r="J18" s="20">
        <f t="shared" si="5"/>
        <v>7310.1399999999994</v>
      </c>
      <c r="K18" s="20">
        <f t="shared" si="2"/>
        <v>500</v>
      </c>
      <c r="L18" s="20">
        <f t="shared" si="6"/>
        <v>50</v>
      </c>
      <c r="M18" s="20">
        <f t="shared" si="7"/>
        <v>7860.1399999999994</v>
      </c>
      <c r="N18" s="20">
        <f t="shared" si="8"/>
        <v>7860.1399999999994</v>
      </c>
      <c r="O18" s="5"/>
      <c r="P18" s="6">
        <v>6033</v>
      </c>
      <c r="Q18" t="s">
        <v>62</v>
      </c>
      <c r="R18" s="5">
        <f>AH3</f>
        <v>0</v>
      </c>
      <c r="S18" s="35">
        <v>7441</v>
      </c>
      <c r="T18" s="35" t="s">
        <v>63</v>
      </c>
      <c r="U18" s="5">
        <f>BW3</f>
        <v>0</v>
      </c>
      <c r="V18" s="5"/>
      <c r="X18" s="5">
        <f t="shared" si="9"/>
        <v>0</v>
      </c>
      <c r="Y18" s="5">
        <f t="shared" si="9"/>
        <v>0</v>
      </c>
      <c r="Z18" s="5">
        <f t="shared" si="9"/>
        <v>0</v>
      </c>
      <c r="AA18" s="5">
        <f t="shared" si="9"/>
        <v>0</v>
      </c>
      <c r="AB18" s="5">
        <f t="shared" si="9"/>
        <v>0</v>
      </c>
      <c r="AC18" s="5">
        <f t="shared" si="9"/>
        <v>0</v>
      </c>
      <c r="AD18" s="5">
        <f t="shared" si="9"/>
        <v>0</v>
      </c>
      <c r="AE18" s="5">
        <f t="shared" si="9"/>
        <v>0</v>
      </c>
      <c r="AF18" s="5">
        <f t="shared" si="9"/>
        <v>0</v>
      </c>
      <c r="AG18" s="5">
        <f t="shared" si="9"/>
        <v>0</v>
      </c>
      <c r="AH18" s="5">
        <f t="shared" si="9"/>
        <v>0</v>
      </c>
      <c r="AI18" s="5">
        <f t="shared" si="9"/>
        <v>0</v>
      </c>
      <c r="AJ18" s="5">
        <f t="shared" si="9"/>
        <v>0</v>
      </c>
      <c r="AK18" s="5">
        <f t="shared" si="9"/>
        <v>0</v>
      </c>
      <c r="AL18" s="5">
        <f t="shared" si="9"/>
        <v>0</v>
      </c>
      <c r="AM18" s="5">
        <f t="shared" si="9"/>
        <v>0</v>
      </c>
      <c r="AN18" s="5">
        <f t="shared" si="13"/>
        <v>0</v>
      </c>
      <c r="AO18" s="5">
        <f t="shared" si="13"/>
        <v>0</v>
      </c>
      <c r="AP18" s="5">
        <f t="shared" si="13"/>
        <v>0</v>
      </c>
      <c r="AQ18" s="5">
        <f t="shared" si="13"/>
        <v>0</v>
      </c>
      <c r="AR18" s="5">
        <f t="shared" si="13"/>
        <v>0</v>
      </c>
      <c r="AS18" s="5">
        <f t="shared" si="13"/>
        <v>0</v>
      </c>
      <c r="AT18" s="5">
        <f t="shared" si="13"/>
        <v>0</v>
      </c>
      <c r="AU18" s="5">
        <f t="shared" si="13"/>
        <v>0</v>
      </c>
      <c r="AV18" s="5">
        <f t="shared" si="13"/>
        <v>0</v>
      </c>
      <c r="AW18" s="5">
        <f t="shared" si="13"/>
        <v>0</v>
      </c>
      <c r="AX18" s="5">
        <f t="shared" si="13"/>
        <v>0</v>
      </c>
      <c r="AY18" s="5">
        <f t="shared" si="13"/>
        <v>0</v>
      </c>
      <c r="AZ18" s="5">
        <f t="shared" si="13"/>
        <v>0</v>
      </c>
      <c r="BA18" s="5">
        <f t="shared" si="13"/>
        <v>0</v>
      </c>
      <c r="BB18" s="5">
        <f t="shared" si="13"/>
        <v>0</v>
      </c>
      <c r="BC18" s="5">
        <f t="shared" si="13"/>
        <v>0</v>
      </c>
      <c r="BD18" s="5">
        <f t="shared" si="14"/>
        <v>0</v>
      </c>
      <c r="BE18" s="5">
        <f t="shared" si="14"/>
        <v>0</v>
      </c>
      <c r="BF18" s="5">
        <f t="shared" si="14"/>
        <v>0</v>
      </c>
      <c r="BG18" s="5">
        <f t="shared" si="14"/>
        <v>0</v>
      </c>
      <c r="BH18" s="5">
        <f t="shared" si="14"/>
        <v>0</v>
      </c>
      <c r="BI18" s="5">
        <f t="shared" si="14"/>
        <v>0</v>
      </c>
      <c r="BJ18" s="5">
        <f t="shared" si="14"/>
        <v>0</v>
      </c>
      <c r="BK18" s="5">
        <f t="shared" si="14"/>
        <v>0</v>
      </c>
      <c r="BL18" s="5">
        <f t="shared" si="14"/>
        <v>0</v>
      </c>
      <c r="BM18" s="5">
        <f t="shared" si="14"/>
        <v>0</v>
      </c>
      <c r="BN18" s="5">
        <f t="shared" si="14"/>
        <v>0</v>
      </c>
      <c r="BO18" s="5">
        <f t="shared" si="14"/>
        <v>0</v>
      </c>
      <c r="BP18" s="5">
        <f t="shared" si="14"/>
        <v>0</v>
      </c>
      <c r="BQ18" s="5">
        <f t="shared" si="14"/>
        <v>0</v>
      </c>
      <c r="BR18" s="5">
        <f t="shared" si="14"/>
        <v>0</v>
      </c>
      <c r="BS18" s="5">
        <f t="shared" si="14"/>
        <v>0</v>
      </c>
      <c r="BT18" s="5">
        <f t="shared" si="15"/>
        <v>0</v>
      </c>
      <c r="BU18" s="5">
        <f t="shared" si="15"/>
        <v>0</v>
      </c>
      <c r="BV18" s="5">
        <f t="shared" si="15"/>
        <v>0</v>
      </c>
      <c r="BW18" s="5">
        <f t="shared" si="15"/>
        <v>0</v>
      </c>
      <c r="BX18" s="5">
        <f t="shared" si="15"/>
        <v>0</v>
      </c>
      <c r="BY18" s="5">
        <f t="shared" si="15"/>
        <v>500</v>
      </c>
      <c r="BZ18" s="5">
        <f t="shared" si="15"/>
        <v>0</v>
      </c>
      <c r="CA18" s="5">
        <f t="shared" si="15"/>
        <v>0</v>
      </c>
      <c r="CB18" s="5">
        <f t="shared" si="15"/>
        <v>0</v>
      </c>
      <c r="CC18" s="5">
        <f t="shared" si="15"/>
        <v>0</v>
      </c>
      <c r="CD18" s="5">
        <f t="shared" si="15"/>
        <v>0</v>
      </c>
      <c r="CE18" s="5">
        <f t="shared" si="15"/>
        <v>0</v>
      </c>
      <c r="CF18" s="5">
        <f t="shared" si="15"/>
        <v>0</v>
      </c>
      <c r="CG18" s="5">
        <f t="shared" si="15"/>
        <v>0</v>
      </c>
      <c r="CH18" s="5">
        <f t="shared" si="15"/>
        <v>0</v>
      </c>
      <c r="CI18" s="5">
        <f t="shared" si="15"/>
        <v>0</v>
      </c>
      <c r="CJ18" s="5">
        <f t="shared" si="12"/>
        <v>0</v>
      </c>
      <c r="CK18" s="5">
        <f t="shared" si="4"/>
        <v>0</v>
      </c>
      <c r="CL18" s="5">
        <f t="shared" si="4"/>
        <v>0</v>
      </c>
      <c r="CM18" s="5">
        <f t="shared" si="4"/>
        <v>0</v>
      </c>
    </row>
    <row r="19" spans="1:91">
      <c r="A19" s="28">
        <v>42776</v>
      </c>
      <c r="B19" s="19">
        <f t="shared" si="10"/>
        <v>7450</v>
      </c>
      <c r="C19" t="s">
        <v>67</v>
      </c>
      <c r="E19" s="29">
        <v>265.10000000000002</v>
      </c>
      <c r="F19" s="30">
        <v>265.10000000000002</v>
      </c>
      <c r="G19" s="30"/>
      <c r="H19" s="28">
        <v>42776</v>
      </c>
      <c r="J19" s="20">
        <f t="shared" si="5"/>
        <v>7575.24</v>
      </c>
      <c r="K19" s="20">
        <f t="shared" si="2"/>
        <v>500</v>
      </c>
      <c r="L19" s="20">
        <f t="shared" si="6"/>
        <v>50</v>
      </c>
      <c r="M19" s="20">
        <f t="shared" si="7"/>
        <v>8125.24</v>
      </c>
      <c r="N19" s="20">
        <f t="shared" si="8"/>
        <v>8125.24</v>
      </c>
      <c r="O19" s="5"/>
      <c r="P19" s="32">
        <v>621</v>
      </c>
      <c r="Q19" s="33" t="s">
        <v>65</v>
      </c>
      <c r="S19" s="33">
        <v>745</v>
      </c>
      <c r="T19" s="33" t="s">
        <v>66</v>
      </c>
      <c r="V19" s="5"/>
      <c r="X19" s="5">
        <f t="shared" si="9"/>
        <v>0</v>
      </c>
      <c r="Y19" s="5">
        <f t="shared" si="9"/>
        <v>0</v>
      </c>
      <c r="Z19" s="5">
        <f t="shared" si="9"/>
        <v>0</v>
      </c>
      <c r="AA19" s="5">
        <f t="shared" si="9"/>
        <v>0</v>
      </c>
      <c r="AB19" s="5">
        <f t="shared" si="9"/>
        <v>0</v>
      </c>
      <c r="AC19" s="5">
        <f t="shared" si="9"/>
        <v>0</v>
      </c>
      <c r="AD19" s="5">
        <f t="shared" si="9"/>
        <v>0</v>
      </c>
      <c r="AE19" s="5">
        <f t="shared" si="9"/>
        <v>0</v>
      </c>
      <c r="AF19" s="5">
        <f t="shared" si="9"/>
        <v>0</v>
      </c>
      <c r="AG19" s="5">
        <f t="shared" si="9"/>
        <v>0</v>
      </c>
      <c r="AH19" s="5">
        <f t="shared" si="9"/>
        <v>0</v>
      </c>
      <c r="AI19" s="5">
        <f t="shared" si="9"/>
        <v>0</v>
      </c>
      <c r="AJ19" s="5">
        <f t="shared" si="9"/>
        <v>0</v>
      </c>
      <c r="AK19" s="5">
        <f t="shared" si="9"/>
        <v>0</v>
      </c>
      <c r="AL19" s="5">
        <f t="shared" si="9"/>
        <v>0</v>
      </c>
      <c r="AM19" s="5">
        <f t="shared" si="9"/>
        <v>0</v>
      </c>
      <c r="AN19" s="5">
        <f t="shared" si="13"/>
        <v>0</v>
      </c>
      <c r="AO19" s="5">
        <f t="shared" si="13"/>
        <v>0</v>
      </c>
      <c r="AP19" s="5">
        <f t="shared" si="13"/>
        <v>0</v>
      </c>
      <c r="AQ19" s="5">
        <f t="shared" si="13"/>
        <v>0</v>
      </c>
      <c r="AR19" s="5">
        <f t="shared" si="13"/>
        <v>0</v>
      </c>
      <c r="AS19" s="5">
        <f t="shared" si="13"/>
        <v>0</v>
      </c>
      <c r="AT19" s="5">
        <f t="shared" si="13"/>
        <v>0</v>
      </c>
      <c r="AU19" s="5">
        <f t="shared" si="13"/>
        <v>0</v>
      </c>
      <c r="AV19" s="5">
        <f t="shared" si="13"/>
        <v>0</v>
      </c>
      <c r="AW19" s="5">
        <f t="shared" si="13"/>
        <v>0</v>
      </c>
      <c r="AX19" s="5">
        <f t="shared" si="13"/>
        <v>0</v>
      </c>
      <c r="AY19" s="5">
        <f t="shared" si="13"/>
        <v>0</v>
      </c>
      <c r="AZ19" s="5">
        <f t="shared" si="13"/>
        <v>0</v>
      </c>
      <c r="BA19" s="5">
        <f t="shared" si="13"/>
        <v>0</v>
      </c>
      <c r="BB19" s="5">
        <f t="shared" si="13"/>
        <v>0</v>
      </c>
      <c r="BC19" s="5">
        <f t="shared" si="13"/>
        <v>0</v>
      </c>
      <c r="BD19" s="5">
        <f t="shared" si="14"/>
        <v>0</v>
      </c>
      <c r="BE19" s="5">
        <f t="shared" si="14"/>
        <v>0</v>
      </c>
      <c r="BF19" s="5">
        <f t="shared" si="14"/>
        <v>0</v>
      </c>
      <c r="BG19" s="5">
        <f t="shared" si="14"/>
        <v>0</v>
      </c>
      <c r="BH19" s="5">
        <f t="shared" si="14"/>
        <v>0</v>
      </c>
      <c r="BI19" s="5">
        <f t="shared" si="14"/>
        <v>0</v>
      </c>
      <c r="BJ19" s="5">
        <f t="shared" si="14"/>
        <v>0</v>
      </c>
      <c r="BK19" s="5">
        <f t="shared" si="14"/>
        <v>0</v>
      </c>
      <c r="BL19" s="5">
        <f t="shared" si="14"/>
        <v>0</v>
      </c>
      <c r="BM19" s="5">
        <f t="shared" si="14"/>
        <v>0</v>
      </c>
      <c r="BN19" s="5">
        <f t="shared" si="14"/>
        <v>0</v>
      </c>
      <c r="BO19" s="5">
        <f t="shared" si="14"/>
        <v>0</v>
      </c>
      <c r="BP19" s="5">
        <f t="shared" si="14"/>
        <v>0</v>
      </c>
      <c r="BQ19" s="5">
        <f t="shared" si="14"/>
        <v>0</v>
      </c>
      <c r="BR19" s="5">
        <f t="shared" si="14"/>
        <v>0</v>
      </c>
      <c r="BS19" s="5">
        <f t="shared" si="14"/>
        <v>0</v>
      </c>
      <c r="BT19" s="5">
        <f t="shared" si="15"/>
        <v>0</v>
      </c>
      <c r="BU19" s="5">
        <f t="shared" si="15"/>
        <v>0</v>
      </c>
      <c r="BV19" s="5">
        <f t="shared" si="15"/>
        <v>0</v>
      </c>
      <c r="BW19" s="5">
        <f t="shared" si="15"/>
        <v>0</v>
      </c>
      <c r="BX19" s="5">
        <f t="shared" si="15"/>
        <v>265.10000000000002</v>
      </c>
      <c r="BY19" s="5">
        <f t="shared" si="15"/>
        <v>0</v>
      </c>
      <c r="BZ19" s="5">
        <f t="shared" si="15"/>
        <v>0</v>
      </c>
      <c r="CA19" s="5">
        <f t="shared" si="15"/>
        <v>0</v>
      </c>
      <c r="CB19" s="5">
        <f t="shared" si="15"/>
        <v>0</v>
      </c>
      <c r="CC19" s="5">
        <f t="shared" si="15"/>
        <v>0</v>
      </c>
      <c r="CD19" s="5">
        <f t="shared" si="15"/>
        <v>0</v>
      </c>
      <c r="CE19" s="5">
        <f t="shared" si="15"/>
        <v>0</v>
      </c>
      <c r="CF19" s="5">
        <f t="shared" si="15"/>
        <v>0</v>
      </c>
      <c r="CG19" s="5">
        <f t="shared" si="15"/>
        <v>0</v>
      </c>
      <c r="CH19" s="5">
        <f t="shared" si="15"/>
        <v>0</v>
      </c>
      <c r="CI19" s="5">
        <f t="shared" si="15"/>
        <v>0</v>
      </c>
      <c r="CJ19" s="5">
        <f t="shared" si="12"/>
        <v>0</v>
      </c>
      <c r="CK19" s="5">
        <f t="shared" si="4"/>
        <v>0</v>
      </c>
      <c r="CL19" s="5">
        <f t="shared" si="4"/>
        <v>0</v>
      </c>
      <c r="CM19" s="5">
        <f t="shared" si="4"/>
        <v>0</v>
      </c>
    </row>
    <row r="20" spans="1:91">
      <c r="A20" s="28">
        <v>42786</v>
      </c>
      <c r="B20" s="19">
        <f t="shared" si="10"/>
        <v>6292</v>
      </c>
      <c r="C20" t="s">
        <v>25</v>
      </c>
      <c r="D20" t="s">
        <v>69</v>
      </c>
      <c r="E20" s="29">
        <v>-68.41</v>
      </c>
      <c r="F20" s="30">
        <v>-68.41</v>
      </c>
      <c r="G20" s="30"/>
      <c r="H20" s="28">
        <v>42786</v>
      </c>
      <c r="J20" s="20">
        <f t="shared" si="5"/>
        <v>7506.83</v>
      </c>
      <c r="K20" s="20">
        <f t="shared" si="2"/>
        <v>500</v>
      </c>
      <c r="L20" s="20">
        <f t="shared" si="6"/>
        <v>50</v>
      </c>
      <c r="M20" s="20">
        <f t="shared" si="7"/>
        <v>8056.83</v>
      </c>
      <c r="N20" s="20">
        <f t="shared" si="8"/>
        <v>8056.83</v>
      </c>
      <c r="O20" s="5"/>
      <c r="P20" s="6">
        <v>6210</v>
      </c>
      <c r="Q20" t="s">
        <v>65</v>
      </c>
      <c r="R20" s="5">
        <f>AI3</f>
        <v>0</v>
      </c>
      <c r="S20" s="35">
        <v>7450</v>
      </c>
      <c r="T20" s="35" t="s">
        <v>68</v>
      </c>
      <c r="U20" s="5">
        <f>BX3</f>
        <v>1641.1</v>
      </c>
      <c r="V20" s="5"/>
      <c r="X20" s="5">
        <f t="shared" si="9"/>
        <v>0</v>
      </c>
      <c r="Y20" s="5">
        <f t="shared" si="9"/>
        <v>0</v>
      </c>
      <c r="Z20" s="5">
        <f t="shared" si="9"/>
        <v>0</v>
      </c>
      <c r="AA20" s="5">
        <f t="shared" si="9"/>
        <v>0</v>
      </c>
      <c r="AB20" s="5">
        <f t="shared" si="9"/>
        <v>0</v>
      </c>
      <c r="AC20" s="5">
        <f t="shared" si="9"/>
        <v>0</v>
      </c>
      <c r="AD20" s="5">
        <f t="shared" si="9"/>
        <v>0</v>
      </c>
      <c r="AE20" s="5">
        <f t="shared" si="9"/>
        <v>0</v>
      </c>
      <c r="AF20" s="5">
        <f t="shared" si="9"/>
        <v>0</v>
      </c>
      <c r="AG20" s="5">
        <f t="shared" si="9"/>
        <v>0</v>
      </c>
      <c r="AH20" s="5">
        <f t="shared" si="9"/>
        <v>0</v>
      </c>
      <c r="AI20" s="5">
        <f t="shared" si="9"/>
        <v>0</v>
      </c>
      <c r="AJ20" s="5">
        <f t="shared" si="9"/>
        <v>0</v>
      </c>
      <c r="AK20" s="5">
        <f t="shared" si="9"/>
        <v>0</v>
      </c>
      <c r="AL20" s="5">
        <f t="shared" si="9"/>
        <v>0</v>
      </c>
      <c r="AM20" s="5">
        <f t="shared" si="9"/>
        <v>0</v>
      </c>
      <c r="AN20" s="5">
        <f t="shared" si="13"/>
        <v>0</v>
      </c>
      <c r="AO20" s="5">
        <f t="shared" si="13"/>
        <v>0</v>
      </c>
      <c r="AP20" s="5">
        <f t="shared" si="13"/>
        <v>0</v>
      </c>
      <c r="AQ20" s="5">
        <f t="shared" si="13"/>
        <v>0</v>
      </c>
      <c r="AR20" s="5">
        <f t="shared" si="13"/>
        <v>-68.41</v>
      </c>
      <c r="AS20" s="5">
        <f t="shared" si="13"/>
        <v>0</v>
      </c>
      <c r="AT20" s="5">
        <f t="shared" si="13"/>
        <v>0</v>
      </c>
      <c r="AU20" s="5">
        <f t="shared" si="13"/>
        <v>0</v>
      </c>
      <c r="AV20" s="5">
        <f t="shared" si="13"/>
        <v>0</v>
      </c>
      <c r="AW20" s="5">
        <f t="shared" si="13"/>
        <v>0</v>
      </c>
      <c r="AX20" s="5">
        <f t="shared" si="13"/>
        <v>0</v>
      </c>
      <c r="AY20" s="5">
        <f t="shared" si="13"/>
        <v>0</v>
      </c>
      <c r="AZ20" s="5">
        <f t="shared" si="13"/>
        <v>0</v>
      </c>
      <c r="BA20" s="5">
        <f t="shared" si="13"/>
        <v>0</v>
      </c>
      <c r="BB20" s="5">
        <f t="shared" si="13"/>
        <v>0</v>
      </c>
      <c r="BC20" s="5">
        <f t="shared" si="13"/>
        <v>0</v>
      </c>
      <c r="BD20" s="5">
        <f t="shared" si="14"/>
        <v>0</v>
      </c>
      <c r="BE20" s="5">
        <f t="shared" si="14"/>
        <v>0</v>
      </c>
      <c r="BF20" s="5">
        <f t="shared" si="14"/>
        <v>0</v>
      </c>
      <c r="BG20" s="5">
        <f t="shared" si="14"/>
        <v>0</v>
      </c>
      <c r="BH20" s="5">
        <f t="shared" si="14"/>
        <v>0</v>
      </c>
      <c r="BI20" s="5">
        <f t="shared" si="14"/>
        <v>0</v>
      </c>
      <c r="BJ20" s="5">
        <f t="shared" si="14"/>
        <v>0</v>
      </c>
      <c r="BK20" s="5">
        <f t="shared" si="14"/>
        <v>0</v>
      </c>
      <c r="BL20" s="5">
        <f t="shared" si="14"/>
        <v>0</v>
      </c>
      <c r="BM20" s="5">
        <f t="shared" si="14"/>
        <v>0</v>
      </c>
      <c r="BN20" s="5">
        <f t="shared" si="14"/>
        <v>0</v>
      </c>
      <c r="BO20" s="5">
        <f t="shared" si="14"/>
        <v>0</v>
      </c>
      <c r="BP20" s="5">
        <f t="shared" si="14"/>
        <v>0</v>
      </c>
      <c r="BQ20" s="5">
        <f t="shared" si="14"/>
        <v>0</v>
      </c>
      <c r="BR20" s="5">
        <f t="shared" si="14"/>
        <v>0</v>
      </c>
      <c r="BS20" s="5">
        <f t="shared" si="14"/>
        <v>0</v>
      </c>
      <c r="BT20" s="5">
        <f t="shared" si="15"/>
        <v>0</v>
      </c>
      <c r="BU20" s="5">
        <f t="shared" si="15"/>
        <v>0</v>
      </c>
      <c r="BV20" s="5">
        <f t="shared" si="15"/>
        <v>0</v>
      </c>
      <c r="BW20" s="5">
        <f t="shared" si="15"/>
        <v>0</v>
      </c>
      <c r="BX20" s="5">
        <f t="shared" si="15"/>
        <v>0</v>
      </c>
      <c r="BY20" s="5">
        <f t="shared" si="15"/>
        <v>0</v>
      </c>
      <c r="BZ20" s="5">
        <f t="shared" si="15"/>
        <v>0</v>
      </c>
      <c r="CA20" s="5">
        <f t="shared" si="15"/>
        <v>0</v>
      </c>
      <c r="CB20" s="5">
        <f t="shared" si="15"/>
        <v>0</v>
      </c>
      <c r="CC20" s="5">
        <f t="shared" si="15"/>
        <v>0</v>
      </c>
      <c r="CD20" s="5">
        <f t="shared" si="15"/>
        <v>0</v>
      </c>
      <c r="CE20" s="5">
        <f t="shared" si="15"/>
        <v>0</v>
      </c>
      <c r="CF20" s="5">
        <f t="shared" si="15"/>
        <v>0</v>
      </c>
      <c r="CG20" s="5">
        <f t="shared" si="15"/>
        <v>0</v>
      </c>
      <c r="CH20" s="5">
        <f t="shared" si="15"/>
        <v>0</v>
      </c>
      <c r="CI20" s="5">
        <f t="shared" si="15"/>
        <v>0</v>
      </c>
      <c r="CJ20" s="5">
        <f t="shared" si="12"/>
        <v>0</v>
      </c>
      <c r="CK20" s="5">
        <f t="shared" si="12"/>
        <v>0</v>
      </c>
      <c r="CL20" s="5">
        <f t="shared" si="12"/>
        <v>0</v>
      </c>
      <c r="CM20" s="5">
        <f t="shared" si="12"/>
        <v>0</v>
      </c>
    </row>
    <row r="21" spans="1:91">
      <c r="A21" s="36">
        <v>42790</v>
      </c>
      <c r="B21" s="37">
        <v>5523</v>
      </c>
      <c r="C21" s="22" t="s">
        <v>79</v>
      </c>
      <c r="D21" s="22"/>
      <c r="E21" s="38">
        <v>270.5</v>
      </c>
      <c r="F21" s="39"/>
      <c r="G21" s="30"/>
      <c r="H21" s="36"/>
      <c r="J21" s="20">
        <f t="shared" si="5"/>
        <v>7506.83</v>
      </c>
      <c r="K21" s="20">
        <f t="shared" si="2"/>
        <v>500</v>
      </c>
      <c r="L21" s="20">
        <f t="shared" si="6"/>
        <v>50</v>
      </c>
      <c r="M21" s="20">
        <f t="shared" si="7"/>
        <v>8056.83</v>
      </c>
      <c r="N21" s="20">
        <f t="shared" si="8"/>
        <v>8056.83</v>
      </c>
      <c r="O21" s="5"/>
      <c r="P21" s="32">
        <v>622</v>
      </c>
      <c r="Q21" s="33" t="s">
        <v>70</v>
      </c>
      <c r="S21" s="33">
        <v>747</v>
      </c>
      <c r="T21" s="33" t="s">
        <v>71</v>
      </c>
      <c r="V21" s="5"/>
      <c r="X21" s="5">
        <f t="shared" si="9"/>
        <v>0</v>
      </c>
      <c r="Y21" s="5">
        <f t="shared" si="9"/>
        <v>0</v>
      </c>
      <c r="Z21" s="5">
        <f t="shared" si="9"/>
        <v>0</v>
      </c>
      <c r="AA21" s="5">
        <f t="shared" si="9"/>
        <v>0</v>
      </c>
      <c r="AB21" s="5">
        <f t="shared" si="9"/>
        <v>0</v>
      </c>
      <c r="AC21" s="5">
        <f t="shared" si="9"/>
        <v>0</v>
      </c>
      <c r="AD21" s="5">
        <f t="shared" si="9"/>
        <v>0</v>
      </c>
      <c r="AE21" s="5">
        <f t="shared" si="9"/>
        <v>0</v>
      </c>
      <c r="AF21" s="5">
        <f t="shared" si="9"/>
        <v>0</v>
      </c>
      <c r="AG21" s="5">
        <f t="shared" si="9"/>
        <v>0</v>
      </c>
      <c r="AH21" s="5">
        <f t="shared" si="9"/>
        <v>0</v>
      </c>
      <c r="AI21" s="5">
        <f t="shared" si="9"/>
        <v>0</v>
      </c>
      <c r="AJ21" s="5">
        <f t="shared" si="9"/>
        <v>0</v>
      </c>
      <c r="AK21" s="5">
        <f t="shared" si="9"/>
        <v>0</v>
      </c>
      <c r="AL21" s="5">
        <f t="shared" si="9"/>
        <v>0</v>
      </c>
      <c r="AM21" s="5">
        <f t="shared" si="9"/>
        <v>0</v>
      </c>
      <c r="AN21" s="5">
        <f t="shared" si="13"/>
        <v>0</v>
      </c>
      <c r="AO21" s="5">
        <f t="shared" si="13"/>
        <v>0</v>
      </c>
      <c r="AP21" s="5">
        <f t="shared" si="13"/>
        <v>0</v>
      </c>
      <c r="AQ21" s="5">
        <f t="shared" si="13"/>
        <v>0</v>
      </c>
      <c r="AR21" s="5">
        <f t="shared" si="13"/>
        <v>0</v>
      </c>
      <c r="AS21" s="5">
        <f t="shared" si="13"/>
        <v>0</v>
      </c>
      <c r="AT21" s="5">
        <f t="shared" si="13"/>
        <v>0</v>
      </c>
      <c r="AU21" s="5">
        <f t="shared" si="13"/>
        <v>0</v>
      </c>
      <c r="AV21" s="5">
        <f t="shared" si="13"/>
        <v>0</v>
      </c>
      <c r="AW21" s="5">
        <f t="shared" si="13"/>
        <v>0</v>
      </c>
      <c r="AX21" s="5">
        <f t="shared" si="13"/>
        <v>0</v>
      </c>
      <c r="AY21" s="5">
        <f t="shared" si="13"/>
        <v>0</v>
      </c>
      <c r="AZ21" s="5">
        <f t="shared" si="13"/>
        <v>0</v>
      </c>
      <c r="BA21" s="5">
        <f t="shared" si="13"/>
        <v>0</v>
      </c>
      <c r="BB21" s="5">
        <f t="shared" si="13"/>
        <v>0</v>
      </c>
      <c r="BC21" s="5">
        <f t="shared" si="13"/>
        <v>0</v>
      </c>
      <c r="BD21" s="5">
        <f t="shared" si="14"/>
        <v>0</v>
      </c>
      <c r="BE21" s="5">
        <f t="shared" si="14"/>
        <v>0</v>
      </c>
      <c r="BF21" s="5">
        <f t="shared" si="14"/>
        <v>0</v>
      </c>
      <c r="BG21" s="5">
        <f t="shared" si="14"/>
        <v>0</v>
      </c>
      <c r="BH21" s="5">
        <f t="shared" si="14"/>
        <v>270.5</v>
      </c>
      <c r="BI21" s="5">
        <f t="shared" si="14"/>
        <v>0</v>
      </c>
      <c r="BJ21" s="5">
        <f t="shared" si="14"/>
        <v>0</v>
      </c>
      <c r="BK21" s="5">
        <f t="shared" si="14"/>
        <v>0</v>
      </c>
      <c r="BL21" s="5">
        <f t="shared" si="14"/>
        <v>0</v>
      </c>
      <c r="BM21" s="5">
        <f t="shared" si="14"/>
        <v>0</v>
      </c>
      <c r="BN21" s="5">
        <f t="shared" si="14"/>
        <v>0</v>
      </c>
      <c r="BO21" s="5">
        <f t="shared" si="14"/>
        <v>0</v>
      </c>
      <c r="BP21" s="5">
        <f t="shared" si="14"/>
        <v>0</v>
      </c>
      <c r="BQ21" s="5">
        <f t="shared" si="14"/>
        <v>0</v>
      </c>
      <c r="BR21" s="5">
        <f t="shared" si="14"/>
        <v>0</v>
      </c>
      <c r="BS21" s="5">
        <f t="shared" si="14"/>
        <v>0</v>
      </c>
      <c r="BT21" s="5">
        <f t="shared" si="15"/>
        <v>0</v>
      </c>
      <c r="BU21" s="5">
        <f t="shared" si="15"/>
        <v>0</v>
      </c>
      <c r="BV21" s="5">
        <f t="shared" si="15"/>
        <v>0</v>
      </c>
      <c r="BW21" s="5">
        <f t="shared" si="15"/>
        <v>0</v>
      </c>
      <c r="BX21" s="5">
        <f t="shared" si="15"/>
        <v>0</v>
      </c>
      <c r="BY21" s="5">
        <f t="shared" si="15"/>
        <v>0</v>
      </c>
      <c r="BZ21" s="5">
        <f t="shared" si="15"/>
        <v>0</v>
      </c>
      <c r="CA21" s="5">
        <f t="shared" si="15"/>
        <v>0</v>
      </c>
      <c r="CB21" s="5">
        <f t="shared" si="15"/>
        <v>0</v>
      </c>
      <c r="CC21" s="5">
        <f t="shared" si="15"/>
        <v>0</v>
      </c>
      <c r="CD21" s="5">
        <f t="shared" si="15"/>
        <v>0</v>
      </c>
      <c r="CE21" s="5">
        <f t="shared" si="15"/>
        <v>0</v>
      </c>
      <c r="CF21" s="5">
        <f t="shared" si="15"/>
        <v>0</v>
      </c>
      <c r="CG21" s="5">
        <f t="shared" si="15"/>
        <v>270.5</v>
      </c>
      <c r="CH21" s="5">
        <f t="shared" si="15"/>
        <v>0</v>
      </c>
      <c r="CI21" s="5">
        <f t="shared" si="15"/>
        <v>0</v>
      </c>
      <c r="CJ21" s="5">
        <f t="shared" si="12"/>
        <v>0</v>
      </c>
      <c r="CK21" s="5">
        <f t="shared" si="12"/>
        <v>0</v>
      </c>
      <c r="CL21" s="5">
        <f t="shared" si="12"/>
        <v>0</v>
      </c>
      <c r="CM21" s="5">
        <f t="shared" si="12"/>
        <v>0</v>
      </c>
    </row>
    <row r="22" spans="1:91">
      <c r="A22" s="28">
        <v>42803</v>
      </c>
      <c r="B22" s="19">
        <f t="shared" si="10"/>
        <v>6220</v>
      </c>
      <c r="C22" t="s">
        <v>84</v>
      </c>
      <c r="D22" t="s">
        <v>85</v>
      </c>
      <c r="E22" s="5">
        <v>-85</v>
      </c>
      <c r="F22" s="27">
        <v>-85</v>
      </c>
      <c r="G22" s="30"/>
      <c r="H22" s="28">
        <v>42803</v>
      </c>
      <c r="J22" s="20">
        <f t="shared" si="5"/>
        <v>7421.83</v>
      </c>
      <c r="K22" s="20">
        <f t="shared" si="2"/>
        <v>500</v>
      </c>
      <c r="L22" s="20">
        <f t="shared" si="6"/>
        <v>50</v>
      </c>
      <c r="M22" s="20">
        <f t="shared" si="7"/>
        <v>7971.83</v>
      </c>
      <c r="N22" s="20">
        <f t="shared" si="8"/>
        <v>7971.83</v>
      </c>
      <c r="O22" s="5"/>
      <c r="P22" s="6">
        <v>6220</v>
      </c>
      <c r="Q22" t="s">
        <v>72</v>
      </c>
      <c r="R22" s="5">
        <f>AJ3</f>
        <v>-85</v>
      </c>
      <c r="S22" s="35">
        <v>7471</v>
      </c>
      <c r="T22" s="35" t="s">
        <v>73</v>
      </c>
      <c r="U22" s="5">
        <f>BY3</f>
        <v>500</v>
      </c>
      <c r="V22" s="5"/>
      <c r="X22" s="5">
        <f t="shared" si="9"/>
        <v>0</v>
      </c>
      <c r="Y22" s="5">
        <f t="shared" si="9"/>
        <v>0</v>
      </c>
      <c r="Z22" s="5">
        <f t="shared" si="9"/>
        <v>0</v>
      </c>
      <c r="AA22" s="5">
        <f t="shared" si="9"/>
        <v>0</v>
      </c>
      <c r="AB22" s="5">
        <f t="shared" si="9"/>
        <v>0</v>
      </c>
      <c r="AC22" s="5">
        <f t="shared" si="9"/>
        <v>0</v>
      </c>
      <c r="AD22" s="5">
        <f t="shared" si="9"/>
        <v>0</v>
      </c>
      <c r="AE22" s="5">
        <f t="shared" si="9"/>
        <v>0</v>
      </c>
      <c r="AF22" s="5">
        <f t="shared" si="9"/>
        <v>0</v>
      </c>
      <c r="AG22" s="5">
        <f t="shared" si="9"/>
        <v>0</v>
      </c>
      <c r="AH22" s="5">
        <f t="shared" si="9"/>
        <v>0</v>
      </c>
      <c r="AI22" s="5">
        <f t="shared" si="9"/>
        <v>0</v>
      </c>
      <c r="AJ22" s="5">
        <f t="shared" si="9"/>
        <v>-85</v>
      </c>
      <c r="AK22" s="5">
        <f t="shared" si="9"/>
        <v>0</v>
      </c>
      <c r="AL22" s="5">
        <f t="shared" si="9"/>
        <v>0</v>
      </c>
      <c r="AM22" s="5">
        <f t="shared" si="9"/>
        <v>0</v>
      </c>
      <c r="AN22" s="5">
        <f t="shared" si="13"/>
        <v>0</v>
      </c>
      <c r="AO22" s="5">
        <f t="shared" si="13"/>
        <v>0</v>
      </c>
      <c r="AP22" s="5">
        <f t="shared" si="13"/>
        <v>0</v>
      </c>
      <c r="AQ22" s="5">
        <f t="shared" si="13"/>
        <v>0</v>
      </c>
      <c r="AR22" s="5">
        <f t="shared" si="13"/>
        <v>0</v>
      </c>
      <c r="AS22" s="5">
        <f t="shared" si="13"/>
        <v>0</v>
      </c>
      <c r="AT22" s="5">
        <f t="shared" si="13"/>
        <v>0</v>
      </c>
      <c r="AU22" s="5">
        <f t="shared" si="13"/>
        <v>0</v>
      </c>
      <c r="AV22" s="5">
        <f t="shared" si="13"/>
        <v>0</v>
      </c>
      <c r="AW22" s="5">
        <f t="shared" si="13"/>
        <v>0</v>
      </c>
      <c r="AX22" s="5">
        <f t="shared" si="13"/>
        <v>0</v>
      </c>
      <c r="AY22" s="5">
        <f t="shared" si="13"/>
        <v>0</v>
      </c>
      <c r="AZ22" s="5">
        <f t="shared" si="13"/>
        <v>0</v>
      </c>
      <c r="BA22" s="5">
        <f t="shared" si="13"/>
        <v>0</v>
      </c>
      <c r="BB22" s="5">
        <f t="shared" si="13"/>
        <v>0</v>
      </c>
      <c r="BC22" s="5">
        <f t="shared" si="13"/>
        <v>0</v>
      </c>
      <c r="BD22" s="5">
        <f t="shared" si="14"/>
        <v>0</v>
      </c>
      <c r="BE22" s="5">
        <f t="shared" si="14"/>
        <v>0</v>
      </c>
      <c r="BF22" s="5">
        <f t="shared" si="14"/>
        <v>0</v>
      </c>
      <c r="BG22" s="5">
        <f t="shared" si="14"/>
        <v>0</v>
      </c>
      <c r="BH22" s="5">
        <f t="shared" si="14"/>
        <v>0</v>
      </c>
      <c r="BI22" s="5">
        <f t="shared" si="14"/>
        <v>0</v>
      </c>
      <c r="BJ22" s="5">
        <f t="shared" si="14"/>
        <v>0</v>
      </c>
      <c r="BK22" s="5">
        <f t="shared" si="14"/>
        <v>0</v>
      </c>
      <c r="BL22" s="5">
        <f t="shared" si="14"/>
        <v>0</v>
      </c>
      <c r="BM22" s="5">
        <f t="shared" si="14"/>
        <v>0</v>
      </c>
      <c r="BN22" s="5">
        <f t="shared" si="14"/>
        <v>0</v>
      </c>
      <c r="BO22" s="5">
        <f t="shared" si="14"/>
        <v>0</v>
      </c>
      <c r="BP22" s="5">
        <f t="shared" si="14"/>
        <v>0</v>
      </c>
      <c r="BQ22" s="5">
        <f t="shared" si="14"/>
        <v>0</v>
      </c>
      <c r="BR22" s="5">
        <f t="shared" si="14"/>
        <v>0</v>
      </c>
      <c r="BS22" s="5">
        <f t="shared" si="14"/>
        <v>0</v>
      </c>
      <c r="BT22" s="5">
        <f t="shared" si="15"/>
        <v>0</v>
      </c>
      <c r="BU22" s="5">
        <f t="shared" si="15"/>
        <v>0</v>
      </c>
      <c r="BV22" s="5">
        <f t="shared" si="15"/>
        <v>0</v>
      </c>
      <c r="BW22" s="5">
        <f t="shared" si="15"/>
        <v>0</v>
      </c>
      <c r="BX22" s="5">
        <f t="shared" si="15"/>
        <v>0</v>
      </c>
      <c r="BY22" s="5">
        <f t="shared" si="15"/>
        <v>0</v>
      </c>
      <c r="BZ22" s="5">
        <f t="shared" si="15"/>
        <v>0</v>
      </c>
      <c r="CA22" s="5">
        <f t="shared" si="15"/>
        <v>0</v>
      </c>
      <c r="CB22" s="5">
        <f t="shared" si="15"/>
        <v>0</v>
      </c>
      <c r="CC22" s="5">
        <f t="shared" si="15"/>
        <v>0</v>
      </c>
      <c r="CD22" s="5">
        <f t="shared" si="15"/>
        <v>0</v>
      </c>
      <c r="CE22" s="5">
        <f t="shared" si="15"/>
        <v>0</v>
      </c>
      <c r="CF22" s="5">
        <f t="shared" si="15"/>
        <v>0</v>
      </c>
      <c r="CG22" s="5">
        <f t="shared" si="15"/>
        <v>0</v>
      </c>
      <c r="CH22" s="5">
        <f t="shared" si="15"/>
        <v>0</v>
      </c>
      <c r="CI22" s="5">
        <f t="shared" si="15"/>
        <v>0</v>
      </c>
      <c r="CJ22" s="5">
        <f t="shared" si="12"/>
        <v>0</v>
      </c>
      <c r="CK22" s="5">
        <f t="shared" si="12"/>
        <v>0</v>
      </c>
      <c r="CL22" s="5">
        <f t="shared" si="12"/>
        <v>0</v>
      </c>
      <c r="CM22" s="5">
        <f t="shared" si="12"/>
        <v>0</v>
      </c>
    </row>
    <row r="23" spans="1:91">
      <c r="A23" s="28">
        <v>42842</v>
      </c>
      <c r="B23" s="42">
        <f t="shared" si="10"/>
        <v>7450</v>
      </c>
      <c r="C23" t="s">
        <v>35</v>
      </c>
      <c r="D23" t="s">
        <v>125</v>
      </c>
      <c r="E23" s="5">
        <v>140</v>
      </c>
      <c r="F23" s="5"/>
      <c r="G23" s="30">
        <v>140</v>
      </c>
      <c r="H23" s="28">
        <v>42842</v>
      </c>
      <c r="J23" s="20">
        <f t="shared" si="5"/>
        <v>7421.83</v>
      </c>
      <c r="K23" s="20">
        <f t="shared" si="2"/>
        <v>500</v>
      </c>
      <c r="L23" s="20">
        <f t="shared" si="6"/>
        <v>190</v>
      </c>
      <c r="M23" s="20">
        <f t="shared" si="7"/>
        <v>8111.83</v>
      </c>
      <c r="N23" s="20">
        <f t="shared" si="8"/>
        <v>8111.83</v>
      </c>
      <c r="O23" s="5"/>
      <c r="P23" s="6">
        <v>6221</v>
      </c>
      <c r="Q23" s="35" t="s">
        <v>74</v>
      </c>
      <c r="R23" s="5">
        <f>AK3</f>
        <v>0</v>
      </c>
      <c r="S23" s="35">
        <v>7472</v>
      </c>
      <c r="T23" s="35" t="s">
        <v>75</v>
      </c>
      <c r="U23" s="5">
        <f>BZ3</f>
        <v>0</v>
      </c>
      <c r="V23" s="5"/>
      <c r="X23" s="5">
        <f t="shared" si="9"/>
        <v>0</v>
      </c>
      <c r="Y23" s="5">
        <f t="shared" si="9"/>
        <v>0</v>
      </c>
      <c r="Z23" s="5">
        <f t="shared" si="9"/>
        <v>0</v>
      </c>
      <c r="AA23" s="5">
        <f t="shared" si="9"/>
        <v>0</v>
      </c>
      <c r="AB23" s="5">
        <f t="shared" si="9"/>
        <v>0</v>
      </c>
      <c r="AC23" s="5">
        <f t="shared" si="9"/>
        <v>0</v>
      </c>
      <c r="AD23" s="5">
        <f t="shared" si="9"/>
        <v>0</v>
      </c>
      <c r="AE23" s="5">
        <f t="shared" si="9"/>
        <v>0</v>
      </c>
      <c r="AF23" s="5">
        <f t="shared" si="9"/>
        <v>0</v>
      </c>
      <c r="AG23" s="5">
        <f t="shared" si="9"/>
        <v>0</v>
      </c>
      <c r="AH23" s="5">
        <f t="shared" si="9"/>
        <v>0</v>
      </c>
      <c r="AI23" s="5">
        <f t="shared" si="9"/>
        <v>0</v>
      </c>
      <c r="AJ23" s="5">
        <f t="shared" si="9"/>
        <v>0</v>
      </c>
      <c r="AK23" s="5">
        <f t="shared" si="9"/>
        <v>0</v>
      </c>
      <c r="AL23" s="5">
        <f t="shared" si="9"/>
        <v>0</v>
      </c>
      <c r="AM23" s="5">
        <f t="shared" si="9"/>
        <v>0</v>
      </c>
      <c r="AN23" s="5">
        <f t="shared" si="13"/>
        <v>0</v>
      </c>
      <c r="AO23" s="5">
        <f t="shared" si="13"/>
        <v>0</v>
      </c>
      <c r="AP23" s="5">
        <f t="shared" si="13"/>
        <v>0</v>
      </c>
      <c r="AQ23" s="5">
        <f t="shared" si="13"/>
        <v>0</v>
      </c>
      <c r="AR23" s="5">
        <f t="shared" si="13"/>
        <v>0</v>
      </c>
      <c r="AS23" s="5">
        <f t="shared" si="13"/>
        <v>0</v>
      </c>
      <c r="AT23" s="5">
        <f t="shared" si="13"/>
        <v>0</v>
      </c>
      <c r="AU23" s="5">
        <f t="shared" si="13"/>
        <v>0</v>
      </c>
      <c r="AV23" s="5">
        <f t="shared" si="13"/>
        <v>0</v>
      </c>
      <c r="AW23" s="5">
        <f t="shared" si="13"/>
        <v>0</v>
      </c>
      <c r="AX23" s="5">
        <f t="shared" si="13"/>
        <v>0</v>
      </c>
      <c r="AY23" s="5">
        <f t="shared" si="13"/>
        <v>0</v>
      </c>
      <c r="AZ23" s="5">
        <f t="shared" si="13"/>
        <v>0</v>
      </c>
      <c r="BA23" s="5">
        <f t="shared" si="13"/>
        <v>0</v>
      </c>
      <c r="BB23" s="5">
        <f t="shared" si="13"/>
        <v>0</v>
      </c>
      <c r="BC23" s="5">
        <f t="shared" si="13"/>
        <v>0</v>
      </c>
      <c r="BD23" s="5">
        <f t="shared" si="14"/>
        <v>0</v>
      </c>
      <c r="BE23" s="5">
        <f t="shared" si="14"/>
        <v>0</v>
      </c>
      <c r="BF23" s="5">
        <f t="shared" si="14"/>
        <v>0</v>
      </c>
      <c r="BG23" s="5">
        <f t="shared" si="14"/>
        <v>0</v>
      </c>
      <c r="BH23" s="5">
        <f t="shared" si="14"/>
        <v>0</v>
      </c>
      <c r="BI23" s="5">
        <f t="shared" si="14"/>
        <v>0</v>
      </c>
      <c r="BJ23" s="5">
        <f t="shared" si="14"/>
        <v>0</v>
      </c>
      <c r="BK23" s="5">
        <f t="shared" si="14"/>
        <v>0</v>
      </c>
      <c r="BL23" s="5">
        <f t="shared" si="14"/>
        <v>0</v>
      </c>
      <c r="BM23" s="5">
        <f t="shared" si="14"/>
        <v>0</v>
      </c>
      <c r="BN23" s="5">
        <f t="shared" si="14"/>
        <v>0</v>
      </c>
      <c r="BO23" s="5">
        <f t="shared" si="14"/>
        <v>0</v>
      </c>
      <c r="BP23" s="5">
        <f t="shared" si="14"/>
        <v>0</v>
      </c>
      <c r="BQ23" s="5">
        <f t="shared" si="14"/>
        <v>0</v>
      </c>
      <c r="BR23" s="5">
        <f t="shared" si="14"/>
        <v>0</v>
      </c>
      <c r="BS23" s="5">
        <f t="shared" si="14"/>
        <v>0</v>
      </c>
      <c r="BT23" s="5">
        <f t="shared" si="15"/>
        <v>0</v>
      </c>
      <c r="BU23" s="5">
        <f t="shared" si="15"/>
        <v>0</v>
      </c>
      <c r="BV23" s="5">
        <f t="shared" si="15"/>
        <v>0</v>
      </c>
      <c r="BW23" s="5">
        <f t="shared" si="15"/>
        <v>0</v>
      </c>
      <c r="BX23" s="5">
        <f t="shared" si="15"/>
        <v>140</v>
      </c>
      <c r="BY23" s="5">
        <f t="shared" si="15"/>
        <v>0</v>
      </c>
      <c r="BZ23" s="5">
        <f t="shared" si="15"/>
        <v>0</v>
      </c>
      <c r="CA23" s="5">
        <f t="shared" si="15"/>
        <v>0</v>
      </c>
      <c r="CB23" s="5">
        <f t="shared" si="15"/>
        <v>0</v>
      </c>
      <c r="CC23" s="5">
        <f t="shared" si="15"/>
        <v>0</v>
      </c>
      <c r="CD23" s="5">
        <f t="shared" si="15"/>
        <v>0</v>
      </c>
      <c r="CE23" s="5">
        <f t="shared" si="15"/>
        <v>0</v>
      </c>
      <c r="CF23" s="5">
        <f t="shared" si="15"/>
        <v>0</v>
      </c>
      <c r="CG23" s="5">
        <f t="shared" si="15"/>
        <v>0</v>
      </c>
      <c r="CH23" s="5">
        <f t="shared" si="15"/>
        <v>0</v>
      </c>
      <c r="CI23" s="5">
        <f t="shared" si="15"/>
        <v>0</v>
      </c>
      <c r="CJ23" s="5">
        <f t="shared" si="12"/>
        <v>0</v>
      </c>
      <c r="CK23" s="5">
        <f t="shared" si="12"/>
        <v>0</v>
      </c>
      <c r="CL23" s="5">
        <f t="shared" si="12"/>
        <v>0</v>
      </c>
      <c r="CM23" s="5">
        <f t="shared" si="12"/>
        <v>0</v>
      </c>
    </row>
    <row r="24" spans="1:91">
      <c r="A24" s="28">
        <v>42842</v>
      </c>
      <c r="B24" s="19">
        <f t="shared" si="10"/>
        <v>6021</v>
      </c>
      <c r="C24" t="s">
        <v>48</v>
      </c>
      <c r="D24" t="s">
        <v>126</v>
      </c>
      <c r="E24" s="5">
        <v>-140</v>
      </c>
      <c r="F24" s="27"/>
      <c r="G24" s="30">
        <v>-140</v>
      </c>
      <c r="H24" s="28">
        <v>42842</v>
      </c>
      <c r="J24" s="20">
        <f t="shared" si="5"/>
        <v>7421.83</v>
      </c>
      <c r="K24" s="20">
        <f t="shared" si="2"/>
        <v>500</v>
      </c>
      <c r="L24" s="20">
        <f t="shared" si="6"/>
        <v>50</v>
      </c>
      <c r="M24" s="20">
        <f t="shared" si="7"/>
        <v>7971.83</v>
      </c>
      <c r="N24" s="20">
        <f t="shared" si="8"/>
        <v>7971.83</v>
      </c>
      <c r="O24" s="28"/>
      <c r="P24" s="32">
        <v>625</v>
      </c>
      <c r="Q24" s="33" t="s">
        <v>76</v>
      </c>
      <c r="S24" s="33">
        <v>759</v>
      </c>
      <c r="T24" s="33" t="s">
        <v>77</v>
      </c>
      <c r="V24" s="5"/>
      <c r="X24" s="5">
        <f t="shared" si="9"/>
        <v>0</v>
      </c>
      <c r="Y24" s="5">
        <f t="shared" si="9"/>
        <v>0</v>
      </c>
      <c r="Z24" s="5">
        <f t="shared" si="9"/>
        <v>0</v>
      </c>
      <c r="AA24" s="5">
        <f t="shared" si="9"/>
        <v>0</v>
      </c>
      <c r="AB24" s="5">
        <f t="shared" si="9"/>
        <v>0</v>
      </c>
      <c r="AC24" s="5">
        <f t="shared" si="9"/>
        <v>0</v>
      </c>
      <c r="AD24" s="5">
        <f t="shared" si="9"/>
        <v>-140</v>
      </c>
      <c r="AE24" s="5">
        <f t="shared" si="9"/>
        <v>0</v>
      </c>
      <c r="AF24" s="5">
        <f t="shared" si="9"/>
        <v>0</v>
      </c>
      <c r="AG24" s="5">
        <f t="shared" si="9"/>
        <v>0</v>
      </c>
      <c r="AH24" s="5">
        <f t="shared" si="9"/>
        <v>0</v>
      </c>
      <c r="AI24" s="5">
        <f t="shared" si="9"/>
        <v>0</v>
      </c>
      <c r="AJ24" s="5">
        <f t="shared" si="9"/>
        <v>0</v>
      </c>
      <c r="AK24" s="5">
        <f t="shared" si="9"/>
        <v>0</v>
      </c>
      <c r="AL24" s="5">
        <f t="shared" si="9"/>
        <v>0</v>
      </c>
      <c r="AM24" s="5">
        <f t="shared" si="9"/>
        <v>0</v>
      </c>
      <c r="AN24" s="5">
        <f t="shared" si="13"/>
        <v>0</v>
      </c>
      <c r="AO24" s="5">
        <f t="shared" si="13"/>
        <v>0</v>
      </c>
      <c r="AP24" s="5">
        <f t="shared" si="13"/>
        <v>0</v>
      </c>
      <c r="AQ24" s="5">
        <f t="shared" si="13"/>
        <v>0</v>
      </c>
      <c r="AR24" s="5">
        <f t="shared" si="13"/>
        <v>0</v>
      </c>
      <c r="AS24" s="5">
        <f t="shared" si="13"/>
        <v>0</v>
      </c>
      <c r="AT24" s="5">
        <f t="shared" si="13"/>
        <v>0</v>
      </c>
      <c r="AU24" s="5">
        <f t="shared" si="13"/>
        <v>0</v>
      </c>
      <c r="AV24" s="5">
        <f t="shared" si="13"/>
        <v>0</v>
      </c>
      <c r="AW24" s="5">
        <f t="shared" si="13"/>
        <v>0</v>
      </c>
      <c r="AX24" s="5">
        <f t="shared" si="13"/>
        <v>0</v>
      </c>
      <c r="AY24" s="5">
        <f t="shared" si="13"/>
        <v>0</v>
      </c>
      <c r="AZ24" s="5">
        <f t="shared" si="13"/>
        <v>0</v>
      </c>
      <c r="BA24" s="5">
        <f t="shared" si="13"/>
        <v>0</v>
      </c>
      <c r="BB24" s="5">
        <f t="shared" si="13"/>
        <v>0</v>
      </c>
      <c r="BC24" s="5">
        <f t="shared" si="13"/>
        <v>0</v>
      </c>
      <c r="BD24" s="5">
        <f t="shared" si="14"/>
        <v>0</v>
      </c>
      <c r="BE24" s="5">
        <f t="shared" si="14"/>
        <v>0</v>
      </c>
      <c r="BF24" s="5">
        <f t="shared" si="14"/>
        <v>0</v>
      </c>
      <c r="BG24" s="5">
        <f t="shared" si="14"/>
        <v>0</v>
      </c>
      <c r="BH24" s="5">
        <f t="shared" si="14"/>
        <v>0</v>
      </c>
      <c r="BI24" s="5">
        <f t="shared" si="14"/>
        <v>0</v>
      </c>
      <c r="BJ24" s="5">
        <f t="shared" si="14"/>
        <v>0</v>
      </c>
      <c r="BK24" s="5">
        <f t="shared" si="14"/>
        <v>0</v>
      </c>
      <c r="BL24" s="5">
        <f t="shared" si="14"/>
        <v>0</v>
      </c>
      <c r="BM24" s="5">
        <f t="shared" si="14"/>
        <v>0</v>
      </c>
      <c r="BN24" s="5">
        <f t="shared" si="14"/>
        <v>0</v>
      </c>
      <c r="BO24" s="5">
        <f t="shared" si="14"/>
        <v>0</v>
      </c>
      <c r="BP24" s="5">
        <f t="shared" si="14"/>
        <v>0</v>
      </c>
      <c r="BQ24" s="5">
        <f t="shared" si="14"/>
        <v>0</v>
      </c>
      <c r="BR24" s="5">
        <f t="shared" si="14"/>
        <v>0</v>
      </c>
      <c r="BS24" s="5">
        <f t="shared" si="14"/>
        <v>0</v>
      </c>
      <c r="BT24" s="5">
        <f t="shared" si="15"/>
        <v>0</v>
      </c>
      <c r="BU24" s="5">
        <f t="shared" si="15"/>
        <v>0</v>
      </c>
      <c r="BV24" s="5">
        <f t="shared" si="15"/>
        <v>0</v>
      </c>
      <c r="BW24" s="5">
        <f t="shared" si="15"/>
        <v>0</v>
      </c>
      <c r="BX24" s="5">
        <f t="shared" si="15"/>
        <v>0</v>
      </c>
      <c r="BY24" s="5">
        <f t="shared" si="15"/>
        <v>0</v>
      </c>
      <c r="BZ24" s="5">
        <f t="shared" si="15"/>
        <v>0</v>
      </c>
      <c r="CA24" s="5">
        <f t="shared" si="15"/>
        <v>0</v>
      </c>
      <c r="CB24" s="5">
        <f t="shared" si="15"/>
        <v>0</v>
      </c>
      <c r="CC24" s="5">
        <f t="shared" si="15"/>
        <v>0</v>
      </c>
      <c r="CD24" s="5">
        <f t="shared" si="15"/>
        <v>0</v>
      </c>
      <c r="CE24" s="5">
        <f t="shared" si="15"/>
        <v>0</v>
      </c>
      <c r="CF24" s="5">
        <f t="shared" si="15"/>
        <v>0</v>
      </c>
      <c r="CG24" s="5">
        <f t="shared" si="15"/>
        <v>0</v>
      </c>
      <c r="CH24" s="5">
        <f t="shared" si="15"/>
        <v>0</v>
      </c>
      <c r="CI24" s="5">
        <f t="shared" si="15"/>
        <v>0</v>
      </c>
      <c r="CJ24" s="5">
        <f t="shared" si="12"/>
        <v>0</v>
      </c>
      <c r="CK24" s="5">
        <f t="shared" si="12"/>
        <v>0</v>
      </c>
      <c r="CL24" s="5">
        <f t="shared" si="12"/>
        <v>0</v>
      </c>
      <c r="CM24" s="5">
        <f t="shared" si="12"/>
        <v>0</v>
      </c>
    </row>
    <row r="25" spans="1:91">
      <c r="A25" s="28"/>
      <c r="B25" s="19"/>
      <c r="E25" s="5"/>
      <c r="F25" s="27"/>
      <c r="G25" s="30"/>
      <c r="H25" s="28"/>
      <c r="J25" s="20">
        <f t="shared" si="5"/>
        <v>7421.83</v>
      </c>
      <c r="K25" s="20">
        <f t="shared" si="2"/>
        <v>500</v>
      </c>
      <c r="L25" s="20">
        <f t="shared" si="6"/>
        <v>50</v>
      </c>
      <c r="M25" s="20">
        <f t="shared" si="7"/>
        <v>7971.83</v>
      </c>
      <c r="N25" s="20">
        <f t="shared" si="8"/>
        <v>7971.83</v>
      </c>
      <c r="O25" s="28"/>
      <c r="P25" s="6">
        <v>6250</v>
      </c>
      <c r="Q25" s="35" t="s">
        <v>78</v>
      </c>
      <c r="R25" s="5">
        <f>AL3</f>
        <v>0</v>
      </c>
      <c r="S25" s="35">
        <v>7590</v>
      </c>
      <c r="T25" s="35" t="s">
        <v>77</v>
      </c>
      <c r="U25" s="5">
        <f>CA3</f>
        <v>0</v>
      </c>
      <c r="V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>
      <c r="A26" s="28"/>
      <c r="B26" s="19"/>
      <c r="E26" s="5"/>
      <c r="F26" s="27"/>
      <c r="G26" s="30"/>
      <c r="H26" s="28"/>
      <c r="I26" s="20"/>
      <c r="J26" s="20">
        <f t="shared" si="5"/>
        <v>7421.83</v>
      </c>
      <c r="K26" s="20">
        <f t="shared" si="2"/>
        <v>500</v>
      </c>
      <c r="L26" s="20">
        <f t="shared" si="6"/>
        <v>50</v>
      </c>
      <c r="M26" s="20">
        <f t="shared" si="7"/>
        <v>7971.83</v>
      </c>
      <c r="N26" s="20">
        <f t="shared" si="8"/>
        <v>7971.83</v>
      </c>
      <c r="O26" s="28"/>
      <c r="P26" s="32">
        <v>628</v>
      </c>
      <c r="Q26" s="33" t="s">
        <v>80</v>
      </c>
      <c r="S26" s="33">
        <v>769</v>
      </c>
      <c r="T26" s="33" t="s">
        <v>81</v>
      </c>
      <c r="V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>
      <c r="A27" s="28"/>
      <c r="B27" s="19"/>
      <c r="E27" s="5"/>
      <c r="F27" s="27"/>
      <c r="G27" s="30"/>
      <c r="H27" s="28"/>
      <c r="J27" s="20">
        <f t="shared" si="5"/>
        <v>7421.83</v>
      </c>
      <c r="K27" s="20">
        <f t="shared" si="2"/>
        <v>500</v>
      </c>
      <c r="L27" s="20">
        <f t="shared" si="6"/>
        <v>50</v>
      </c>
      <c r="M27" s="20">
        <f t="shared" si="7"/>
        <v>7971.83</v>
      </c>
      <c r="N27" s="20">
        <f t="shared" si="8"/>
        <v>7971.83</v>
      </c>
      <c r="O27" s="28"/>
      <c r="P27" s="6">
        <v>6280</v>
      </c>
      <c r="Q27" s="35" t="s">
        <v>82</v>
      </c>
      <c r="R27" s="5">
        <f>AM3</f>
        <v>0</v>
      </c>
      <c r="S27" s="35">
        <v>7690</v>
      </c>
      <c r="T27" s="35" t="s">
        <v>83</v>
      </c>
      <c r="U27" s="5">
        <f>CB3</f>
        <v>0</v>
      </c>
      <c r="V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pans="1:91">
      <c r="A28" s="28"/>
      <c r="B28" s="19"/>
      <c r="E28" s="5"/>
      <c r="F28" s="27"/>
      <c r="G28" s="30"/>
      <c r="H28" s="28"/>
      <c r="J28" s="20">
        <f t="shared" si="5"/>
        <v>7421.83</v>
      </c>
      <c r="K28" s="20">
        <f t="shared" si="2"/>
        <v>500</v>
      </c>
      <c r="L28" s="20">
        <f t="shared" si="6"/>
        <v>50</v>
      </c>
      <c r="M28" s="20">
        <f t="shared" si="7"/>
        <v>7971.83</v>
      </c>
      <c r="N28" s="20">
        <f t="shared" si="8"/>
        <v>7971.83</v>
      </c>
      <c r="O28" s="28"/>
      <c r="P28" s="6">
        <v>6283</v>
      </c>
      <c r="Q28" s="35" t="s">
        <v>55</v>
      </c>
      <c r="R28" s="5">
        <f>AN3</f>
        <v>-285.62</v>
      </c>
      <c r="S28" s="35">
        <v>7691</v>
      </c>
      <c r="T28" s="35" t="s">
        <v>86</v>
      </c>
      <c r="U28" s="5">
        <f>CC3</f>
        <v>0</v>
      </c>
      <c r="V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</row>
    <row r="29" spans="1:91">
      <c r="A29" s="28"/>
      <c r="B29" s="19"/>
      <c r="E29" s="5"/>
      <c r="F29" s="27"/>
      <c r="G29" s="30"/>
      <c r="H29" s="28"/>
      <c r="J29" s="20"/>
      <c r="K29" s="20"/>
      <c r="L29" s="20"/>
      <c r="M29" s="20"/>
      <c r="N29" s="20"/>
      <c r="O29" s="40"/>
      <c r="P29" s="6">
        <v>6284</v>
      </c>
      <c r="Q29" s="35" t="s">
        <v>21</v>
      </c>
      <c r="R29" s="5">
        <f>AO3</f>
        <v>-500</v>
      </c>
      <c r="S29" s="33">
        <v>552</v>
      </c>
      <c r="T29" s="33" t="s">
        <v>87</v>
      </c>
      <c r="V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</row>
    <row r="30" spans="1:91">
      <c r="A30" s="28"/>
      <c r="B30" s="19"/>
      <c r="E30" s="5"/>
      <c r="F30" s="5"/>
      <c r="G30" s="30"/>
      <c r="J30" s="20"/>
      <c r="K30" s="20"/>
      <c r="L30" s="20"/>
      <c r="M30" s="20"/>
      <c r="N30" s="20"/>
      <c r="O30" s="28"/>
      <c r="P30" s="32">
        <v>629</v>
      </c>
      <c r="Q30" s="33" t="s">
        <v>88</v>
      </c>
      <c r="S30" s="35">
        <v>5520</v>
      </c>
      <c r="T30" s="35" t="s">
        <v>89</v>
      </c>
      <c r="U30" s="5">
        <f>CD3</f>
        <v>0</v>
      </c>
      <c r="V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</row>
    <row r="31" spans="1:91">
      <c r="A31" s="28"/>
      <c r="B31" s="19"/>
      <c r="E31" s="5"/>
      <c r="F31" s="5"/>
      <c r="G31" s="30"/>
      <c r="J31" s="20"/>
      <c r="K31" s="20"/>
      <c r="L31" s="20"/>
      <c r="M31" s="20"/>
      <c r="N31" s="20"/>
      <c r="O31" s="28"/>
      <c r="P31" s="6">
        <v>6290</v>
      </c>
      <c r="Q31" s="35" t="s">
        <v>90</v>
      </c>
      <c r="R31" s="5">
        <f>AP3</f>
        <v>0</v>
      </c>
      <c r="S31" s="23">
        <v>5521</v>
      </c>
      <c r="T31" s="35" t="s">
        <v>91</v>
      </c>
      <c r="U31" s="5">
        <f>CE3</f>
        <v>0</v>
      </c>
      <c r="V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</row>
    <row r="32" spans="1:91">
      <c r="A32" s="28"/>
      <c r="B32" s="19"/>
      <c r="E32" s="5"/>
      <c r="F32" s="27"/>
      <c r="G32" s="30"/>
      <c r="H32" s="28"/>
      <c r="J32" s="20"/>
      <c r="K32" s="20"/>
      <c r="L32" s="20"/>
      <c r="M32" s="20"/>
      <c r="N32" s="20"/>
      <c r="O32" s="28"/>
      <c r="P32" s="6">
        <v>6291</v>
      </c>
      <c r="Q32" s="35" t="s">
        <v>92</v>
      </c>
      <c r="R32" s="5">
        <f>AQ3</f>
        <v>0</v>
      </c>
      <c r="S32" s="23">
        <v>5522</v>
      </c>
      <c r="T32" s="35" t="s">
        <v>93</v>
      </c>
      <c r="U32" s="5">
        <f>CF3</f>
        <v>0</v>
      </c>
      <c r="V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</row>
    <row r="33" spans="1:91">
      <c r="A33" s="28"/>
      <c r="B33" s="19"/>
      <c r="E33" s="5"/>
      <c r="F33" s="27"/>
      <c r="G33" s="30"/>
      <c r="H33" s="28"/>
      <c r="J33" s="20"/>
      <c r="K33" s="20"/>
      <c r="L33" s="20"/>
      <c r="M33" s="20"/>
      <c r="N33" s="20"/>
      <c r="O33" s="28"/>
      <c r="P33" s="6">
        <v>6292</v>
      </c>
      <c r="Q33" s="35" t="s">
        <v>94</v>
      </c>
      <c r="R33" s="5">
        <f>AR3</f>
        <v>-153.16</v>
      </c>
      <c r="S33" s="23">
        <v>5523</v>
      </c>
      <c r="T33" s="35" t="s">
        <v>79</v>
      </c>
      <c r="U33" s="5">
        <f>CG3</f>
        <v>270.5</v>
      </c>
      <c r="V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</row>
    <row r="34" spans="1:91">
      <c r="A34" s="28"/>
      <c r="B34" s="19"/>
      <c r="E34" s="5"/>
      <c r="F34" s="27"/>
      <c r="G34" s="30"/>
      <c r="H34" s="28"/>
      <c r="J34" s="20"/>
      <c r="K34" s="20"/>
      <c r="L34" s="20"/>
      <c r="M34" s="20"/>
      <c r="N34" s="20"/>
      <c r="O34" s="28"/>
      <c r="P34" s="6">
        <v>6292</v>
      </c>
      <c r="Q34" s="35" t="s">
        <v>95</v>
      </c>
      <c r="R34" s="5">
        <f>AS3</f>
        <v>0</v>
      </c>
      <c r="S34" s="23">
        <v>5524</v>
      </c>
      <c r="T34" s="35" t="s">
        <v>96</v>
      </c>
      <c r="U34" s="5">
        <f>CH3</f>
        <v>0</v>
      </c>
      <c r="V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</row>
    <row r="35" spans="1:91">
      <c r="A35" s="28"/>
      <c r="B35" s="19"/>
      <c r="E35" s="5"/>
      <c r="F35" s="5"/>
      <c r="G35" s="30"/>
      <c r="J35" s="20"/>
      <c r="K35" s="20"/>
      <c r="L35" s="20"/>
      <c r="M35" s="20"/>
      <c r="N35" s="20"/>
      <c r="O35" s="28"/>
      <c r="P35" s="6">
        <v>6295</v>
      </c>
      <c r="Q35" s="35" t="s">
        <v>97</v>
      </c>
      <c r="R35" s="5">
        <f>AT3</f>
        <v>0</v>
      </c>
      <c r="S35" s="23">
        <v>5525</v>
      </c>
      <c r="T35" s="35" t="s">
        <v>98</v>
      </c>
      <c r="U35" s="5">
        <f>CI3</f>
        <v>0</v>
      </c>
      <c r="V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</row>
    <row r="36" spans="1:91">
      <c r="A36" s="28"/>
      <c r="B36" s="19"/>
      <c r="E36" s="5"/>
      <c r="F36" s="5"/>
      <c r="G36" s="30"/>
      <c r="J36" s="20"/>
      <c r="K36" s="20"/>
      <c r="L36" s="20"/>
      <c r="M36" s="20"/>
      <c r="N36" s="20"/>
      <c r="O36" s="28"/>
      <c r="P36" s="6">
        <v>6296</v>
      </c>
      <c r="Q36" s="35" t="s">
        <v>99</v>
      </c>
      <c r="R36" s="5">
        <f>AU3</f>
        <v>0</v>
      </c>
      <c r="S36" s="23">
        <v>5526</v>
      </c>
      <c r="T36" s="35" t="s">
        <v>100</v>
      </c>
      <c r="U36" s="5">
        <f>CJ3</f>
        <v>0</v>
      </c>
      <c r="V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</row>
    <row r="37" spans="1:91">
      <c r="A37" s="28"/>
      <c r="B37" s="19"/>
      <c r="E37" s="5"/>
      <c r="F37" s="5"/>
      <c r="G37" s="30"/>
      <c r="J37" s="20"/>
      <c r="K37" s="20"/>
      <c r="L37" s="20"/>
      <c r="M37" s="20"/>
      <c r="N37" s="20"/>
      <c r="O37" s="28"/>
      <c r="P37" s="32">
        <v>631</v>
      </c>
      <c r="Q37" s="33" t="s">
        <v>101</v>
      </c>
      <c r="S37" s="33">
        <v>555</v>
      </c>
      <c r="T37" s="33" t="s">
        <v>77</v>
      </c>
      <c r="U37" s="5"/>
      <c r="V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</row>
    <row r="38" spans="1:91">
      <c r="A38" s="28"/>
      <c r="B38" s="19"/>
      <c r="E38" s="5"/>
      <c r="F38" s="27"/>
      <c r="G38" s="30"/>
      <c r="H38" s="28"/>
      <c r="J38" s="20"/>
      <c r="K38" s="20"/>
      <c r="L38" s="20"/>
      <c r="M38" s="20"/>
      <c r="N38" s="20"/>
      <c r="O38" s="28"/>
      <c r="P38" s="6">
        <v>6310</v>
      </c>
      <c r="Q38" s="35" t="s">
        <v>102</v>
      </c>
      <c r="R38" s="5">
        <f>AV3</f>
        <v>0</v>
      </c>
      <c r="S38" s="23">
        <v>5550</v>
      </c>
      <c r="T38" s="35" t="s">
        <v>103</v>
      </c>
      <c r="U38" s="5">
        <f>CK3</f>
        <v>0</v>
      </c>
      <c r="V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</row>
    <row r="39" spans="1:91">
      <c r="A39" s="28"/>
      <c r="B39" s="19"/>
      <c r="E39" s="5"/>
      <c r="F39" s="5"/>
      <c r="G39" s="30"/>
      <c r="J39" s="20"/>
      <c r="K39" s="20"/>
      <c r="L39" s="20"/>
      <c r="M39" s="20"/>
      <c r="N39" s="20"/>
      <c r="O39" s="28"/>
      <c r="P39" s="6">
        <v>6311</v>
      </c>
      <c r="Q39" s="35" t="s">
        <v>104</v>
      </c>
      <c r="R39" s="5">
        <f>AW3</f>
        <v>0</v>
      </c>
      <c r="S39" s="23">
        <v>5552</v>
      </c>
      <c r="T39" s="35" t="s">
        <v>105</v>
      </c>
      <c r="U39" s="5">
        <f>CM3</f>
        <v>0</v>
      </c>
      <c r="V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</row>
    <row r="40" spans="1:91">
      <c r="A40" s="28"/>
      <c r="B40" s="19"/>
      <c r="E40" s="5"/>
      <c r="F40" s="5"/>
      <c r="G40" s="30"/>
      <c r="J40" s="20"/>
      <c r="K40" s="20"/>
      <c r="L40" s="20"/>
      <c r="M40" s="20"/>
      <c r="N40" s="20"/>
      <c r="O40" s="28"/>
      <c r="P40" s="32">
        <v>644</v>
      </c>
      <c r="Q40" s="33" t="s">
        <v>106</v>
      </c>
      <c r="U40" s="5"/>
      <c r="V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</row>
    <row r="41" spans="1:91">
      <c r="A41" s="28"/>
      <c r="B41" s="19"/>
      <c r="E41" s="5"/>
      <c r="F41" s="5"/>
      <c r="G41" s="30"/>
      <c r="J41" s="20"/>
      <c r="K41" s="20"/>
      <c r="L41" s="20"/>
      <c r="M41" s="20"/>
      <c r="N41" s="20"/>
      <c r="O41" s="28"/>
      <c r="P41" s="41">
        <v>6440</v>
      </c>
      <c r="Q41" s="35" t="s">
        <v>107</v>
      </c>
      <c r="R41" s="5">
        <f>AX3</f>
        <v>0</v>
      </c>
      <c r="U41" s="5"/>
      <c r="V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</row>
    <row r="42" spans="1:91">
      <c r="A42" s="28"/>
      <c r="B42" s="19"/>
      <c r="E42" s="5"/>
      <c r="F42" s="5"/>
      <c r="G42" s="30"/>
      <c r="J42" s="20"/>
      <c r="K42" s="20"/>
      <c r="L42" s="20"/>
      <c r="M42" s="20"/>
      <c r="N42" s="20"/>
      <c r="O42" s="28"/>
      <c r="P42" s="6">
        <v>6441</v>
      </c>
      <c r="Q42" s="35" t="s">
        <v>108</v>
      </c>
      <c r="R42" s="5">
        <f>AY3</f>
        <v>0</v>
      </c>
      <c r="U42" s="5"/>
      <c r="V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</row>
    <row r="43" spans="1:91">
      <c r="A43" s="28"/>
      <c r="B43" s="19"/>
      <c r="E43" s="5"/>
      <c r="F43" s="5"/>
      <c r="G43" s="30"/>
      <c r="J43" s="20"/>
      <c r="K43" s="20"/>
      <c r="L43" s="20"/>
      <c r="M43" s="20"/>
      <c r="N43" s="20"/>
      <c r="O43" s="28"/>
      <c r="P43" s="6">
        <v>6442</v>
      </c>
      <c r="Q43" s="35" t="s">
        <v>109</v>
      </c>
      <c r="R43" s="5">
        <f>AZ3</f>
        <v>0</v>
      </c>
      <c r="U43" s="5"/>
      <c r="V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</row>
    <row r="44" spans="1:91">
      <c r="A44" s="28"/>
      <c r="B44" s="19"/>
      <c r="E44" s="5"/>
      <c r="F44" s="5"/>
      <c r="G44" s="30"/>
      <c r="J44" s="20"/>
      <c r="K44" s="20"/>
      <c r="L44" s="20"/>
      <c r="M44" s="20"/>
      <c r="N44" s="20"/>
      <c r="O44" s="28"/>
      <c r="P44" s="6">
        <v>6443</v>
      </c>
      <c r="Q44" s="35" t="s">
        <v>110</v>
      </c>
      <c r="R44" s="5">
        <f>BA3</f>
        <v>0</v>
      </c>
      <c r="U44" s="5"/>
      <c r="V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</row>
    <row r="45" spans="1:91">
      <c r="A45" s="28"/>
      <c r="B45" s="19"/>
      <c r="E45" s="5"/>
      <c r="F45" s="27"/>
      <c r="G45" s="30"/>
      <c r="H45" s="28"/>
      <c r="J45" s="20"/>
      <c r="K45" s="20"/>
      <c r="L45" s="20"/>
      <c r="M45" s="20"/>
      <c r="N45" s="20"/>
      <c r="O45" s="28"/>
      <c r="P45" s="6">
        <v>6490</v>
      </c>
      <c r="Q45" s="35" t="s">
        <v>111</v>
      </c>
      <c r="R45" s="5">
        <f>BB3</f>
        <v>0</v>
      </c>
      <c r="V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</row>
    <row r="46" spans="1:91">
      <c r="A46" s="28"/>
      <c r="B46" s="19"/>
      <c r="E46" s="5"/>
      <c r="F46" s="27"/>
      <c r="G46" s="30"/>
      <c r="H46" s="28"/>
      <c r="J46" s="20"/>
      <c r="K46" s="20"/>
      <c r="L46" s="20"/>
      <c r="M46" s="20"/>
      <c r="N46" s="20"/>
      <c r="O46" s="28"/>
      <c r="P46" s="32">
        <v>669</v>
      </c>
      <c r="Q46" s="33" t="s">
        <v>112</v>
      </c>
      <c r="V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</row>
    <row r="47" spans="1:91">
      <c r="A47" s="28"/>
      <c r="B47" s="19"/>
      <c r="E47" s="5"/>
      <c r="F47" s="27"/>
      <c r="G47" s="30"/>
      <c r="H47" s="28"/>
      <c r="J47" s="20"/>
      <c r="K47" s="20"/>
      <c r="L47" s="20"/>
      <c r="M47" s="20"/>
      <c r="N47" s="20"/>
      <c r="O47" s="28"/>
      <c r="P47" s="41">
        <v>6690</v>
      </c>
      <c r="Q47" s="35" t="s">
        <v>113</v>
      </c>
      <c r="R47" s="5">
        <f>BC3</f>
        <v>0</v>
      </c>
      <c r="V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</row>
    <row r="48" spans="1:91">
      <c r="A48" s="28"/>
      <c r="B48" s="19"/>
      <c r="E48" s="5"/>
      <c r="F48" s="27"/>
      <c r="G48" s="30"/>
      <c r="H48" s="28"/>
      <c r="J48" s="20"/>
      <c r="K48" s="20"/>
      <c r="L48" s="20"/>
      <c r="M48" s="20"/>
      <c r="N48" s="20"/>
      <c r="O48" s="28"/>
      <c r="P48" s="6">
        <v>6691</v>
      </c>
      <c r="Q48" s="35" t="s">
        <v>114</v>
      </c>
      <c r="R48" s="5">
        <f>BD3</f>
        <v>-16</v>
      </c>
      <c r="V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</row>
    <row r="49" spans="1:91">
      <c r="A49" s="28"/>
      <c r="B49" s="19"/>
      <c r="E49" s="5"/>
      <c r="F49" s="27"/>
      <c r="G49" s="30"/>
      <c r="H49" s="28"/>
      <c r="J49" s="20"/>
      <c r="K49" s="20"/>
      <c r="L49" s="20"/>
      <c r="M49" s="20"/>
      <c r="N49" s="20"/>
      <c r="O49" s="28"/>
      <c r="P49" s="32">
        <v>552</v>
      </c>
      <c r="Q49" s="33" t="s">
        <v>115</v>
      </c>
      <c r="V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</row>
    <row r="50" spans="1:91">
      <c r="A50" s="28"/>
      <c r="B50" s="19"/>
      <c r="E50" s="5"/>
      <c r="F50" s="27"/>
      <c r="G50" s="30"/>
      <c r="H50" s="28"/>
      <c r="J50" s="20"/>
      <c r="K50" s="20"/>
      <c r="L50" s="20"/>
      <c r="M50" s="20"/>
      <c r="N50" s="20"/>
      <c r="O50" s="28"/>
      <c r="P50" s="6">
        <v>5520</v>
      </c>
      <c r="Q50" s="35" t="s">
        <v>116</v>
      </c>
      <c r="R50" s="5">
        <f>-BE3</f>
        <v>0</v>
      </c>
      <c r="V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</row>
    <row r="51" spans="1:91">
      <c r="A51" s="36"/>
      <c r="B51" s="37"/>
      <c r="C51" s="18"/>
      <c r="D51" s="18"/>
      <c r="E51" s="20"/>
      <c r="F51" s="20"/>
      <c r="G51" s="30"/>
      <c r="H51" s="36"/>
      <c r="J51" s="20"/>
      <c r="K51" s="20"/>
      <c r="L51" s="20"/>
      <c r="M51" s="20"/>
      <c r="N51" s="20"/>
      <c r="O51" s="28"/>
      <c r="P51" s="6">
        <v>5521</v>
      </c>
      <c r="Q51" s="35" t="s">
        <v>91</v>
      </c>
      <c r="R51" s="5">
        <f>-BF3</f>
        <v>0</v>
      </c>
      <c r="V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</row>
    <row r="52" spans="1:91">
      <c r="J52" s="20"/>
      <c r="K52" s="20"/>
      <c r="L52" s="20"/>
      <c r="M52" s="20"/>
      <c r="N52" s="20"/>
      <c r="O52" s="36"/>
      <c r="P52" s="6">
        <v>5522</v>
      </c>
      <c r="Q52" s="35" t="s">
        <v>93</v>
      </c>
      <c r="R52" s="5">
        <f>-BG3</f>
        <v>0</v>
      </c>
      <c r="V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</row>
    <row r="53" spans="1:91">
      <c r="J53" s="20"/>
      <c r="K53" s="20"/>
      <c r="L53" s="20"/>
      <c r="M53" s="20"/>
      <c r="N53" s="20"/>
      <c r="O53" s="5"/>
      <c r="P53" s="6">
        <v>5523</v>
      </c>
      <c r="Q53" s="35" t="s">
        <v>79</v>
      </c>
      <c r="R53" s="5">
        <f>-BH3</f>
        <v>-270.5</v>
      </c>
      <c r="V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</row>
    <row r="54" spans="1:91">
      <c r="J54" s="20"/>
      <c r="K54" s="20"/>
      <c r="L54" s="20"/>
      <c r="M54" s="20"/>
      <c r="N54" s="20"/>
      <c r="O54" s="5"/>
      <c r="P54" s="6">
        <v>5524</v>
      </c>
      <c r="Q54" s="35" t="s">
        <v>96</v>
      </c>
      <c r="R54" s="5">
        <f>-BI3</f>
        <v>0</v>
      </c>
      <c r="V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</row>
    <row r="55" spans="1:91">
      <c r="J55" s="20"/>
      <c r="K55" s="20"/>
      <c r="L55" s="20"/>
      <c r="M55" s="20"/>
      <c r="N55" s="20"/>
      <c r="O55" s="5"/>
      <c r="P55" s="6">
        <v>5525</v>
      </c>
      <c r="Q55" s="35" t="s">
        <v>98</v>
      </c>
      <c r="R55" s="5">
        <f>-BJ3</f>
        <v>0</v>
      </c>
      <c r="V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</row>
    <row r="56" spans="1:91">
      <c r="J56" s="20"/>
      <c r="K56" s="20"/>
      <c r="L56" s="20"/>
      <c r="M56" s="20"/>
      <c r="N56" s="20"/>
      <c r="O56" s="29"/>
      <c r="P56" s="6">
        <v>5526</v>
      </c>
      <c r="Q56" s="35" t="s">
        <v>100</v>
      </c>
      <c r="R56" s="5">
        <f>-BK3</f>
        <v>0</v>
      </c>
      <c r="V56" s="29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</row>
    <row r="57" spans="1:91">
      <c r="J57" s="20"/>
      <c r="K57" s="20"/>
      <c r="L57" s="20"/>
      <c r="M57" s="20"/>
      <c r="N57" s="20"/>
      <c r="O57" s="5"/>
      <c r="P57" s="32">
        <v>555</v>
      </c>
      <c r="Q57" s="33" t="s">
        <v>117</v>
      </c>
      <c r="V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</row>
    <row r="58" spans="1:91">
      <c r="J58" s="20"/>
      <c r="K58" s="20"/>
      <c r="L58" s="20"/>
      <c r="M58" s="20"/>
      <c r="N58" s="20"/>
      <c r="O58" s="5"/>
      <c r="P58" s="6">
        <v>5550</v>
      </c>
      <c r="Q58" s="35" t="s">
        <v>118</v>
      </c>
      <c r="R58" s="5">
        <f>BL3</f>
        <v>0</v>
      </c>
      <c r="V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</row>
    <row r="59" spans="1:91">
      <c r="J59" s="20"/>
      <c r="K59" s="20"/>
      <c r="L59" s="20"/>
      <c r="M59" s="20"/>
      <c r="N59" s="20"/>
      <c r="O59" s="5"/>
      <c r="P59" s="6">
        <v>5551</v>
      </c>
      <c r="Q59" s="35" t="s">
        <v>119</v>
      </c>
      <c r="R59" s="5">
        <f>BM3</f>
        <v>0</v>
      </c>
      <c r="V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</row>
    <row r="60" spans="1:91">
      <c r="J60" s="20"/>
      <c r="K60" s="20"/>
      <c r="L60" s="20"/>
      <c r="M60" s="20"/>
      <c r="N60" s="20"/>
    </row>
    <row r="61" spans="1:91">
      <c r="J61" s="20"/>
      <c r="K61" s="20"/>
      <c r="L61" s="20"/>
      <c r="M61" s="20"/>
      <c r="N61" s="20"/>
    </row>
    <row r="62" spans="1:91">
      <c r="J62" s="20"/>
      <c r="K62" s="20"/>
      <c r="L62" s="20"/>
      <c r="M62" s="20"/>
      <c r="N62" s="20"/>
    </row>
    <row r="63" spans="1:91">
      <c r="J63" s="20"/>
      <c r="K63" s="20"/>
      <c r="L63" s="20"/>
      <c r="M63" s="20"/>
      <c r="N63" s="20"/>
    </row>
    <row r="64" spans="1:91">
      <c r="J64" s="20"/>
      <c r="K64" s="20"/>
      <c r="L64" s="20"/>
      <c r="M64" s="20"/>
      <c r="N64" s="20"/>
    </row>
    <row r="65" spans="10:14">
      <c r="J65" s="20"/>
      <c r="K65" s="20"/>
      <c r="L65" s="20"/>
      <c r="M65" s="20"/>
      <c r="N65" s="20"/>
    </row>
    <row r="66" spans="10:14">
      <c r="J66" s="20"/>
      <c r="K66" s="20"/>
      <c r="L66" s="20"/>
      <c r="M66" s="20"/>
      <c r="N66" s="20"/>
    </row>
    <row r="67" spans="10:14">
      <c r="J67" s="20"/>
      <c r="K67" s="20"/>
      <c r="L67" s="20"/>
      <c r="M67" s="20"/>
      <c r="N67" s="20"/>
    </row>
    <row r="68" spans="10:14">
      <c r="J68" s="20"/>
      <c r="K68" s="20"/>
      <c r="L68" s="20"/>
      <c r="M68" s="20"/>
      <c r="N68" s="20"/>
    </row>
    <row r="69" spans="10:14">
      <c r="J69" s="20"/>
      <c r="K69" s="20"/>
      <c r="L69" s="20"/>
      <c r="M69" s="20"/>
      <c r="N69" s="20"/>
    </row>
    <row r="70" spans="10:14">
      <c r="J70" s="20"/>
      <c r="K70" s="20"/>
      <c r="L70" s="20"/>
      <c r="M70" s="20"/>
      <c r="N70" s="20"/>
    </row>
    <row r="71" spans="10:14">
      <c r="J71" s="20"/>
      <c r="K71" s="20"/>
      <c r="L71" s="20"/>
      <c r="M71" s="20"/>
      <c r="N71" s="20"/>
    </row>
    <row r="72" spans="10:14">
      <c r="J72" s="20"/>
      <c r="K72" s="20"/>
      <c r="L72" s="20"/>
      <c r="M72" s="20"/>
      <c r="N72" s="20"/>
    </row>
    <row r="73" spans="10:14">
      <c r="J73" s="20"/>
      <c r="K73" s="20"/>
      <c r="L73" s="20"/>
      <c r="M73" s="20"/>
      <c r="N73" s="20"/>
    </row>
    <row r="74" spans="10:14">
      <c r="J74" s="20"/>
      <c r="K74" s="20"/>
      <c r="L74" s="20"/>
      <c r="M74" s="20"/>
      <c r="N74" s="20"/>
    </row>
    <row r="75" spans="10:14">
      <c r="J75" s="20"/>
      <c r="K75" s="20"/>
      <c r="L75" s="20"/>
      <c r="M75" s="20"/>
      <c r="N75" s="20"/>
    </row>
    <row r="76" spans="10:14">
      <c r="J76" s="20"/>
      <c r="K76" s="20"/>
      <c r="L76" s="20"/>
      <c r="M76" s="20"/>
      <c r="N76" s="20"/>
    </row>
    <row r="77" spans="10:14">
      <c r="J77" s="20"/>
      <c r="K77" s="20"/>
      <c r="L77" s="20"/>
      <c r="M77" s="20"/>
      <c r="N77" s="20"/>
    </row>
    <row r="78" spans="10:14">
      <c r="J78" s="20"/>
      <c r="K78" s="20"/>
      <c r="L78" s="20"/>
      <c r="M78" s="20"/>
      <c r="N78" s="20"/>
    </row>
    <row r="79" spans="10:14">
      <c r="J79" s="20"/>
      <c r="K79" s="20"/>
      <c r="L79" s="20"/>
      <c r="M79" s="20"/>
      <c r="N79" s="20"/>
    </row>
    <row r="80" spans="10:14">
      <c r="J80" s="20"/>
      <c r="K80" s="20"/>
      <c r="L80" s="20"/>
      <c r="M80" s="20"/>
      <c r="N80" s="20"/>
    </row>
    <row r="81" spans="10:14">
      <c r="J81" s="20"/>
      <c r="K81" s="20"/>
      <c r="L81" s="20"/>
      <c r="M81" s="20"/>
      <c r="N81" s="20"/>
    </row>
    <row r="82" spans="10:14">
      <c r="J82" s="20"/>
      <c r="K82" s="20"/>
      <c r="L82" s="20"/>
      <c r="M82" s="20"/>
      <c r="N82" s="20"/>
    </row>
    <row r="83" spans="10:14">
      <c r="J83" s="20"/>
      <c r="K83" s="20"/>
      <c r="L83" s="20"/>
      <c r="M83" s="20"/>
      <c r="N83" s="20"/>
    </row>
    <row r="84" spans="10:14">
      <c r="J84" s="20"/>
      <c r="K84" s="20"/>
      <c r="L84" s="20"/>
      <c r="M84" s="20"/>
      <c r="N84" s="20"/>
    </row>
    <row r="85" spans="10:14">
      <c r="J85" s="20"/>
      <c r="K85" s="20"/>
      <c r="L85" s="20"/>
      <c r="M85" s="20"/>
      <c r="N85" s="20"/>
    </row>
    <row r="86" spans="10:14">
      <c r="J86" s="20"/>
      <c r="K86" s="20"/>
      <c r="L86" s="20"/>
      <c r="M86" s="20"/>
      <c r="N86" s="20"/>
    </row>
    <row r="87" spans="10:14">
      <c r="J87" s="20"/>
      <c r="K87" s="20"/>
      <c r="L87" s="20"/>
      <c r="M87" s="20"/>
      <c r="N87" s="20"/>
    </row>
    <row r="88" spans="10:14">
      <c r="J88" s="20"/>
      <c r="K88" s="20"/>
      <c r="L88" s="20"/>
      <c r="M88" s="20"/>
      <c r="N88" s="20"/>
    </row>
    <row r="89" spans="10:14">
      <c r="J89" s="20"/>
      <c r="K89" s="20"/>
      <c r="L89" s="20"/>
      <c r="M89" s="20"/>
      <c r="N89" s="20"/>
    </row>
    <row r="90" spans="10:14">
      <c r="J90" s="20"/>
      <c r="K90" s="20"/>
      <c r="L90" s="20"/>
      <c r="M90" s="20"/>
      <c r="N90" s="20"/>
    </row>
    <row r="91" spans="10:14">
      <c r="J91" s="20"/>
      <c r="K91" s="20"/>
      <c r="L91" s="20"/>
      <c r="M91" s="20"/>
      <c r="N91" s="20"/>
    </row>
    <row r="92" spans="10:14">
      <c r="J92" s="20"/>
      <c r="K92" s="20"/>
      <c r="L92" s="20"/>
      <c r="M92" s="20"/>
      <c r="N92" s="20"/>
    </row>
    <row r="93" spans="10:14">
      <c r="J93" s="20"/>
      <c r="K93" s="20"/>
      <c r="L93" s="20"/>
      <c r="M93" s="20"/>
      <c r="N93" s="20"/>
    </row>
    <row r="94" spans="10:14">
      <c r="J94" s="20"/>
      <c r="K94" s="20"/>
      <c r="L94" s="20"/>
      <c r="M94" s="20"/>
      <c r="N94" s="20"/>
    </row>
    <row r="95" spans="10:14">
      <c r="J95" s="20"/>
      <c r="K95" s="20"/>
      <c r="L95" s="20"/>
      <c r="M95" s="20"/>
      <c r="N95" s="20"/>
    </row>
    <row r="96" spans="10:14">
      <c r="J96" s="20"/>
      <c r="K96" s="20"/>
      <c r="L96" s="20"/>
      <c r="M96" s="20"/>
      <c r="N96" s="20"/>
    </row>
    <row r="97" spans="10:14">
      <c r="J97" s="20"/>
      <c r="K97" s="20"/>
      <c r="L97" s="20"/>
      <c r="M97" s="20"/>
      <c r="N97" s="20"/>
    </row>
    <row r="98" spans="10:14">
      <c r="J98" s="20"/>
      <c r="K98" s="20"/>
      <c r="L98" s="20"/>
      <c r="M98" s="20"/>
      <c r="N98" s="20"/>
    </row>
    <row r="99" spans="10:14">
      <c r="J99" s="20"/>
      <c r="K99" s="20"/>
      <c r="L99" s="20"/>
      <c r="M99" s="20"/>
      <c r="N99" s="20"/>
    </row>
    <row r="100" spans="10:14">
      <c r="J100" s="20"/>
      <c r="K100" s="20"/>
      <c r="L100" s="20"/>
      <c r="M100" s="20"/>
      <c r="N100" s="20"/>
    </row>
    <row r="101" spans="10:14">
      <c r="J101" s="20"/>
      <c r="K101" s="20"/>
      <c r="L101" s="20"/>
      <c r="M101" s="20"/>
      <c r="N101" s="20"/>
    </row>
    <row r="102" spans="10:14">
      <c r="J102" s="20"/>
      <c r="K102" s="20"/>
      <c r="L102" s="20"/>
      <c r="M102" s="20"/>
      <c r="N102" s="20"/>
    </row>
    <row r="103" spans="10:14">
      <c r="J103" s="20"/>
      <c r="K103" s="20"/>
      <c r="L103" s="20"/>
      <c r="M103" s="20"/>
      <c r="N103" s="20"/>
    </row>
    <row r="104" spans="10:14">
      <c r="J104" s="20"/>
      <c r="K104" s="20"/>
      <c r="L104" s="20"/>
      <c r="M104" s="20"/>
      <c r="N104" s="20"/>
    </row>
    <row r="105" spans="10:14">
      <c r="J105" s="20"/>
      <c r="K105" s="20"/>
      <c r="L105" s="20"/>
      <c r="M105" s="20"/>
      <c r="N105" s="20"/>
    </row>
    <row r="106" spans="10:14">
      <c r="J106" s="20"/>
      <c r="K106" s="20"/>
      <c r="L106" s="20"/>
      <c r="M106" s="20"/>
      <c r="N106" s="20"/>
    </row>
    <row r="107" spans="10:14">
      <c r="J107" s="20"/>
      <c r="K107" s="20"/>
      <c r="L107" s="20"/>
      <c r="M107" s="20"/>
      <c r="N107" s="20"/>
    </row>
  </sheetData>
  <mergeCells count="3">
    <mergeCell ref="E2:H2"/>
    <mergeCell ref="P2:Q2"/>
    <mergeCell ref="S2:T2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HP</dc:creator>
  <cp:lastModifiedBy>Carlos HP</cp:lastModifiedBy>
  <dcterms:created xsi:type="dcterms:W3CDTF">2019-08-30T21:08:48Z</dcterms:created>
  <dcterms:modified xsi:type="dcterms:W3CDTF">2019-08-30T21:29:15Z</dcterms:modified>
</cp:coreProperties>
</file>