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ampus\Season 8\TA\momon\"/>
    </mc:Choice>
  </mc:AlternateContent>
  <xr:revisionPtr revIDLastSave="0" documentId="13_ncr:1_{F59D6854-FF96-4911-B86D-C9C148AFE2C7}" xr6:coauthVersionLast="47" xr6:coauthVersionMax="47" xr10:uidLastSave="{00000000-0000-0000-0000-000000000000}"/>
  <bookViews>
    <workbookView xWindow="-108" yWindow="-108" windowWidth="23256" windowHeight="12456" xr2:uid="{6BE75676-7D76-4E70-9ECE-1456FE03E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/>
  <c r="B47" i="1" s="1"/>
  <c r="B49" i="1"/>
  <c r="B48" i="1"/>
  <c r="I39" i="1"/>
  <c r="I38" i="1"/>
  <c r="I37" i="1"/>
  <c r="I34" i="1"/>
  <c r="I33" i="1"/>
  <c r="I17" i="1"/>
  <c r="B39" i="1"/>
  <c r="B26" i="1"/>
  <c r="C26" i="1"/>
  <c r="J17" i="1"/>
  <c r="B18" i="1"/>
  <c r="B28" i="1" s="1"/>
  <c r="I19" i="1" s="1"/>
  <c r="B36" i="1"/>
  <c r="B35" i="1"/>
  <c r="B34" i="1"/>
  <c r="B33" i="1"/>
  <c r="B22" i="1"/>
  <c r="B21" i="1"/>
  <c r="B20" i="1"/>
  <c r="B19" i="1"/>
  <c r="I49" i="1" l="1"/>
  <c r="I47" i="1"/>
  <c r="I48" i="1"/>
  <c r="B27" i="1"/>
  <c r="I18" i="1" s="1"/>
  <c r="B32" i="1" l="1"/>
</calcChain>
</file>

<file path=xl/sharedStrings.xml><?xml version="1.0" encoding="utf-8"?>
<sst xmlns="http://schemas.openxmlformats.org/spreadsheetml/2006/main" count="81" uniqueCount="50">
  <si>
    <t>TOPSIS (Technique for Order Preference by Similarity to Ideal Solution) adalah metode pengambilan keputusan multi-kriteria yang digunakan untuk meranking alternatif berdasarkan jarak dari solusi ideal positif dan negatif. Berikut adalah cara menghitung TOPSIS untuk evaluasi atlet.</t>
  </si>
  <si>
    <t>Langkah 1: Menyiapkan Data Evaluasi Atlet</t>
  </si>
  <si>
    <t>Atlet</t>
  </si>
  <si>
    <t>KETAHANAN</t>
  </si>
  <si>
    <t>KEKUATAN</t>
  </si>
  <si>
    <t>KECEPATAN</t>
  </si>
  <si>
    <t>KELINCAHAN</t>
  </si>
  <si>
    <t>KOORDINASI</t>
  </si>
  <si>
    <t>Christian Timothy</t>
  </si>
  <si>
    <t>Fernando Fransco</t>
  </si>
  <si>
    <t>Claudio Yeheskiel</t>
  </si>
  <si>
    <t>Langkah 2: Menentukan Bobot Kriteria</t>
  </si>
  <si>
    <t>Kriteria</t>
  </si>
  <si>
    <t>Bobot</t>
  </si>
  <si>
    <t>Langkah 3: Normalisasi Matriks Keputusan</t>
  </si>
  <si>
    <t>Untuk normalisasi, kita gunakan rumus: r_ij = x_ij / sqrt(Σ(x_ij)²)</t>
  </si>
  <si>
    <t>Pertama, hitung akar kuadrat dari jumlah kuadrat setiap kolom:</t>
  </si>
  <si>
    <t>Selanjutnya, normalisasi setiap nilai:</t>
  </si>
  <si>
    <t>Langkah 4: Menghitung Matriks Keputusan Ternormalisasi Berbobot</t>
  </si>
  <si>
    <t>Kalikan setiap nilai ternormalisasi dengan bobot kriteria masing-masing:</t>
  </si>
  <si>
    <t>Langkah 5: Menentukan Solusi Ideal Positif dan Negatif</t>
  </si>
  <si>
    <t>Solusi ideal positif (A+) adalah nilai maksimum dari setiap kolom:</t>
  </si>
  <si>
    <t>Solusi ideal negatif (A-) adalah nilai minimum dari setiap kolom:</t>
  </si>
  <si>
    <t>Langkah 6: Menghitung Jarak ke Solusi Ideal</t>
  </si>
  <si>
    <t>Jarak ke solusi ideal positif (D+):</t>
  </si>
  <si>
    <t>Jarak ke solusi ideal negatif (D-):</t>
  </si>
  <si>
    <t>Langkah 7: Menghitung Kedekatan Relatif Terhadap Solusi Ideal</t>
  </si>
  <si>
    <t>Kedekatan relatif (C) dihitung dengan formula: C_i = D_i^- / (D_i^+ + D_i^-)</t>
  </si>
  <si>
    <t>Langkah 8: Memberi Peringkat Atlet</t>
  </si>
  <si>
    <t>Berdasarkan nilai kedekatan relatif (semakin tinggi semakin baik):</t>
  </si>
  <si>
    <t>KETAHANAN:</t>
  </si>
  <si>
    <t>KEKUATAN:</t>
  </si>
  <si>
    <t xml:space="preserve">KECEPATAN: </t>
  </si>
  <si>
    <t>KELINCAHAN:</t>
  </si>
  <si>
    <t>KOORDINASI:</t>
  </si>
  <si>
    <t>KECEPATAN:</t>
  </si>
  <si>
    <t xml:space="preserve">KELINCAHAN: </t>
  </si>
  <si>
    <t xml:space="preserve">KEKUATAN: </t>
  </si>
  <si>
    <t xml:space="preserve">KOORDINASI: </t>
  </si>
  <si>
    <t>Perhitungan TOPSIS untuk Menentukan Atlet Terbaik</t>
  </si>
  <si>
    <t>1. Christian Timothy - 0.952 (Istimewa)</t>
  </si>
  <si>
    <t>2. Fernando Fransco - 0.052 (Kurang)</t>
  </si>
  <si>
    <t>3. Claudio Yeheskiel - 0.029 (Kurang)</t>
  </si>
  <si>
    <t>Christian Timothy:</t>
  </si>
  <si>
    <t>Fernando Fransco:</t>
  </si>
  <si>
    <t xml:space="preserve">Claudio Yeheskiel: </t>
  </si>
  <si>
    <t>Christian Timothy =</t>
  </si>
  <si>
    <t xml:space="preserve">Fernando Fransco = </t>
  </si>
  <si>
    <t>Claudio Yeheskiel =</t>
  </si>
  <si>
    <t>Fernando Fransco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</si>
</sst>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31B4-F0BC-47CB-93C0-BF457994664C}">
  <dimension ref="A1:M49"/>
  <sheetViews>
    <sheetView tabSelected="1" topLeftCell="A31" zoomScaleNormal="100" workbookViewId="0">
      <selection activeCell="I32" sqref="I32"/>
    </sheetView>
  </sheetViews>
  <sheetFormatPr defaultRowHeight="14.4" x14ac:dyDescent="0.3"/>
  <cols>
    <col min="1" max="1" width="33" bestFit="1" customWidth="1"/>
    <col min="2" max="2" width="11.21875" bestFit="1" customWidth="1"/>
    <col min="3" max="3" width="9.6640625" bestFit="1" customWidth="1"/>
    <col min="4" max="4" width="10.77734375" bestFit="1" customWidth="1"/>
    <col min="5" max="5" width="11.77734375" bestFit="1" customWidth="1"/>
    <col min="6" max="6" width="11.33203125" bestFit="1" customWidth="1"/>
    <col min="8" max="8" width="31.44140625" bestFit="1" customWidth="1"/>
    <col min="9" max="9" width="11.21875" bestFit="1" customWidth="1"/>
    <col min="10" max="10" width="9.6640625" bestFit="1" customWidth="1"/>
    <col min="11" max="11" width="10.77734375" bestFit="1" customWidth="1"/>
    <col min="12" max="12" width="11.77734375" bestFit="1" customWidth="1"/>
    <col min="13" max="13" width="11.33203125" bestFit="1" customWidth="1"/>
  </cols>
  <sheetData>
    <row r="1" spans="1:13" ht="23.4" x14ac:dyDescent="0.45">
      <c r="A1" s="8" t="s">
        <v>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1:13" ht="129.6" customHeight="1" x14ac:dyDescent="0.3">
      <c r="A3" s="1" t="s">
        <v>0</v>
      </c>
    </row>
    <row r="6" spans="1:13" x14ac:dyDescent="0.3">
      <c r="A6" s="2" t="s">
        <v>1</v>
      </c>
      <c r="H6" s="2" t="s">
        <v>11</v>
      </c>
    </row>
    <row r="7" spans="1:13" x14ac:dyDescent="0.3">
      <c r="H7" s="6" t="s">
        <v>12</v>
      </c>
      <c r="I7" s="7" t="s">
        <v>13</v>
      </c>
    </row>
    <row r="8" spans="1:13" x14ac:dyDescent="0.3">
      <c r="A8" s="6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H8" s="4" t="s">
        <v>3</v>
      </c>
      <c r="I8" s="4">
        <v>0.2</v>
      </c>
    </row>
    <row r="9" spans="1:13" x14ac:dyDescent="0.3">
      <c r="A9" s="4" t="s">
        <v>8</v>
      </c>
      <c r="B9" s="3">
        <v>61.5</v>
      </c>
      <c r="C9" s="3">
        <v>56.5</v>
      </c>
      <c r="D9" s="3">
        <v>0</v>
      </c>
      <c r="E9" s="3">
        <v>0</v>
      </c>
      <c r="F9" s="3">
        <v>76.7</v>
      </c>
      <c r="H9" s="4" t="s">
        <v>4</v>
      </c>
      <c r="I9" s="4">
        <v>0.18</v>
      </c>
    </row>
    <row r="10" spans="1:13" x14ac:dyDescent="0.3">
      <c r="A10" s="4" t="s">
        <v>9</v>
      </c>
      <c r="B10" s="3">
        <v>70.5</v>
      </c>
      <c r="C10" s="3">
        <v>0</v>
      </c>
      <c r="D10" s="3">
        <v>0</v>
      </c>
      <c r="E10" s="3">
        <v>0</v>
      </c>
      <c r="F10" s="3">
        <v>0</v>
      </c>
      <c r="H10" s="4" t="s">
        <v>5</v>
      </c>
      <c r="I10" s="4">
        <v>0.21</v>
      </c>
    </row>
    <row r="11" spans="1:13" x14ac:dyDescent="0.3">
      <c r="A11" s="4" t="s">
        <v>10</v>
      </c>
      <c r="B11" s="3">
        <v>66</v>
      </c>
      <c r="C11" s="3">
        <v>0</v>
      </c>
      <c r="D11" s="3">
        <v>0</v>
      </c>
      <c r="E11" s="3">
        <v>0</v>
      </c>
      <c r="F11" s="3">
        <v>0</v>
      </c>
      <c r="H11" s="4" t="s">
        <v>6</v>
      </c>
      <c r="I11" s="4">
        <v>0.2</v>
      </c>
    </row>
    <row r="12" spans="1:13" x14ac:dyDescent="0.3">
      <c r="H12" s="4" t="s">
        <v>7</v>
      </c>
      <c r="I12" s="4">
        <v>0.21</v>
      </c>
    </row>
    <row r="14" spans="1:13" x14ac:dyDescent="0.3">
      <c r="A14" s="2" t="s">
        <v>14</v>
      </c>
      <c r="H14" s="2" t="s">
        <v>18</v>
      </c>
    </row>
    <row r="15" spans="1:13" x14ac:dyDescent="0.3">
      <c r="A15" t="s">
        <v>15</v>
      </c>
      <c r="H15" t="s">
        <v>19</v>
      </c>
    </row>
    <row r="16" spans="1:13" x14ac:dyDescent="0.3">
      <c r="H16" s="6" t="s">
        <v>2</v>
      </c>
      <c r="I16" s="6" t="s">
        <v>3</v>
      </c>
      <c r="J16" s="6" t="s">
        <v>4</v>
      </c>
      <c r="K16" s="6" t="s">
        <v>5</v>
      </c>
      <c r="L16" s="6" t="s">
        <v>6</v>
      </c>
      <c r="M16" s="6" t="s">
        <v>7</v>
      </c>
    </row>
    <row r="17" spans="1:13" x14ac:dyDescent="0.3">
      <c r="A17" t="s">
        <v>16</v>
      </c>
      <c r="H17" s="4" t="s">
        <v>8</v>
      </c>
      <c r="I17" s="4">
        <f>B26*$I$8</f>
        <v>0.10743075113322578</v>
      </c>
      <c r="J17" s="4">
        <f>C26*$I$9</f>
        <v>0.18</v>
      </c>
      <c r="K17" s="4">
        <v>0</v>
      </c>
      <c r="L17" s="4">
        <v>0</v>
      </c>
      <c r="M17" s="4">
        <v>0.15</v>
      </c>
    </row>
    <row r="18" spans="1:13" x14ac:dyDescent="0.3">
      <c r="A18" t="s">
        <v>30</v>
      </c>
      <c r="B18" s="4">
        <f>SQRT(SUMSQ(B9:B11))</f>
        <v>114.4923578235683</v>
      </c>
      <c r="H18" s="4" t="s">
        <v>9</v>
      </c>
      <c r="I18" s="4">
        <f>B27*$I$8</f>
        <v>0.12315232446979539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3">
      <c r="A19" t="s">
        <v>31</v>
      </c>
      <c r="B19" s="4">
        <f>SQRT(SUMSQ(C9:C11))</f>
        <v>56.5</v>
      </c>
      <c r="H19" s="4" t="s">
        <v>10</v>
      </c>
      <c r="I19" s="4">
        <f>B28*$I$8</f>
        <v>0.11529153780151058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3">
      <c r="A20" t="s">
        <v>32</v>
      </c>
      <c r="B20" s="4">
        <f>SQRT(SUMSQ(D9:D11))</f>
        <v>0</v>
      </c>
    </row>
    <row r="21" spans="1:13" x14ac:dyDescent="0.3">
      <c r="A21" t="s">
        <v>33</v>
      </c>
      <c r="B21" s="4">
        <f>SQRT(SUMSQ(E9:E11))</f>
        <v>0</v>
      </c>
    </row>
    <row r="22" spans="1:13" x14ac:dyDescent="0.3">
      <c r="A22" t="s">
        <v>34</v>
      </c>
      <c r="B22" s="4">
        <f>SQRT(SUMSQ(F9:F11))</f>
        <v>76.7</v>
      </c>
    </row>
    <row r="24" spans="1:13" x14ac:dyDescent="0.3">
      <c r="A24" t="s">
        <v>17</v>
      </c>
    </row>
    <row r="25" spans="1:13" x14ac:dyDescent="0.3">
      <c r="A25" s="6" t="s">
        <v>2</v>
      </c>
      <c r="B25" s="6" t="s">
        <v>3</v>
      </c>
      <c r="C25" s="6" t="s">
        <v>4</v>
      </c>
      <c r="D25" s="6" t="s">
        <v>5</v>
      </c>
      <c r="E25" s="6" t="s">
        <v>6</v>
      </c>
      <c r="F25" s="6" t="s">
        <v>7</v>
      </c>
    </row>
    <row r="26" spans="1:13" x14ac:dyDescent="0.3">
      <c r="A26" s="4" t="s">
        <v>8</v>
      </c>
      <c r="B26" s="4">
        <f>B9/B18</f>
        <v>0.53715375566612888</v>
      </c>
      <c r="C26" s="4">
        <f>C9/B19</f>
        <v>1</v>
      </c>
      <c r="D26" s="4">
        <v>0</v>
      </c>
      <c r="E26" s="4">
        <v>0</v>
      </c>
      <c r="F26" s="4">
        <v>1</v>
      </c>
    </row>
    <row r="27" spans="1:13" x14ac:dyDescent="0.3">
      <c r="A27" s="4" t="s">
        <v>9</v>
      </c>
      <c r="B27" s="4">
        <f>B10/B18</f>
        <v>0.61576162234897691</v>
      </c>
      <c r="C27" s="4">
        <v>0</v>
      </c>
      <c r="D27" s="4">
        <v>0</v>
      </c>
      <c r="E27" s="4">
        <v>0</v>
      </c>
      <c r="F27" s="4">
        <v>0</v>
      </c>
    </row>
    <row r="28" spans="1:13" x14ac:dyDescent="0.3">
      <c r="A28" s="4" t="s">
        <v>10</v>
      </c>
      <c r="B28" s="4">
        <f>B11/B18</f>
        <v>0.5764576890075529</v>
      </c>
      <c r="C28" s="4">
        <v>0</v>
      </c>
      <c r="D28" s="4">
        <v>0</v>
      </c>
      <c r="E28" s="4">
        <v>0</v>
      </c>
      <c r="F28" s="4">
        <v>0</v>
      </c>
    </row>
    <row r="30" spans="1:13" x14ac:dyDescent="0.3">
      <c r="A30" s="2" t="s">
        <v>20</v>
      </c>
      <c r="H30" s="2" t="s">
        <v>23</v>
      </c>
    </row>
    <row r="31" spans="1:13" x14ac:dyDescent="0.3">
      <c r="A31" t="s">
        <v>21</v>
      </c>
      <c r="H31" t="s">
        <v>24</v>
      </c>
    </row>
    <row r="32" spans="1:13" x14ac:dyDescent="0.3">
      <c r="A32" t="s">
        <v>30</v>
      </c>
      <c r="B32">
        <f>MAX(I17:I19)</f>
        <v>0.12315232446979539</v>
      </c>
      <c r="H32" t="s">
        <v>46</v>
      </c>
      <c r="I32">
        <f>SQRT(SUMXMY2(I17:M17, $B$32:$B$36))</f>
        <v>1.5721573336569608E-2</v>
      </c>
    </row>
    <row r="33" spans="1:9" x14ac:dyDescent="0.3">
      <c r="A33" t="s">
        <v>31</v>
      </c>
      <c r="B33">
        <f>MAX(J17:J19)</f>
        <v>0.18</v>
      </c>
      <c r="H33" t="s">
        <v>47</v>
      </c>
      <c r="I33">
        <f>SQRT(SUMXMY2(I18:M18, $B$32:$B$36))</f>
        <v>0.23430749027719963</v>
      </c>
    </row>
    <row r="34" spans="1:9" x14ac:dyDescent="0.3">
      <c r="A34" t="s">
        <v>35</v>
      </c>
      <c r="B34">
        <f>MAX(K17:K19)</f>
        <v>0</v>
      </c>
      <c r="H34" t="s">
        <v>48</v>
      </c>
      <c r="I34">
        <f>SQRT(SUMXMY2(I19:M19, $B$32:$B$36))</f>
        <v>0.23443931403893051</v>
      </c>
    </row>
    <row r="35" spans="1:9" x14ac:dyDescent="0.3">
      <c r="A35" t="s">
        <v>36</v>
      </c>
      <c r="B35">
        <f>MAX(L17:L19)</f>
        <v>0</v>
      </c>
    </row>
    <row r="36" spans="1:9" x14ac:dyDescent="0.3">
      <c r="A36" t="s">
        <v>34</v>
      </c>
      <c r="B36">
        <f>MAX(M17:M19)</f>
        <v>0.15</v>
      </c>
      <c r="H36" t="s">
        <v>25</v>
      </c>
    </row>
    <row r="37" spans="1:9" x14ac:dyDescent="0.3">
      <c r="H37" t="s">
        <v>46</v>
      </c>
      <c r="I37">
        <f>SQRT(SUMXMY2(I17:M17, $B$39:$B$43))</f>
        <v>0.23430749027719963</v>
      </c>
    </row>
    <row r="38" spans="1:9" x14ac:dyDescent="0.3">
      <c r="A38" t="s">
        <v>22</v>
      </c>
      <c r="H38" t="s">
        <v>49</v>
      </c>
      <c r="I38">
        <f>SQRT(SUMXMY2(I18:M18, $B$39:$B$43))</f>
        <v>1.5721573336569608E-2</v>
      </c>
    </row>
    <row r="39" spans="1:9" x14ac:dyDescent="0.3">
      <c r="A39" t="s">
        <v>30</v>
      </c>
      <c r="B39">
        <f>MIN(I17:I19)</f>
        <v>0.10743075113322578</v>
      </c>
      <c r="H39" t="s">
        <v>48</v>
      </c>
      <c r="I39">
        <f>SQRT(SUMXMY2(I19:M19, $B$39:$B$43))</f>
        <v>7.8607866682847971E-3</v>
      </c>
    </row>
    <row r="40" spans="1:9" x14ac:dyDescent="0.3">
      <c r="A40" t="s">
        <v>37</v>
      </c>
      <c r="B40">
        <v>0</v>
      </c>
    </row>
    <row r="41" spans="1:9" x14ac:dyDescent="0.3">
      <c r="A41" t="s">
        <v>32</v>
      </c>
      <c r="B41">
        <v>0</v>
      </c>
    </row>
    <row r="42" spans="1:9" x14ac:dyDescent="0.3">
      <c r="A42" t="s">
        <v>36</v>
      </c>
      <c r="B42">
        <v>0</v>
      </c>
    </row>
    <row r="43" spans="1:9" x14ac:dyDescent="0.3">
      <c r="A43" t="s">
        <v>38</v>
      </c>
      <c r="B43">
        <v>0</v>
      </c>
    </row>
    <row r="45" spans="1:9" x14ac:dyDescent="0.3">
      <c r="A45" s="2" t="s">
        <v>26</v>
      </c>
      <c r="H45" s="2" t="s">
        <v>28</v>
      </c>
    </row>
    <row r="46" spans="1:9" x14ac:dyDescent="0.3">
      <c r="A46" t="s">
        <v>27</v>
      </c>
      <c r="H46" t="s">
        <v>29</v>
      </c>
    </row>
    <row r="47" spans="1:9" x14ac:dyDescent="0.3">
      <c r="A47" t="s">
        <v>43</v>
      </c>
      <c r="B47" s="5">
        <f>I37/(I32+I37)</f>
        <v>0.9371210166156706</v>
      </c>
      <c r="H47" t="s">
        <v>40</v>
      </c>
      <c r="I47">
        <f>_xlfn.RANK.EQ(B47, $B$47:$B$49, 0)</f>
        <v>1</v>
      </c>
    </row>
    <row r="48" spans="1:9" x14ac:dyDescent="0.3">
      <c r="A48" t="s">
        <v>44</v>
      </c>
      <c r="B48">
        <f>I38/(I33+I38)</f>
        <v>6.287898338432929E-2</v>
      </c>
      <c r="H48" t="s">
        <v>41</v>
      </c>
      <c r="I48">
        <f>_xlfn.RANK.EQ(B48, $B$47:$B$49, 0)</f>
        <v>2</v>
      </c>
    </row>
    <row r="49" spans="1:9" x14ac:dyDescent="0.3">
      <c r="A49" t="s">
        <v>45</v>
      </c>
      <c r="B49">
        <f>I39/(I34+I39)</f>
        <v>3.2442358238156173E-2</v>
      </c>
      <c r="H49" t="s">
        <v>42</v>
      </c>
      <c r="I49">
        <f>_xlfn.RANK.EQ(B49, $B$47:$B$49, 0)</f>
        <v>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VALENTINO JEHEZKIEL KANDORI</dc:creator>
  <cp:lastModifiedBy>CHRISTIAN VALENTINO JEHEZKIEL KANDORI</cp:lastModifiedBy>
  <dcterms:created xsi:type="dcterms:W3CDTF">2025-04-29T10:05:10Z</dcterms:created>
  <dcterms:modified xsi:type="dcterms:W3CDTF">2025-05-07T09:25:36Z</dcterms:modified>
</cp:coreProperties>
</file>