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"/>
    </mc:Choice>
  </mc:AlternateContent>
  <xr:revisionPtr revIDLastSave="0" documentId="13_ncr:9_{D30B01F2-8206-48B1-BB7F-0EE23496A5A4}" xr6:coauthVersionLast="47" xr6:coauthVersionMax="47" xr10:uidLastSave="{00000000-0000-0000-0000-000000000000}"/>
  <bookViews>
    <workbookView xWindow="-120" yWindow="-120" windowWidth="20730" windowHeight="11040" activeTab="1" xr2:uid="{F95D5D1D-509C-4325-857A-33053AE1C2D1}"/>
  </bookViews>
  <sheets>
    <sheet name="Chart1" sheetId="3" r:id="rId1"/>
    <sheet name="year2021 She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G4" i="1"/>
  <c r="K3" i="1"/>
  <c r="K4" i="1"/>
  <c r="K5" i="1"/>
  <c r="K6" i="1"/>
  <c r="K7" i="1"/>
  <c r="K8" i="1"/>
  <c r="K9" i="1"/>
  <c r="K10" i="1"/>
  <c r="K2" i="1"/>
  <c r="F5" i="1"/>
  <c r="G5" i="1" s="1"/>
  <c r="F6" i="1"/>
  <c r="E5" i="1"/>
  <c r="I5" i="1" s="1"/>
  <c r="J5" i="1" s="1"/>
  <c r="F3" i="1"/>
  <c r="F4" i="1"/>
  <c r="G6" i="1"/>
  <c r="F7" i="1"/>
  <c r="G7" i="1" s="1"/>
  <c r="F8" i="1"/>
  <c r="F9" i="1"/>
  <c r="G9" i="1" s="1"/>
  <c r="F10" i="1"/>
  <c r="G10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2" i="1"/>
  <c r="G2" i="1" s="1"/>
  <c r="G3" i="1"/>
  <c r="G8" i="1"/>
  <c r="G20" i="1"/>
  <c r="G24" i="1"/>
  <c r="G28" i="1"/>
  <c r="E3" i="1"/>
  <c r="I3" i="1" s="1"/>
  <c r="J3" i="1" s="1"/>
  <c r="E4" i="1"/>
  <c r="I4" i="1" s="1"/>
  <c r="J4" i="1" s="1"/>
  <c r="E6" i="1"/>
  <c r="I6" i="1" s="1"/>
  <c r="J6" i="1" s="1"/>
  <c r="E7" i="1"/>
  <c r="I7" i="1" s="1"/>
  <c r="E8" i="1"/>
  <c r="I8" i="1" s="1"/>
  <c r="J8" i="1" s="1"/>
  <c r="E9" i="1"/>
  <c r="I9" i="1" s="1"/>
  <c r="J9" i="1" s="1"/>
  <c r="E10" i="1"/>
  <c r="I10" i="1" s="1"/>
  <c r="J10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2" i="1"/>
  <c r="I2" i="1" s="1"/>
  <c r="J2" i="1" l="1"/>
  <c r="G11" i="1"/>
  <c r="C13" i="1"/>
  <c r="G13" i="1" s="1"/>
  <c r="I13" i="1" s="1"/>
  <c r="J13" i="1" s="1"/>
  <c r="J7" i="1"/>
  <c r="J11" i="1" s="1"/>
  <c r="J25" i="1"/>
  <c r="J21" i="1"/>
  <c r="J30" i="1"/>
  <c r="J22" i="1"/>
  <c r="J28" i="1"/>
  <c r="J29" i="1"/>
  <c r="J26" i="1"/>
  <c r="J18" i="1"/>
  <c r="J20" i="1"/>
  <c r="J24" i="1"/>
  <c r="J31" i="1"/>
  <c r="J27" i="1"/>
  <c r="J23" i="1"/>
  <c r="J19" i="1"/>
</calcChain>
</file>

<file path=xl/sharedStrings.xml><?xml version="1.0" encoding="utf-8"?>
<sst xmlns="http://schemas.openxmlformats.org/spreadsheetml/2006/main" count="33" uniqueCount="24">
  <si>
    <t>Hussain</t>
  </si>
  <si>
    <t>Saindad</t>
  </si>
  <si>
    <t>Total Crops</t>
  </si>
  <si>
    <t>Wali Muhammad</t>
  </si>
  <si>
    <t>Ahmed</t>
  </si>
  <si>
    <t>Crops / 2</t>
  </si>
  <si>
    <t>Threser / 2</t>
  </si>
  <si>
    <t>Threser Cost Total</t>
  </si>
  <si>
    <t>Haji Rasool bux</t>
  </si>
  <si>
    <t>Haji Sajan</t>
  </si>
  <si>
    <t>Allah Wasayo</t>
  </si>
  <si>
    <t>Shahnawaz</t>
  </si>
  <si>
    <t>Rate</t>
  </si>
  <si>
    <t>Selling Price</t>
  </si>
  <si>
    <t>Total</t>
  </si>
  <si>
    <t>Area</t>
  </si>
  <si>
    <t>Name</t>
  </si>
  <si>
    <t>Percentage</t>
  </si>
  <si>
    <t>Crop Type</t>
  </si>
  <si>
    <t>Super</t>
  </si>
  <si>
    <t>Aree</t>
  </si>
  <si>
    <t>Sub total</t>
  </si>
  <si>
    <t>Arsalah</t>
  </si>
  <si>
    <t>Stored 17 +allah wasayo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</si>
</sst>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8" xfId="0" applyFont="1" applyBorder="1"/>
    <xf numFmtId="0" fontId="4" fillId="0" borderId="7" xfId="0" applyFont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0" xfId="0" applyFont="1" applyBorder="1"/>
    <xf numFmtId="0" fontId="4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4" fillId="6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'year2021 Sheet'!$D$1</c:f>
              <c:strCache>
                <c:ptCount val="1"/>
                <c:pt idx="0">
                  <c:v>Total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Sheet'!$D$2:$D$31</c:f>
              <c:numCache>
                <c:formatCode>General</c:formatCode>
                <c:ptCount val="30"/>
                <c:pt idx="0">
                  <c:v>50</c:v>
                </c:pt>
                <c:pt idx="1">
                  <c:v>30</c:v>
                </c:pt>
                <c:pt idx="2">
                  <c:v>87</c:v>
                </c:pt>
                <c:pt idx="3">
                  <c:v>33</c:v>
                </c:pt>
                <c:pt idx="4">
                  <c:v>46</c:v>
                </c:pt>
                <c:pt idx="5">
                  <c:v>40</c:v>
                </c:pt>
                <c:pt idx="6">
                  <c:v>42</c:v>
                </c:pt>
                <c:pt idx="7">
                  <c:v>65</c:v>
                </c:pt>
                <c:pt idx="8">
                  <c:v>65</c:v>
                </c:pt>
                <c:pt idx="9">
                  <c:v>458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5-4AE5-B6ED-B6266A44C0BD}"/>
            </c:ext>
          </c:extLst>
        </c:ser>
        <c:ser>
          <c:idx val="1"/>
          <c:order val="1"/>
          <c:tx>
            <c:strRef>
              <c:f>'year2021 Sheet'!$E$1</c:f>
              <c:strCache>
                <c:ptCount val="1"/>
                <c:pt idx="0">
                  <c:v>Crops /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Sheet'!$E$2:$E$31</c:f>
              <c:numCache>
                <c:formatCode>General</c:formatCode>
                <c:ptCount val="30"/>
                <c:pt idx="0">
                  <c:v>25</c:v>
                </c:pt>
                <c:pt idx="1">
                  <c:v>15</c:v>
                </c:pt>
                <c:pt idx="2">
                  <c:v>43.5</c:v>
                </c:pt>
                <c:pt idx="3">
                  <c:v>16.5</c:v>
                </c:pt>
                <c:pt idx="4">
                  <c:v>23</c:v>
                </c:pt>
                <c:pt idx="5">
                  <c:v>20</c:v>
                </c:pt>
                <c:pt idx="6">
                  <c:v>21</c:v>
                </c:pt>
                <c:pt idx="7">
                  <c:v>32.5</c:v>
                </c:pt>
                <c:pt idx="8">
                  <c:v>32.5</c:v>
                </c:pt>
                <c:pt idx="10">
                  <c:v>0</c:v>
                </c:pt>
                <c:pt idx="11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5-4AE5-B6ED-B6266A44C0BD}"/>
            </c:ext>
          </c:extLst>
        </c:ser>
        <c:ser>
          <c:idx val="2"/>
          <c:order val="2"/>
          <c:tx>
            <c:strRef>
              <c:f>'year2021 Sheet'!$F$1</c:f>
              <c:strCache>
                <c:ptCount val="1"/>
                <c:pt idx="0">
                  <c:v>Threser Cost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Sheet'!$F$2:$F$31</c:f>
              <c:numCache>
                <c:formatCode>General</c:formatCode>
                <c:ptCount val="30"/>
                <c:pt idx="0">
                  <c:v>6500</c:v>
                </c:pt>
                <c:pt idx="1">
                  <c:v>3900</c:v>
                </c:pt>
                <c:pt idx="2">
                  <c:v>11310</c:v>
                </c:pt>
                <c:pt idx="3">
                  <c:v>4290</c:v>
                </c:pt>
                <c:pt idx="4">
                  <c:v>5980</c:v>
                </c:pt>
                <c:pt idx="5">
                  <c:v>5200</c:v>
                </c:pt>
                <c:pt idx="6">
                  <c:v>5460</c:v>
                </c:pt>
                <c:pt idx="7">
                  <c:v>8450</c:v>
                </c:pt>
                <c:pt idx="8">
                  <c:v>8450</c:v>
                </c:pt>
                <c:pt idx="9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5-4AE5-B6ED-B6266A44C0BD}"/>
            </c:ext>
          </c:extLst>
        </c:ser>
        <c:ser>
          <c:idx val="3"/>
          <c:order val="3"/>
          <c:tx>
            <c:strRef>
              <c:f>'year2021 Sheet'!$G$1</c:f>
              <c:strCache>
                <c:ptCount val="1"/>
                <c:pt idx="0">
                  <c:v>Threser /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Sheet'!$G$2:$G$31</c:f>
              <c:numCache>
                <c:formatCode>General</c:formatCode>
                <c:ptCount val="30"/>
                <c:pt idx="0">
                  <c:v>3250</c:v>
                </c:pt>
                <c:pt idx="1">
                  <c:v>1950</c:v>
                </c:pt>
                <c:pt idx="2">
                  <c:v>5655</c:v>
                </c:pt>
                <c:pt idx="3">
                  <c:v>2145</c:v>
                </c:pt>
                <c:pt idx="4">
                  <c:v>2990</c:v>
                </c:pt>
                <c:pt idx="5">
                  <c:v>2600</c:v>
                </c:pt>
                <c:pt idx="6">
                  <c:v>2730</c:v>
                </c:pt>
                <c:pt idx="7">
                  <c:v>4225</c:v>
                </c:pt>
                <c:pt idx="8">
                  <c:v>4225</c:v>
                </c:pt>
                <c:pt idx="9">
                  <c:v>13650</c:v>
                </c:pt>
                <c:pt idx="11">
                  <c:v>32.5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5-4AE5-B6ED-B6266A44C0BD}"/>
            </c:ext>
          </c:extLst>
        </c:ser>
        <c:ser>
          <c:idx val="4"/>
          <c:order val="4"/>
          <c:tx>
            <c:strRef>
              <c:f>'year2021 Sheet'!$H$1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Sheet'!$H$2:$H$31</c:f>
              <c:numCache>
                <c:formatCode>General</c:formatCode>
                <c:ptCount val="30"/>
                <c:pt idx="0">
                  <c:v>2850</c:v>
                </c:pt>
                <c:pt idx="1">
                  <c:v>2850</c:v>
                </c:pt>
                <c:pt idx="2">
                  <c:v>2850</c:v>
                </c:pt>
                <c:pt idx="3">
                  <c:v>2850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2850</c:v>
                </c:pt>
                <c:pt idx="8">
                  <c:v>2850</c:v>
                </c:pt>
                <c:pt idx="11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5-4AE5-B6ED-B6266A44C0BD}"/>
            </c:ext>
          </c:extLst>
        </c:ser>
        <c:ser>
          <c:idx val="5"/>
          <c:order val="5"/>
          <c:tx>
            <c:strRef>
              <c:f>'year2021 Sheet'!$I$1</c:f>
              <c:strCache>
                <c:ptCount val="1"/>
                <c:pt idx="0">
                  <c:v>Selling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Sheet'!$I$2:$I$31</c:f>
              <c:numCache>
                <c:formatCode>General</c:formatCode>
                <c:ptCount val="30"/>
                <c:pt idx="0">
                  <c:v>71250</c:v>
                </c:pt>
                <c:pt idx="1">
                  <c:v>42750</c:v>
                </c:pt>
                <c:pt idx="2">
                  <c:v>123975</c:v>
                </c:pt>
                <c:pt idx="3">
                  <c:v>47025</c:v>
                </c:pt>
                <c:pt idx="4">
                  <c:v>65550</c:v>
                </c:pt>
                <c:pt idx="5">
                  <c:v>57000</c:v>
                </c:pt>
                <c:pt idx="6">
                  <c:v>59850</c:v>
                </c:pt>
                <c:pt idx="7">
                  <c:v>92625</c:v>
                </c:pt>
                <c:pt idx="8">
                  <c:v>92625</c:v>
                </c:pt>
                <c:pt idx="11">
                  <c:v>89375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5-4AE5-B6ED-B6266A44C0BD}"/>
            </c:ext>
          </c:extLst>
        </c:ser>
        <c:ser>
          <c:idx val="6"/>
          <c:order val="6"/>
          <c:tx>
            <c:strRef>
              <c:f>'year2021 Sheet'!$J$1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'year2021 Sheet'!$B$2:$B$31</c:f>
              <c:strCache>
                <c:ptCount val="12"/>
                <c:pt idx="0">
                  <c:v>Ahmed</c:v>
                </c:pt>
                <c:pt idx="1">
                  <c:v>Allah Wasayo</c:v>
                </c:pt>
                <c:pt idx="2">
                  <c:v>Haji Rasool bux</c:v>
                </c:pt>
                <c:pt idx="4">
                  <c:v>Shahnawaz</c:v>
                </c:pt>
                <c:pt idx="5">
                  <c:v>Wali Muhammad</c:v>
                </c:pt>
                <c:pt idx="6">
                  <c:v>Saindad</c:v>
                </c:pt>
                <c:pt idx="7">
                  <c:v>Haji Sajan</c:v>
                </c:pt>
                <c:pt idx="8">
                  <c:v>Hussain</c:v>
                </c:pt>
                <c:pt idx="11">
                  <c:v>Total Crops</c:v>
                </c:pt>
              </c:strCache>
            </c:strRef>
          </c:cat>
          <c:val>
            <c:numRef>
              <c:f>'year2021 Sheet'!$J$2:$J$31</c:f>
              <c:numCache>
                <c:formatCode>General</c:formatCode>
                <c:ptCount val="30"/>
                <c:pt idx="0">
                  <c:v>68000</c:v>
                </c:pt>
                <c:pt idx="1">
                  <c:v>40800</c:v>
                </c:pt>
                <c:pt idx="2">
                  <c:v>118320</c:v>
                </c:pt>
                <c:pt idx="3">
                  <c:v>44880</c:v>
                </c:pt>
                <c:pt idx="4">
                  <c:v>62560</c:v>
                </c:pt>
                <c:pt idx="5">
                  <c:v>54400</c:v>
                </c:pt>
                <c:pt idx="6">
                  <c:v>57120</c:v>
                </c:pt>
                <c:pt idx="7">
                  <c:v>88400</c:v>
                </c:pt>
                <c:pt idx="8">
                  <c:v>88400</c:v>
                </c:pt>
                <c:pt idx="9">
                  <c:v>622880</c:v>
                </c:pt>
                <c:pt idx="11">
                  <c:v>75725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45-4AE5-B6ED-B6266A44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73528"/>
        <c:axId val="479869592"/>
      </c:barChart>
      <c:catAx>
        <c:axId val="4798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9592"/>
        <c:crosses val="autoZero"/>
        <c:auto val="1"/>
        <c:lblAlgn val="ctr"/>
        <c:lblOffset val="100"/>
        <c:noMultiLvlLbl val="0"/>
      </c:catAx>
      <c:valAx>
        <c:axId val="4798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5C9-D305-411C-ABE3-A60407FA8D6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1F117-CF8E-48DF-8B5A-CCD9AD26F6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504A-38C0-476C-B9C4-DBF24DB9AE84}">
  <dimension ref="A1:K31"/>
  <sheetViews>
    <sheetView tabSelected="1" zoomScale="90" zoomScaleNormal="90" workbookViewId="0">
      <selection activeCell="D3" sqref="D3"/>
    </sheetView>
  </sheetViews>
  <sheetFormatPr defaultColWidth="17.42578125" defaultRowHeight="26.25" customHeight="1" x14ac:dyDescent="0.4"/>
  <cols>
    <col min="1" max="1" width="17.42578125" style="4"/>
    <col min="2" max="3" width="17.42578125" style="5"/>
    <col min="4" max="5" width="17.42578125" style="6"/>
    <col min="6" max="6" width="20.5703125" style="6" customWidth="1"/>
    <col min="7" max="16384" width="17.42578125" style="6"/>
  </cols>
  <sheetData>
    <row r="1" spans="1:11" s="3" customFormat="1" ht="26.25" customHeight="1" x14ac:dyDescent="0.25">
      <c r="A1" s="1" t="s">
        <v>15</v>
      </c>
      <c r="B1" s="2" t="s">
        <v>16</v>
      </c>
      <c r="C1" s="2" t="s">
        <v>18</v>
      </c>
      <c r="D1" s="3" t="s">
        <v>2</v>
      </c>
      <c r="E1" s="3" t="s">
        <v>5</v>
      </c>
      <c r="F1" s="3" t="s">
        <v>7</v>
      </c>
      <c r="G1" s="3" t="s">
        <v>6</v>
      </c>
      <c r="H1" s="3" t="s">
        <v>12</v>
      </c>
      <c r="I1" s="3" t="s">
        <v>13</v>
      </c>
      <c r="J1" s="3" t="s">
        <v>14</v>
      </c>
      <c r="K1" s="3" t="s">
        <v>17</v>
      </c>
    </row>
    <row r="2" spans="1:11" ht="26.25" customHeight="1" x14ac:dyDescent="0.4">
      <c r="A2" s="8">
        <v>3.5</v>
      </c>
      <c r="B2" s="19" t="s">
        <v>4</v>
      </c>
      <c r="C2" s="9" t="s">
        <v>19</v>
      </c>
      <c r="D2" s="18">
        <v>50</v>
      </c>
      <c r="E2" s="10">
        <f>(D2/2)</f>
        <v>25</v>
      </c>
      <c r="F2" s="18">
        <f>(130*D2)</f>
        <v>6500</v>
      </c>
      <c r="G2" s="10">
        <f>(F2/2)</f>
        <v>3250</v>
      </c>
      <c r="H2" s="18">
        <v>2850</v>
      </c>
      <c r="I2" s="18">
        <f>(E2*H2)</f>
        <v>71250</v>
      </c>
      <c r="J2" s="18">
        <f>(I2-G2)</f>
        <v>68000</v>
      </c>
      <c r="K2" s="11">
        <f>(D2/A2)</f>
        <v>14.285714285714286</v>
      </c>
    </row>
    <row r="3" spans="1:11" ht="26.25" customHeight="1" x14ac:dyDescent="0.4">
      <c r="A3" s="8">
        <v>2.5</v>
      </c>
      <c r="B3" s="19" t="s">
        <v>10</v>
      </c>
      <c r="C3" s="9" t="s">
        <v>19</v>
      </c>
      <c r="D3" s="18">
        <v>30</v>
      </c>
      <c r="E3" s="10">
        <f t="shared" ref="E3:E31" si="0">(D3/2)</f>
        <v>15</v>
      </c>
      <c r="F3" s="18">
        <f t="shared" ref="F3:F31" si="1">(130*D3)</f>
        <v>3900</v>
      </c>
      <c r="G3" s="10">
        <f t="shared" ref="G3:G30" si="2">(F3/2)</f>
        <v>1950</v>
      </c>
      <c r="H3" s="18">
        <v>2850</v>
      </c>
      <c r="I3" s="18">
        <f>(E3*H3)</f>
        <v>42750</v>
      </c>
      <c r="J3" s="18">
        <f>(I3-G3)</f>
        <v>40800</v>
      </c>
      <c r="K3" s="11">
        <f t="shared" ref="K3:K10" si="3">(D3/A3)</f>
        <v>12</v>
      </c>
    </row>
    <row r="4" spans="1:11" ht="26.25" customHeight="1" x14ac:dyDescent="0.4">
      <c r="A4" s="8">
        <v>8</v>
      </c>
      <c r="B4" s="19" t="s">
        <v>8</v>
      </c>
      <c r="C4" s="9" t="s">
        <v>20</v>
      </c>
      <c r="D4" s="18">
        <v>87</v>
      </c>
      <c r="E4" s="10">
        <f t="shared" si="0"/>
        <v>43.5</v>
      </c>
      <c r="F4" s="18">
        <f t="shared" si="1"/>
        <v>11310</v>
      </c>
      <c r="G4" s="10">
        <f t="shared" si="2"/>
        <v>5655</v>
      </c>
      <c r="H4" s="18">
        <v>2850</v>
      </c>
      <c r="I4" s="18">
        <f t="shared" ref="I4:I31" si="4">(E4*H4)</f>
        <v>123975</v>
      </c>
      <c r="J4" s="18">
        <f>(I4-G4)</f>
        <v>118320</v>
      </c>
      <c r="K4" s="11">
        <f t="shared" si="3"/>
        <v>10.875</v>
      </c>
    </row>
    <row r="5" spans="1:11" ht="26.25" customHeight="1" x14ac:dyDescent="0.4">
      <c r="A5" s="8"/>
      <c r="B5" s="19"/>
      <c r="C5" s="9" t="s">
        <v>19</v>
      </c>
      <c r="D5" s="18">
        <v>33</v>
      </c>
      <c r="E5" s="10">
        <f t="shared" si="0"/>
        <v>16.5</v>
      </c>
      <c r="F5" s="18">
        <f t="shared" si="1"/>
        <v>4290</v>
      </c>
      <c r="G5" s="10">
        <f t="shared" si="2"/>
        <v>2145</v>
      </c>
      <c r="H5" s="18">
        <v>2850</v>
      </c>
      <c r="I5" s="18">
        <f t="shared" si="4"/>
        <v>47025</v>
      </c>
      <c r="J5" s="18">
        <f>(I5-G5)</f>
        <v>44880</v>
      </c>
      <c r="K5" s="11" t="e">
        <f t="shared" si="3"/>
        <v>#DIV/0!</v>
      </c>
    </row>
    <row r="6" spans="1:11" ht="26.25" customHeight="1" x14ac:dyDescent="0.4">
      <c r="A6" s="8">
        <v>3</v>
      </c>
      <c r="B6" s="19" t="s">
        <v>11</v>
      </c>
      <c r="C6" s="9" t="s">
        <v>19</v>
      </c>
      <c r="D6" s="18">
        <v>46</v>
      </c>
      <c r="E6" s="10">
        <f t="shared" si="0"/>
        <v>23</v>
      </c>
      <c r="F6" s="18">
        <f t="shared" si="1"/>
        <v>5980</v>
      </c>
      <c r="G6" s="10">
        <f t="shared" si="2"/>
        <v>2990</v>
      </c>
      <c r="H6" s="18">
        <v>2850</v>
      </c>
      <c r="I6" s="18">
        <f t="shared" si="4"/>
        <v>65550</v>
      </c>
      <c r="J6" s="18">
        <f>(I6-G6)</f>
        <v>62560</v>
      </c>
      <c r="K6" s="11">
        <f t="shared" si="3"/>
        <v>15.333333333333334</v>
      </c>
    </row>
    <row r="7" spans="1:11" ht="26.25" customHeight="1" x14ac:dyDescent="0.4">
      <c r="A7" s="8">
        <v>3</v>
      </c>
      <c r="B7" s="19" t="s">
        <v>3</v>
      </c>
      <c r="C7" s="9" t="s">
        <v>19</v>
      </c>
      <c r="D7" s="18">
        <v>40</v>
      </c>
      <c r="E7" s="10">
        <f t="shared" si="0"/>
        <v>20</v>
      </c>
      <c r="F7" s="18">
        <f t="shared" si="1"/>
        <v>5200</v>
      </c>
      <c r="G7" s="10">
        <f t="shared" si="2"/>
        <v>2600</v>
      </c>
      <c r="H7" s="18">
        <v>2850</v>
      </c>
      <c r="I7" s="18">
        <f t="shared" si="4"/>
        <v>57000</v>
      </c>
      <c r="J7" s="18">
        <f>(I7-G7)</f>
        <v>54400</v>
      </c>
      <c r="K7" s="11">
        <f t="shared" si="3"/>
        <v>13.333333333333334</v>
      </c>
    </row>
    <row r="8" spans="1:11" ht="26.25" customHeight="1" x14ac:dyDescent="0.4">
      <c r="A8" s="8">
        <v>4</v>
      </c>
      <c r="B8" s="19" t="s">
        <v>1</v>
      </c>
      <c r="C8" s="9" t="s">
        <v>19</v>
      </c>
      <c r="D8" s="18">
        <v>42</v>
      </c>
      <c r="E8" s="10">
        <f t="shared" si="0"/>
        <v>21</v>
      </c>
      <c r="F8" s="18">
        <f t="shared" si="1"/>
        <v>5460</v>
      </c>
      <c r="G8" s="10">
        <f t="shared" si="2"/>
        <v>2730</v>
      </c>
      <c r="H8" s="18">
        <v>2850</v>
      </c>
      <c r="I8" s="18">
        <f t="shared" si="4"/>
        <v>59850</v>
      </c>
      <c r="J8" s="18">
        <f t="shared" ref="J8:J10" si="5">(I8-G8)</f>
        <v>57120</v>
      </c>
      <c r="K8" s="11">
        <f t="shared" si="3"/>
        <v>10.5</v>
      </c>
    </row>
    <row r="9" spans="1:11" ht="26.25" customHeight="1" x14ac:dyDescent="0.4">
      <c r="A9" s="8">
        <v>6</v>
      </c>
      <c r="B9" s="19" t="s">
        <v>9</v>
      </c>
      <c r="C9" s="9" t="s">
        <v>19</v>
      </c>
      <c r="D9" s="18">
        <v>65</v>
      </c>
      <c r="E9" s="10">
        <f t="shared" si="0"/>
        <v>32.5</v>
      </c>
      <c r="F9" s="18">
        <f t="shared" si="1"/>
        <v>8450</v>
      </c>
      <c r="G9" s="10">
        <f t="shared" si="2"/>
        <v>4225</v>
      </c>
      <c r="H9" s="18">
        <v>2850</v>
      </c>
      <c r="I9" s="18">
        <f t="shared" si="4"/>
        <v>92625</v>
      </c>
      <c r="J9" s="18">
        <f t="shared" si="5"/>
        <v>88400</v>
      </c>
      <c r="K9" s="11">
        <f t="shared" si="3"/>
        <v>10.833333333333334</v>
      </c>
    </row>
    <row r="10" spans="1:11" ht="26.25" customHeight="1" x14ac:dyDescent="0.4">
      <c r="A10" s="14">
        <v>6</v>
      </c>
      <c r="B10" s="20" t="s">
        <v>0</v>
      </c>
      <c r="C10" s="15" t="s">
        <v>19</v>
      </c>
      <c r="D10" s="7">
        <v>65</v>
      </c>
      <c r="E10" s="16">
        <f t="shared" si="0"/>
        <v>32.5</v>
      </c>
      <c r="F10" s="7">
        <f t="shared" si="1"/>
        <v>8450</v>
      </c>
      <c r="G10" s="16">
        <f t="shared" si="2"/>
        <v>4225</v>
      </c>
      <c r="H10" s="18">
        <v>2850</v>
      </c>
      <c r="I10" s="7">
        <f t="shared" si="4"/>
        <v>92625</v>
      </c>
      <c r="J10" s="18">
        <f t="shared" si="5"/>
        <v>88400</v>
      </c>
      <c r="K10" s="17">
        <f t="shared" si="3"/>
        <v>10.833333333333334</v>
      </c>
    </row>
    <row r="11" spans="1:11" ht="26.25" customHeight="1" x14ac:dyDescent="0.4">
      <c r="D11" s="6">
        <f>SUM(D2:D10)</f>
        <v>458</v>
      </c>
      <c r="F11" s="12" t="s">
        <v>14</v>
      </c>
      <c r="G11" s="13">
        <f>G7+G5+G4+G2</f>
        <v>13650</v>
      </c>
      <c r="J11" s="6">
        <f>SUM(J2:J10)</f>
        <v>622880</v>
      </c>
    </row>
    <row r="12" spans="1:11" ht="26.25" customHeight="1" thickBot="1" x14ac:dyDescent="0.45">
      <c r="D12" s="6" t="s">
        <v>22</v>
      </c>
      <c r="E12" s="6" t="s">
        <v>23</v>
      </c>
    </row>
    <row r="13" spans="1:11" s="22" customFormat="1" ht="26.25" customHeight="1" thickBot="1" x14ac:dyDescent="0.45">
      <c r="A13" s="21"/>
      <c r="B13" s="25" t="s">
        <v>2</v>
      </c>
      <c r="C13" s="25">
        <f>(E7+E2+E5)</f>
        <v>61.5</v>
      </c>
      <c r="D13" s="26">
        <v>10</v>
      </c>
      <c r="E13" s="26">
        <v>19</v>
      </c>
      <c r="F13" s="26" t="s">
        <v>21</v>
      </c>
      <c r="G13" s="26">
        <f>(C13-D13-E13)</f>
        <v>32.5</v>
      </c>
      <c r="H13" s="24">
        <v>2750</v>
      </c>
      <c r="I13" s="23">
        <f>(G13*H13)</f>
        <v>89375</v>
      </c>
      <c r="J13" s="23">
        <f>(I13-G11)</f>
        <v>75725</v>
      </c>
    </row>
    <row r="18" spans="5:10" ht="26.25" customHeight="1" x14ac:dyDescent="0.4">
      <c r="E18" s="6">
        <f t="shared" si="0"/>
        <v>0</v>
      </c>
      <c r="F18" s="6">
        <f t="shared" si="1"/>
        <v>0</v>
      </c>
      <c r="G18" s="6">
        <f t="shared" si="2"/>
        <v>0</v>
      </c>
      <c r="I18" s="6">
        <f t="shared" si="4"/>
        <v>0</v>
      </c>
      <c r="J18" s="6">
        <f t="shared" ref="J3:J31" si="6">(G18-I18)</f>
        <v>0</v>
      </c>
    </row>
    <row r="19" spans="5:10" ht="26.25" customHeight="1" x14ac:dyDescent="0.4">
      <c r="E19" s="6">
        <f t="shared" si="0"/>
        <v>0</v>
      </c>
      <c r="F19" s="6">
        <f t="shared" si="1"/>
        <v>0</v>
      </c>
      <c r="G19" s="6">
        <f t="shared" si="2"/>
        <v>0</v>
      </c>
      <c r="I19" s="6">
        <f t="shared" si="4"/>
        <v>0</v>
      </c>
      <c r="J19" s="6">
        <f t="shared" si="6"/>
        <v>0</v>
      </c>
    </row>
    <row r="20" spans="5:10" ht="26.25" customHeight="1" x14ac:dyDescent="0.4">
      <c r="E20" s="6">
        <f t="shared" si="0"/>
        <v>0</v>
      </c>
      <c r="F20" s="6">
        <f t="shared" si="1"/>
        <v>0</v>
      </c>
      <c r="G20" s="6">
        <f t="shared" si="2"/>
        <v>0</v>
      </c>
      <c r="I20" s="6">
        <f t="shared" si="4"/>
        <v>0</v>
      </c>
      <c r="J20" s="6">
        <f t="shared" si="6"/>
        <v>0</v>
      </c>
    </row>
    <row r="21" spans="5:10" ht="26.25" customHeight="1" x14ac:dyDescent="0.4">
      <c r="E21" s="6">
        <f t="shared" si="0"/>
        <v>0</v>
      </c>
      <c r="F21" s="6">
        <f t="shared" si="1"/>
        <v>0</v>
      </c>
      <c r="G21" s="6">
        <f t="shared" si="2"/>
        <v>0</v>
      </c>
      <c r="I21" s="6">
        <f t="shared" si="4"/>
        <v>0</v>
      </c>
      <c r="J21" s="6">
        <f t="shared" si="6"/>
        <v>0</v>
      </c>
    </row>
    <row r="22" spans="5:10" ht="26.25" customHeight="1" x14ac:dyDescent="0.4">
      <c r="E22" s="6">
        <f t="shared" si="0"/>
        <v>0</v>
      </c>
      <c r="F22" s="6">
        <f t="shared" si="1"/>
        <v>0</v>
      </c>
      <c r="G22" s="6">
        <f t="shared" si="2"/>
        <v>0</v>
      </c>
      <c r="I22" s="6">
        <f t="shared" si="4"/>
        <v>0</v>
      </c>
      <c r="J22" s="6">
        <f t="shared" si="6"/>
        <v>0</v>
      </c>
    </row>
    <row r="23" spans="5:10" ht="26.25" customHeight="1" x14ac:dyDescent="0.4">
      <c r="E23" s="6">
        <f t="shared" si="0"/>
        <v>0</v>
      </c>
      <c r="F23" s="6">
        <f t="shared" si="1"/>
        <v>0</v>
      </c>
      <c r="G23" s="6">
        <f t="shared" si="2"/>
        <v>0</v>
      </c>
      <c r="I23" s="6">
        <f t="shared" si="4"/>
        <v>0</v>
      </c>
      <c r="J23" s="6">
        <f t="shared" si="6"/>
        <v>0</v>
      </c>
    </row>
    <row r="24" spans="5:10" ht="26.25" customHeight="1" x14ac:dyDescent="0.4">
      <c r="E24" s="6">
        <f t="shared" si="0"/>
        <v>0</v>
      </c>
      <c r="F24" s="6">
        <f t="shared" si="1"/>
        <v>0</v>
      </c>
      <c r="G24" s="6">
        <f t="shared" si="2"/>
        <v>0</v>
      </c>
      <c r="I24" s="6">
        <f t="shared" si="4"/>
        <v>0</v>
      </c>
      <c r="J24" s="6">
        <f t="shared" si="6"/>
        <v>0</v>
      </c>
    </row>
    <row r="25" spans="5:10" ht="26.25" customHeight="1" x14ac:dyDescent="0.4">
      <c r="E25" s="6">
        <f t="shared" si="0"/>
        <v>0</v>
      </c>
      <c r="F25" s="6">
        <f t="shared" si="1"/>
        <v>0</v>
      </c>
      <c r="G25" s="6">
        <f t="shared" si="2"/>
        <v>0</v>
      </c>
      <c r="I25" s="6">
        <f t="shared" si="4"/>
        <v>0</v>
      </c>
      <c r="J25" s="6">
        <f t="shared" si="6"/>
        <v>0</v>
      </c>
    </row>
    <row r="26" spans="5:10" ht="26.25" customHeight="1" x14ac:dyDescent="0.4">
      <c r="E26" s="6">
        <f t="shared" si="0"/>
        <v>0</v>
      </c>
      <c r="F26" s="6">
        <f t="shared" si="1"/>
        <v>0</v>
      </c>
      <c r="G26" s="6">
        <f t="shared" si="2"/>
        <v>0</v>
      </c>
      <c r="I26" s="6">
        <f t="shared" si="4"/>
        <v>0</v>
      </c>
      <c r="J26" s="6">
        <f t="shared" si="6"/>
        <v>0</v>
      </c>
    </row>
    <row r="27" spans="5:10" ht="26.25" customHeight="1" x14ac:dyDescent="0.4">
      <c r="E27" s="6">
        <f t="shared" si="0"/>
        <v>0</v>
      </c>
      <c r="F27" s="6">
        <f t="shared" si="1"/>
        <v>0</v>
      </c>
      <c r="G27" s="6">
        <f t="shared" si="2"/>
        <v>0</v>
      </c>
      <c r="I27" s="6">
        <f t="shared" si="4"/>
        <v>0</v>
      </c>
      <c r="J27" s="6">
        <f t="shared" si="6"/>
        <v>0</v>
      </c>
    </row>
    <row r="28" spans="5:10" ht="26.25" customHeight="1" x14ac:dyDescent="0.4">
      <c r="E28" s="6">
        <f t="shared" si="0"/>
        <v>0</v>
      </c>
      <c r="F28" s="6">
        <f t="shared" si="1"/>
        <v>0</v>
      </c>
      <c r="G28" s="6">
        <f t="shared" si="2"/>
        <v>0</v>
      </c>
      <c r="I28" s="6">
        <f t="shared" si="4"/>
        <v>0</v>
      </c>
      <c r="J28" s="6">
        <f t="shared" si="6"/>
        <v>0</v>
      </c>
    </row>
    <row r="29" spans="5:10" ht="26.25" customHeight="1" x14ac:dyDescent="0.4">
      <c r="E29" s="6">
        <f t="shared" si="0"/>
        <v>0</v>
      </c>
      <c r="F29" s="6">
        <f t="shared" si="1"/>
        <v>0</v>
      </c>
      <c r="G29" s="6">
        <f t="shared" si="2"/>
        <v>0</v>
      </c>
      <c r="I29" s="6">
        <f t="shared" si="4"/>
        <v>0</v>
      </c>
      <c r="J29" s="6">
        <f t="shared" si="6"/>
        <v>0</v>
      </c>
    </row>
    <row r="30" spans="5:10" ht="26.25" customHeight="1" x14ac:dyDescent="0.4">
      <c r="E30" s="6">
        <f t="shared" si="0"/>
        <v>0</v>
      </c>
      <c r="F30" s="6">
        <f t="shared" si="1"/>
        <v>0</v>
      </c>
      <c r="G30" s="6">
        <f t="shared" si="2"/>
        <v>0</v>
      </c>
      <c r="I30" s="6">
        <f t="shared" si="4"/>
        <v>0</v>
      </c>
      <c r="J30" s="6">
        <f t="shared" si="6"/>
        <v>0</v>
      </c>
    </row>
    <row r="31" spans="5:10" ht="26.25" customHeight="1" x14ac:dyDescent="0.4">
      <c r="E31" s="6">
        <f t="shared" si="0"/>
        <v>0</v>
      </c>
      <c r="F31" s="6">
        <f t="shared" si="1"/>
        <v>0</v>
      </c>
      <c r="G31" s="6">
        <f>(F31/2)</f>
        <v>0</v>
      </c>
      <c r="I31" s="6">
        <f t="shared" si="4"/>
        <v>0</v>
      </c>
      <c r="J31" s="6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year2021 Sheet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Hussain</dc:creator>
  <cp:lastModifiedBy>Saqib Hussain</cp:lastModifiedBy>
  <dcterms:created xsi:type="dcterms:W3CDTF">2022-01-06T09:15:43Z</dcterms:created>
  <dcterms:modified xsi:type="dcterms:W3CDTF">2022-01-07T10:28:19Z</dcterms:modified>
</cp:coreProperties>
</file>